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3\Tabelle aggiornate\01 Popolazione\"/>
    </mc:Choice>
  </mc:AlternateContent>
  <bookViews>
    <workbookView xWindow="-45" yWindow="330" windowWidth="8430" windowHeight="11460"/>
  </bookViews>
  <sheets>
    <sheet name="2022" sheetId="22" r:id="rId1"/>
    <sheet name="2021" sheetId="21" r:id="rId2"/>
    <sheet name="2020" sheetId="20" r:id="rId3"/>
    <sheet name="2019" sheetId="19" r:id="rId4"/>
    <sheet name="2018" sheetId="18" r:id="rId5"/>
    <sheet name="2017" sheetId="17" r:id="rId6"/>
    <sheet name="2016" sheetId="16" r:id="rId7"/>
    <sheet name="2015" sheetId="15" r:id="rId8"/>
    <sheet name="2014" sheetId="14" r:id="rId9"/>
    <sheet name="2013" sheetId="13" r:id="rId10"/>
    <sheet name="2012" sheetId="12" r:id="rId11"/>
    <sheet name="2011" sheetId="11" r:id="rId12"/>
    <sheet name="2010" sheetId="10" r:id="rId13"/>
    <sheet name="2009" sheetId="1" r:id="rId14"/>
    <sheet name="2008" sheetId="4" r:id="rId15"/>
    <sheet name="2007" sheetId="5" r:id="rId16"/>
    <sheet name="2006" sheetId="6" r:id="rId17"/>
    <sheet name="2005" sheetId="7" r:id="rId18"/>
    <sheet name="2004" sheetId="8" r:id="rId19"/>
    <sheet name="2003" sheetId="9" r:id="rId20"/>
  </sheets>
  <definedNames>
    <definedName name="_xlnm.Print_Area" localSheetId="1">'2021'!$A$1:$C$55</definedName>
    <definedName name="_xlnm.Print_Area" localSheetId="0">'2022'!$A$1:$C$55</definedName>
    <definedName name="_xlnm.Print_Titles" localSheetId="19">'2003'!$1:$9</definedName>
    <definedName name="_xlnm.Print_Titles" localSheetId="18">'2004'!$1:$9</definedName>
    <definedName name="_xlnm.Print_Titles" localSheetId="17">'2005'!$1:$9</definedName>
    <definedName name="_xlnm.Print_Titles" localSheetId="16">'2006'!$1:$9</definedName>
    <definedName name="_xlnm.Print_Titles" localSheetId="15">'2007'!$1:$8</definedName>
    <definedName name="_xlnm.Print_Titles" localSheetId="14">'2008'!$1:$8</definedName>
    <definedName name="_xlnm.Print_Titles" localSheetId="13">'2009'!$1:$8</definedName>
    <definedName name="_xlnm.Print_Titles" localSheetId="12">'2010'!$1:$8</definedName>
    <definedName name="_xlnm.Print_Titles" localSheetId="11">'2011'!$1:$8</definedName>
    <definedName name="_xlnm.Print_Titles" localSheetId="10">'2012'!$1:$8</definedName>
    <definedName name="_xlnm.Print_Titles" localSheetId="9">'2013'!$1:$9</definedName>
    <definedName name="_xlnm.Print_Titles" localSheetId="8">'2014'!$1:$9</definedName>
    <definedName name="_xlnm.Print_Titles" localSheetId="7">'2015'!$1:$9</definedName>
    <definedName name="_xlnm.Print_Titles" localSheetId="6">'2016'!#REF!</definedName>
    <definedName name="_xlnm.Print_Titles" localSheetId="5">'2017'!#REF!</definedName>
    <definedName name="_xlnm.Print_Titles" localSheetId="4">'2018'!#REF!</definedName>
    <definedName name="_xlnm.Print_Titles" localSheetId="3">'2019'!#REF!</definedName>
  </definedNames>
  <calcPr calcId="162913"/>
</workbook>
</file>

<file path=xl/calcChain.xml><?xml version="1.0" encoding="utf-8"?>
<calcChain xmlns="http://schemas.openxmlformats.org/spreadsheetml/2006/main">
  <c r="I202" i="17" l="1"/>
  <c r="H202" i="17"/>
  <c r="G202" i="17"/>
  <c r="F202" i="17"/>
  <c r="E202" i="17"/>
  <c r="D202" i="17"/>
  <c r="C202" i="17"/>
  <c r="I201" i="17"/>
  <c r="H201" i="17"/>
  <c r="G201" i="17"/>
  <c r="F201" i="17"/>
  <c r="F197" i="17" s="1"/>
  <c r="F204" i="17" s="1"/>
  <c r="E201" i="17"/>
  <c r="D201" i="17"/>
  <c r="C201" i="17"/>
  <c r="I200" i="17"/>
  <c r="H200" i="17"/>
  <c r="G200" i="17"/>
  <c r="F200" i="17"/>
  <c r="E200" i="17"/>
  <c r="D200" i="17"/>
  <c r="D197" i="17" s="1"/>
  <c r="D204" i="17" s="1"/>
  <c r="C200" i="17"/>
  <c r="I199" i="17"/>
  <c r="H199" i="17"/>
  <c r="H197" i="17" s="1"/>
  <c r="H204" i="17" s="1"/>
  <c r="G199" i="17"/>
  <c r="F199" i="17"/>
  <c r="E199" i="17"/>
  <c r="D199" i="17"/>
  <c r="C199" i="17"/>
  <c r="I198" i="17"/>
  <c r="I197" i="17"/>
  <c r="I204" i="17" s="1"/>
  <c r="H198" i="17"/>
  <c r="G198" i="17"/>
  <c r="F198" i="17"/>
  <c r="E198" i="17"/>
  <c r="D198" i="17"/>
  <c r="C198" i="17"/>
  <c r="C197" i="17"/>
  <c r="C204" i="17"/>
  <c r="D198" i="18"/>
  <c r="D197" i="18" s="1"/>
  <c r="D204" i="18"/>
  <c r="E198" i="18"/>
  <c r="E197" i="18" s="1"/>
  <c r="E204" i="18" s="1"/>
  <c r="F198" i="18"/>
  <c r="G198" i="18"/>
  <c r="G197" i="18" s="1"/>
  <c r="G204" i="18" s="1"/>
  <c r="H198" i="18"/>
  <c r="H197" i="18" s="1"/>
  <c r="H204" i="18"/>
  <c r="I198" i="18"/>
  <c r="I197" i="18" s="1"/>
  <c r="I204" i="18" s="1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C202" i="18"/>
  <c r="C201" i="18"/>
  <c r="C200" i="18"/>
  <c r="C199" i="18"/>
  <c r="C198" i="18"/>
  <c r="I222" i="15"/>
  <c r="H222" i="15"/>
  <c r="G222" i="15"/>
  <c r="F222" i="15"/>
  <c r="E222" i="15"/>
  <c r="D222" i="15"/>
  <c r="C222" i="15"/>
  <c r="I221" i="15"/>
  <c r="H221" i="15"/>
  <c r="G221" i="15"/>
  <c r="F221" i="15"/>
  <c r="E221" i="15"/>
  <c r="D221" i="15"/>
  <c r="C221" i="15"/>
  <c r="I220" i="15"/>
  <c r="H220" i="15"/>
  <c r="G220" i="15"/>
  <c r="F220" i="15"/>
  <c r="E220" i="15"/>
  <c r="D220" i="15"/>
  <c r="C220" i="15"/>
  <c r="I219" i="15"/>
  <c r="H219" i="15"/>
  <c r="G219" i="15"/>
  <c r="F219" i="15"/>
  <c r="E219" i="15"/>
  <c r="D219" i="15"/>
  <c r="C219" i="15"/>
  <c r="I218" i="15"/>
  <c r="H218" i="15"/>
  <c r="G218" i="15"/>
  <c r="F218" i="15"/>
  <c r="E218" i="15"/>
  <c r="D218" i="15"/>
  <c r="C218" i="15"/>
  <c r="I54" i="15"/>
  <c r="H54" i="15"/>
  <c r="G54" i="15"/>
  <c r="F54" i="15"/>
  <c r="E54" i="15"/>
  <c r="D54" i="15"/>
  <c r="C54" i="15"/>
  <c r="I53" i="15"/>
  <c r="H53" i="15"/>
  <c r="G53" i="15"/>
  <c r="F53" i="15"/>
  <c r="E53" i="15"/>
  <c r="D53" i="15"/>
  <c r="C53" i="15"/>
  <c r="I52" i="15"/>
  <c r="H52" i="15"/>
  <c r="G52" i="15"/>
  <c r="F52" i="15"/>
  <c r="E52" i="15"/>
  <c r="D52" i="15"/>
  <c r="C52" i="15"/>
  <c r="I49" i="15"/>
  <c r="H49" i="15"/>
  <c r="G49" i="15"/>
  <c r="F49" i="15"/>
  <c r="E49" i="15"/>
  <c r="D49" i="15"/>
  <c r="C49" i="15"/>
  <c r="I48" i="15"/>
  <c r="H48" i="15"/>
  <c r="G48" i="15"/>
  <c r="F48" i="15"/>
  <c r="E48" i="15"/>
  <c r="D48" i="15"/>
  <c r="C48" i="15"/>
  <c r="I47" i="15"/>
  <c r="H47" i="15"/>
  <c r="G47" i="15"/>
  <c r="F47" i="15"/>
  <c r="E47" i="15"/>
  <c r="D47" i="15"/>
  <c r="C47" i="15"/>
  <c r="I45" i="15"/>
  <c r="H45" i="15"/>
  <c r="G45" i="15"/>
  <c r="F45" i="15"/>
  <c r="E45" i="15"/>
  <c r="D45" i="15"/>
  <c r="C45" i="15"/>
  <c r="I44" i="15"/>
  <c r="H44" i="15"/>
  <c r="G44" i="15"/>
  <c r="F44" i="15"/>
  <c r="E44" i="15"/>
  <c r="D44" i="15"/>
  <c r="C44" i="15"/>
  <c r="I42" i="15"/>
  <c r="H42" i="15"/>
  <c r="G42" i="15"/>
  <c r="F42" i="15"/>
  <c r="E42" i="15"/>
  <c r="D42" i="15"/>
  <c r="C42" i="15"/>
  <c r="I39" i="15"/>
  <c r="H39" i="15"/>
  <c r="G39" i="15"/>
  <c r="F39" i="15"/>
  <c r="E39" i="15"/>
  <c r="D39" i="15"/>
  <c r="C39" i="15"/>
  <c r="I38" i="15"/>
  <c r="H38" i="15"/>
  <c r="G38" i="15"/>
  <c r="F38" i="15"/>
  <c r="E38" i="15"/>
  <c r="D38" i="15"/>
  <c r="C38" i="15"/>
  <c r="I35" i="15"/>
  <c r="H35" i="15"/>
  <c r="G35" i="15"/>
  <c r="F35" i="15"/>
  <c r="E35" i="15"/>
  <c r="D35" i="15"/>
  <c r="C35" i="15"/>
  <c r="I34" i="15"/>
  <c r="H34" i="15"/>
  <c r="G34" i="15"/>
  <c r="F34" i="15"/>
  <c r="E34" i="15"/>
  <c r="D34" i="15"/>
  <c r="C34" i="15"/>
  <c r="I33" i="15"/>
  <c r="H33" i="15"/>
  <c r="G33" i="15"/>
  <c r="F33" i="15"/>
  <c r="E33" i="15"/>
  <c r="D33" i="15"/>
  <c r="C33" i="15"/>
  <c r="I31" i="15"/>
  <c r="H31" i="15"/>
  <c r="G31" i="15"/>
  <c r="F31" i="15"/>
  <c r="E31" i="15"/>
  <c r="D31" i="15"/>
  <c r="C31" i="15"/>
  <c r="I30" i="15"/>
  <c r="H30" i="15"/>
  <c r="G30" i="15"/>
  <c r="F30" i="15"/>
  <c r="E30" i="15"/>
  <c r="D30" i="15"/>
  <c r="C30" i="15"/>
  <c r="I29" i="15"/>
  <c r="H29" i="15"/>
  <c r="G29" i="15"/>
  <c r="F29" i="15"/>
  <c r="E29" i="15"/>
  <c r="D29" i="15"/>
  <c r="C29" i="15"/>
  <c r="I27" i="15"/>
  <c r="H27" i="15"/>
  <c r="G27" i="15"/>
  <c r="F27" i="15"/>
  <c r="E27" i="15"/>
  <c r="D27" i="15"/>
  <c r="C27" i="15"/>
  <c r="I26" i="15"/>
  <c r="H26" i="15"/>
  <c r="G26" i="15"/>
  <c r="F26" i="15"/>
  <c r="E26" i="15"/>
  <c r="D26" i="15"/>
  <c r="C26" i="15"/>
  <c r="I24" i="15"/>
  <c r="H24" i="15"/>
  <c r="G24" i="15"/>
  <c r="F24" i="15"/>
  <c r="E24" i="15"/>
  <c r="D24" i="15"/>
  <c r="C24" i="15"/>
  <c r="I23" i="15"/>
  <c r="H23" i="15"/>
  <c r="G23" i="15"/>
  <c r="F23" i="15"/>
  <c r="E23" i="15"/>
  <c r="D23" i="15"/>
  <c r="C23" i="15"/>
  <c r="I20" i="15"/>
  <c r="H20" i="15"/>
  <c r="G20" i="15"/>
  <c r="F20" i="15"/>
  <c r="E20" i="15"/>
  <c r="D20" i="15"/>
  <c r="C20" i="15"/>
  <c r="I19" i="15"/>
  <c r="H19" i="15"/>
  <c r="G19" i="15"/>
  <c r="F19" i="15"/>
  <c r="E19" i="15"/>
  <c r="D19" i="15"/>
  <c r="C19" i="15"/>
  <c r="I18" i="15"/>
  <c r="H18" i="15"/>
  <c r="G18" i="15"/>
  <c r="F18" i="15"/>
  <c r="E18" i="15"/>
  <c r="D18" i="15"/>
  <c r="C18" i="15"/>
  <c r="I17" i="15"/>
  <c r="H17" i="15"/>
  <c r="G17" i="15"/>
  <c r="F17" i="15"/>
  <c r="E17" i="15"/>
  <c r="D17" i="15"/>
  <c r="C17" i="15"/>
  <c r="I15" i="15"/>
  <c r="H15" i="15"/>
  <c r="G15" i="15"/>
  <c r="F15" i="15"/>
  <c r="E15" i="15"/>
  <c r="D15" i="15"/>
  <c r="C15" i="15"/>
  <c r="I14" i="15"/>
  <c r="H14" i="15"/>
  <c r="G14" i="15"/>
  <c r="F14" i="15"/>
  <c r="E14" i="15"/>
  <c r="D14" i="15"/>
  <c r="C14" i="15"/>
  <c r="I13" i="15"/>
  <c r="H13" i="15"/>
  <c r="G13" i="15"/>
  <c r="F13" i="15"/>
  <c r="E13" i="15"/>
  <c r="D13" i="15"/>
  <c r="C13" i="15"/>
  <c r="I54" i="14"/>
  <c r="H54" i="14"/>
  <c r="G54" i="14"/>
  <c r="F54" i="14"/>
  <c r="E54" i="14"/>
  <c r="D54" i="14"/>
  <c r="C54" i="14"/>
  <c r="I53" i="14"/>
  <c r="H53" i="14"/>
  <c r="G53" i="14"/>
  <c r="F53" i="14"/>
  <c r="F51" i="14"/>
  <c r="E53" i="14"/>
  <c r="D53" i="14"/>
  <c r="C53" i="14"/>
  <c r="I52" i="14"/>
  <c r="I51" i="14" s="1"/>
  <c r="H52" i="14"/>
  <c r="G52" i="14"/>
  <c r="F52" i="14"/>
  <c r="E52" i="14"/>
  <c r="D52" i="14"/>
  <c r="C52" i="14"/>
  <c r="I49" i="14"/>
  <c r="H49" i="14"/>
  <c r="G49" i="14"/>
  <c r="F49" i="14"/>
  <c r="E49" i="14"/>
  <c r="D49" i="14"/>
  <c r="C49" i="14"/>
  <c r="I48" i="14"/>
  <c r="H48" i="14"/>
  <c r="G48" i="14"/>
  <c r="F48" i="14"/>
  <c r="E48" i="14"/>
  <c r="D48" i="14"/>
  <c r="C48" i="14"/>
  <c r="I47" i="14"/>
  <c r="H47" i="14"/>
  <c r="G47" i="14"/>
  <c r="G46" i="14" s="1"/>
  <c r="F47" i="14"/>
  <c r="E47" i="14"/>
  <c r="D47" i="14"/>
  <c r="D46" i="14" s="1"/>
  <c r="C47" i="14"/>
  <c r="I45" i="14"/>
  <c r="H45" i="14"/>
  <c r="G45" i="14"/>
  <c r="F45" i="14"/>
  <c r="E45" i="14"/>
  <c r="E43" i="14" s="1"/>
  <c r="D45" i="14"/>
  <c r="C45" i="14"/>
  <c r="I44" i="14"/>
  <c r="I43" i="14" s="1"/>
  <c r="H44" i="14"/>
  <c r="G44" i="14"/>
  <c r="F44" i="14"/>
  <c r="F43" i="14" s="1"/>
  <c r="E44" i="14"/>
  <c r="D44" i="14"/>
  <c r="C44" i="14"/>
  <c r="I42" i="14"/>
  <c r="H42" i="14"/>
  <c r="G42" i="14"/>
  <c r="F42" i="14"/>
  <c r="E42" i="14"/>
  <c r="D42" i="14"/>
  <c r="C42" i="14"/>
  <c r="I39" i="14"/>
  <c r="H39" i="14"/>
  <c r="G39" i="14"/>
  <c r="F39" i="14"/>
  <c r="E39" i="14"/>
  <c r="D39" i="14"/>
  <c r="C39" i="14"/>
  <c r="I38" i="14"/>
  <c r="H38" i="14"/>
  <c r="H37" i="14" s="1"/>
  <c r="G38" i="14"/>
  <c r="F38" i="14"/>
  <c r="E38" i="14"/>
  <c r="D38" i="14"/>
  <c r="D37" i="14"/>
  <c r="C38" i="14"/>
  <c r="I35" i="14"/>
  <c r="H35" i="14"/>
  <c r="G35" i="14"/>
  <c r="F35" i="14"/>
  <c r="E35" i="14"/>
  <c r="D35" i="14"/>
  <c r="C35" i="14"/>
  <c r="I34" i="14"/>
  <c r="H34" i="14"/>
  <c r="G34" i="14"/>
  <c r="F34" i="14"/>
  <c r="E34" i="14"/>
  <c r="D34" i="14"/>
  <c r="C34" i="14"/>
  <c r="I33" i="14"/>
  <c r="H33" i="14"/>
  <c r="G33" i="14"/>
  <c r="F33" i="14"/>
  <c r="E33" i="14"/>
  <c r="D33" i="14"/>
  <c r="C33" i="14"/>
  <c r="I31" i="14"/>
  <c r="H31" i="14"/>
  <c r="G31" i="14"/>
  <c r="F31" i="14"/>
  <c r="E31" i="14"/>
  <c r="D31" i="14"/>
  <c r="C31" i="14"/>
  <c r="I30" i="14"/>
  <c r="H30" i="14"/>
  <c r="G30" i="14"/>
  <c r="F30" i="14"/>
  <c r="E30" i="14"/>
  <c r="D30" i="14"/>
  <c r="C30" i="14"/>
  <c r="I29" i="14"/>
  <c r="H29" i="14"/>
  <c r="H28" i="14"/>
  <c r="G29" i="14"/>
  <c r="F29" i="14"/>
  <c r="E29" i="14"/>
  <c r="E28" i="14" s="1"/>
  <c r="D29" i="14"/>
  <c r="D28" i="14"/>
  <c r="C29" i="14"/>
  <c r="I27" i="14"/>
  <c r="H27" i="14"/>
  <c r="G27" i="14"/>
  <c r="F27" i="14"/>
  <c r="E27" i="14"/>
  <c r="D27" i="14"/>
  <c r="C27" i="14"/>
  <c r="I26" i="14"/>
  <c r="I25" i="14" s="1"/>
  <c r="H26" i="14"/>
  <c r="G26" i="14"/>
  <c r="F26" i="14"/>
  <c r="F25" i="14" s="1"/>
  <c r="E26" i="14"/>
  <c r="D26" i="14"/>
  <c r="C26" i="14"/>
  <c r="I24" i="14"/>
  <c r="H24" i="14"/>
  <c r="G24" i="14"/>
  <c r="F24" i="14"/>
  <c r="E24" i="14"/>
  <c r="D24" i="14"/>
  <c r="C24" i="14"/>
  <c r="I23" i="14"/>
  <c r="H23" i="14"/>
  <c r="G23" i="14"/>
  <c r="F23" i="14"/>
  <c r="E23" i="14"/>
  <c r="D23" i="14"/>
  <c r="C23" i="14"/>
  <c r="I20" i="14"/>
  <c r="H20" i="14"/>
  <c r="G20" i="14"/>
  <c r="F20" i="14"/>
  <c r="E20" i="14"/>
  <c r="D20" i="14"/>
  <c r="C20" i="14"/>
  <c r="I19" i="14"/>
  <c r="H19" i="14"/>
  <c r="G19" i="14"/>
  <c r="F19" i="14"/>
  <c r="E19" i="14"/>
  <c r="D19" i="14"/>
  <c r="C19" i="14"/>
  <c r="I18" i="14"/>
  <c r="H18" i="14"/>
  <c r="G18" i="14"/>
  <c r="F18" i="14"/>
  <c r="E18" i="14"/>
  <c r="D18" i="14"/>
  <c r="C18" i="14"/>
  <c r="I17" i="14"/>
  <c r="H17" i="14"/>
  <c r="G17" i="14"/>
  <c r="F17" i="14"/>
  <c r="F16" i="14" s="1"/>
  <c r="E17" i="14"/>
  <c r="D17" i="14"/>
  <c r="C17" i="14"/>
  <c r="I15" i="14"/>
  <c r="H15" i="14"/>
  <c r="G15" i="14"/>
  <c r="F15" i="14"/>
  <c r="E15" i="14"/>
  <c r="D15" i="14"/>
  <c r="C15" i="14"/>
  <c r="I14" i="14"/>
  <c r="H14" i="14"/>
  <c r="G14" i="14"/>
  <c r="F14" i="14"/>
  <c r="E14" i="14"/>
  <c r="D14" i="14"/>
  <c r="C14" i="14"/>
  <c r="I13" i="14"/>
  <c r="H13" i="14"/>
  <c r="G13" i="14"/>
  <c r="F13" i="14"/>
  <c r="E13" i="14"/>
  <c r="D13" i="14"/>
  <c r="C13" i="14"/>
  <c r="I54" i="13"/>
  <c r="H54" i="13"/>
  <c r="G54" i="13"/>
  <c r="F54" i="13"/>
  <c r="E54" i="13"/>
  <c r="D54" i="13"/>
  <c r="D51" i="13" s="1"/>
  <c r="C54" i="13"/>
  <c r="I53" i="13"/>
  <c r="H53" i="13"/>
  <c r="G53" i="13"/>
  <c r="F53" i="13"/>
  <c r="F51" i="13" s="1"/>
  <c r="E53" i="13"/>
  <c r="D53" i="13"/>
  <c r="C53" i="13"/>
  <c r="C51" i="13" s="1"/>
  <c r="I52" i="13"/>
  <c r="H52" i="13"/>
  <c r="G52" i="13"/>
  <c r="G51" i="13" s="1"/>
  <c r="F52" i="13"/>
  <c r="E52" i="13"/>
  <c r="E51" i="13"/>
  <c r="D52" i="13"/>
  <c r="C52" i="13"/>
  <c r="I49" i="13"/>
  <c r="H49" i="13"/>
  <c r="G49" i="13"/>
  <c r="F49" i="13"/>
  <c r="E49" i="13"/>
  <c r="E46" i="13" s="1"/>
  <c r="D49" i="13"/>
  <c r="C49" i="13"/>
  <c r="I48" i="13"/>
  <c r="H48" i="13"/>
  <c r="G48" i="13"/>
  <c r="G46" i="13" s="1"/>
  <c r="G41" i="13" s="1"/>
  <c r="F48" i="13"/>
  <c r="F46" i="13" s="1"/>
  <c r="E48" i="13"/>
  <c r="D48" i="13"/>
  <c r="C48" i="13"/>
  <c r="I47" i="13"/>
  <c r="H47" i="13"/>
  <c r="G47" i="13"/>
  <c r="F47" i="13"/>
  <c r="E47" i="13"/>
  <c r="D47" i="13"/>
  <c r="C47" i="13"/>
  <c r="I45" i="13"/>
  <c r="H45" i="13"/>
  <c r="H43" i="13"/>
  <c r="G45" i="13"/>
  <c r="G43" i="13" s="1"/>
  <c r="F45" i="13"/>
  <c r="E45" i="13"/>
  <c r="E43" i="13" s="1"/>
  <c r="D45" i="13"/>
  <c r="C45" i="13"/>
  <c r="I44" i="13"/>
  <c r="I43" i="13" s="1"/>
  <c r="H44" i="13"/>
  <c r="G44" i="13"/>
  <c r="F44" i="13"/>
  <c r="F43" i="13" s="1"/>
  <c r="E44" i="13"/>
  <c r="D44" i="13"/>
  <c r="D43" i="13"/>
  <c r="C44" i="13"/>
  <c r="C43" i="13"/>
  <c r="I42" i="13"/>
  <c r="H42" i="13"/>
  <c r="G42" i="13"/>
  <c r="F42" i="13"/>
  <c r="E42" i="13"/>
  <c r="D42" i="13"/>
  <c r="C42" i="13"/>
  <c r="C41" i="13" s="1"/>
  <c r="I39" i="13"/>
  <c r="H39" i="13"/>
  <c r="G39" i="13"/>
  <c r="G37" i="13" s="1"/>
  <c r="F39" i="13"/>
  <c r="E39" i="13"/>
  <c r="E37" i="13" s="1"/>
  <c r="D39" i="13"/>
  <c r="C39" i="13"/>
  <c r="I38" i="13"/>
  <c r="H38" i="13"/>
  <c r="G38" i="13"/>
  <c r="F38" i="13"/>
  <c r="F37" i="13"/>
  <c r="E38" i="13"/>
  <c r="D38" i="13"/>
  <c r="C38" i="13"/>
  <c r="C37" i="13"/>
  <c r="I37" i="13"/>
  <c r="I35" i="13"/>
  <c r="H35" i="13"/>
  <c r="G35" i="13"/>
  <c r="F35" i="13"/>
  <c r="F32" i="13" s="1"/>
  <c r="E35" i="13"/>
  <c r="D35" i="13"/>
  <c r="C35" i="13"/>
  <c r="I34" i="13"/>
  <c r="H34" i="13"/>
  <c r="H32" i="13"/>
  <c r="G34" i="13"/>
  <c r="G32" i="13" s="1"/>
  <c r="F34" i="13"/>
  <c r="E34" i="13"/>
  <c r="E32" i="13" s="1"/>
  <c r="E22" i="13" s="1"/>
  <c r="D34" i="13"/>
  <c r="D32" i="13"/>
  <c r="C34" i="13"/>
  <c r="I33" i="13"/>
  <c r="H33" i="13"/>
  <c r="G33" i="13"/>
  <c r="F33" i="13"/>
  <c r="E33" i="13"/>
  <c r="D33" i="13"/>
  <c r="C33" i="13"/>
  <c r="I31" i="13"/>
  <c r="H31" i="13"/>
  <c r="G31" i="13"/>
  <c r="F31" i="13"/>
  <c r="E31" i="13"/>
  <c r="D31" i="13"/>
  <c r="C31" i="13"/>
  <c r="I30" i="13"/>
  <c r="H30" i="13"/>
  <c r="G30" i="13"/>
  <c r="F30" i="13"/>
  <c r="F28" i="13" s="1"/>
  <c r="E30" i="13"/>
  <c r="D30" i="13"/>
  <c r="C30" i="13"/>
  <c r="I29" i="13"/>
  <c r="I28" i="13"/>
  <c r="H29" i="13"/>
  <c r="H28" i="13" s="1"/>
  <c r="G29" i="13"/>
  <c r="G28" i="13"/>
  <c r="F29" i="13"/>
  <c r="E29" i="13"/>
  <c r="E28" i="13" s="1"/>
  <c r="D29" i="13"/>
  <c r="C29" i="13"/>
  <c r="I27" i="13"/>
  <c r="H27" i="13"/>
  <c r="G27" i="13"/>
  <c r="G25" i="13" s="1"/>
  <c r="F27" i="13"/>
  <c r="E27" i="13"/>
  <c r="E25" i="13"/>
  <c r="D27" i="13"/>
  <c r="C27" i="13"/>
  <c r="I26" i="13"/>
  <c r="I25" i="13" s="1"/>
  <c r="H26" i="13"/>
  <c r="H25" i="13"/>
  <c r="G26" i="13"/>
  <c r="F26" i="13"/>
  <c r="F25" i="13"/>
  <c r="E26" i="13"/>
  <c r="D26" i="13"/>
  <c r="D25" i="13" s="1"/>
  <c r="C26" i="13"/>
  <c r="C25" i="13"/>
  <c r="I24" i="13"/>
  <c r="H24" i="13"/>
  <c r="G24" i="13"/>
  <c r="F24" i="13"/>
  <c r="E24" i="13"/>
  <c r="D24" i="13"/>
  <c r="C24" i="13"/>
  <c r="I23" i="13"/>
  <c r="H23" i="13"/>
  <c r="G23" i="13"/>
  <c r="F23" i="13"/>
  <c r="E23" i="13"/>
  <c r="D23" i="13"/>
  <c r="C23" i="13"/>
  <c r="I20" i="13"/>
  <c r="H20" i="13"/>
  <c r="G20" i="13"/>
  <c r="F20" i="13"/>
  <c r="E20" i="13"/>
  <c r="D20" i="13"/>
  <c r="C20" i="13"/>
  <c r="I19" i="13"/>
  <c r="H19" i="13"/>
  <c r="G19" i="13"/>
  <c r="F19" i="13"/>
  <c r="E19" i="13"/>
  <c r="D19" i="13"/>
  <c r="C19" i="13"/>
  <c r="I18" i="13"/>
  <c r="H18" i="13"/>
  <c r="G18" i="13"/>
  <c r="G16" i="13" s="1"/>
  <c r="F18" i="13"/>
  <c r="F16" i="13"/>
  <c r="E18" i="13"/>
  <c r="D18" i="13"/>
  <c r="C18" i="13"/>
  <c r="I17" i="13"/>
  <c r="I16" i="13" s="1"/>
  <c r="H17" i="13"/>
  <c r="G17" i="13"/>
  <c r="F17" i="13"/>
  <c r="E17" i="13"/>
  <c r="E16" i="13" s="1"/>
  <c r="D17" i="13"/>
  <c r="C17" i="13"/>
  <c r="C16" i="13"/>
  <c r="I15" i="13"/>
  <c r="H15" i="13"/>
  <c r="G15" i="13"/>
  <c r="F15" i="13"/>
  <c r="E15" i="13"/>
  <c r="D15" i="13"/>
  <c r="C15" i="13"/>
  <c r="I14" i="13"/>
  <c r="H14" i="13"/>
  <c r="G14" i="13"/>
  <c r="F14" i="13"/>
  <c r="E14" i="13"/>
  <c r="E12" i="13" s="1"/>
  <c r="D14" i="13"/>
  <c r="C14" i="13"/>
  <c r="I13" i="13"/>
  <c r="H13" i="13"/>
  <c r="H12" i="13"/>
  <c r="G13" i="13"/>
  <c r="G12" i="13"/>
  <c r="F13" i="13"/>
  <c r="E13" i="13"/>
  <c r="D13" i="13"/>
  <c r="D12" i="13" s="1"/>
  <c r="C13" i="13"/>
  <c r="C12" i="13"/>
  <c r="I234" i="12"/>
  <c r="H234" i="12"/>
  <c r="G234" i="12"/>
  <c r="F234" i="12"/>
  <c r="E234" i="12"/>
  <c r="D234" i="12"/>
  <c r="C234" i="12"/>
  <c r="I233" i="12"/>
  <c r="H233" i="12"/>
  <c r="G233" i="12"/>
  <c r="F233" i="12"/>
  <c r="E233" i="12"/>
  <c r="D233" i="12"/>
  <c r="C233" i="12"/>
  <c r="I232" i="12"/>
  <c r="H232" i="12"/>
  <c r="G232" i="12"/>
  <c r="F232" i="12"/>
  <c r="E232" i="12"/>
  <c r="D232" i="12"/>
  <c r="C232" i="12"/>
  <c r="I231" i="12"/>
  <c r="H231" i="12"/>
  <c r="G231" i="12"/>
  <c r="F231" i="12"/>
  <c r="E231" i="12"/>
  <c r="D231" i="12"/>
  <c r="C231" i="12"/>
  <c r="I228" i="12"/>
  <c r="H228" i="12"/>
  <c r="G228" i="12"/>
  <c r="F228" i="12"/>
  <c r="E228" i="12"/>
  <c r="D228" i="12"/>
  <c r="C228" i="12"/>
  <c r="I227" i="12"/>
  <c r="H227" i="12"/>
  <c r="G227" i="12"/>
  <c r="F227" i="12"/>
  <c r="E227" i="12"/>
  <c r="D227" i="12"/>
  <c r="C227" i="12"/>
  <c r="I226" i="12"/>
  <c r="H226" i="12"/>
  <c r="G226" i="12"/>
  <c r="F226" i="12"/>
  <c r="E226" i="12"/>
  <c r="D226" i="12"/>
  <c r="C226" i="12"/>
  <c r="I225" i="12"/>
  <c r="H225" i="12"/>
  <c r="G225" i="12"/>
  <c r="F225" i="12"/>
  <c r="E225" i="12"/>
  <c r="D225" i="12"/>
  <c r="C225" i="12"/>
  <c r="I224" i="12"/>
  <c r="H224" i="12"/>
  <c r="G224" i="12"/>
  <c r="F224" i="12"/>
  <c r="E224" i="12"/>
  <c r="D224" i="12"/>
  <c r="C224" i="12"/>
  <c r="I223" i="12"/>
  <c r="H223" i="12"/>
  <c r="G223" i="12"/>
  <c r="F223" i="12"/>
  <c r="E223" i="12"/>
  <c r="D223" i="12"/>
  <c r="C223" i="12"/>
  <c r="I222" i="12"/>
  <c r="H222" i="12"/>
  <c r="G222" i="12"/>
  <c r="F222" i="12"/>
  <c r="E222" i="12"/>
  <c r="D222" i="12"/>
  <c r="C222" i="12"/>
  <c r="I221" i="12"/>
  <c r="H221" i="12"/>
  <c r="G221" i="12"/>
  <c r="F221" i="12"/>
  <c r="E221" i="12"/>
  <c r="D221" i="12"/>
  <c r="C221" i="12"/>
  <c r="I207" i="12"/>
  <c r="H207" i="12"/>
  <c r="G207" i="12"/>
  <c r="F207" i="12"/>
  <c r="E207" i="12"/>
  <c r="D207" i="12"/>
  <c r="C207" i="12"/>
  <c r="I202" i="12"/>
  <c r="H202" i="12"/>
  <c r="G202" i="12"/>
  <c r="F202" i="12"/>
  <c r="E202" i="12"/>
  <c r="D202" i="12"/>
  <c r="C202" i="12"/>
  <c r="I194" i="12"/>
  <c r="H194" i="12"/>
  <c r="G194" i="12"/>
  <c r="F194" i="12"/>
  <c r="E194" i="12"/>
  <c r="D194" i="12"/>
  <c r="C194" i="12"/>
  <c r="I175" i="12"/>
  <c r="H175" i="12"/>
  <c r="G175" i="12"/>
  <c r="F175" i="12"/>
  <c r="E175" i="12"/>
  <c r="D175" i="12"/>
  <c r="C175" i="12"/>
  <c r="I165" i="12"/>
  <c r="H165" i="12"/>
  <c r="G165" i="12"/>
  <c r="F165" i="12"/>
  <c r="E165" i="12"/>
  <c r="D165" i="12"/>
  <c r="C165" i="12"/>
  <c r="I134" i="12"/>
  <c r="H134" i="12"/>
  <c r="G134" i="12"/>
  <c r="F134" i="12"/>
  <c r="E134" i="12"/>
  <c r="D134" i="12"/>
  <c r="C134" i="12"/>
  <c r="I73" i="12"/>
  <c r="H73" i="12"/>
  <c r="G73" i="12"/>
  <c r="F73" i="12"/>
  <c r="E73" i="12"/>
  <c r="D73" i="12"/>
  <c r="C73" i="12"/>
  <c r="I57" i="12"/>
  <c r="H57" i="12"/>
  <c r="G57" i="12"/>
  <c r="F57" i="12"/>
  <c r="E57" i="12"/>
  <c r="D57" i="12"/>
  <c r="C57" i="12"/>
  <c r="I55" i="12"/>
  <c r="H55" i="12"/>
  <c r="G55" i="12"/>
  <c r="F55" i="12"/>
  <c r="E55" i="12"/>
  <c r="E52" i="12" s="1"/>
  <c r="D55" i="12"/>
  <c r="C55" i="12"/>
  <c r="I54" i="12"/>
  <c r="H54" i="12"/>
  <c r="G54" i="12"/>
  <c r="F54" i="12"/>
  <c r="E54" i="12"/>
  <c r="D54" i="12"/>
  <c r="C54" i="12"/>
  <c r="I53" i="12"/>
  <c r="H53" i="12"/>
  <c r="G53" i="12"/>
  <c r="G52" i="12" s="1"/>
  <c r="F53" i="12"/>
  <c r="E53" i="12"/>
  <c r="D53" i="12"/>
  <c r="C53" i="12"/>
  <c r="I50" i="12"/>
  <c r="H50" i="12"/>
  <c r="G50" i="12"/>
  <c r="F50" i="12"/>
  <c r="E50" i="12"/>
  <c r="D50" i="12"/>
  <c r="C50" i="12"/>
  <c r="I49" i="12"/>
  <c r="I47" i="12" s="1"/>
  <c r="H49" i="12"/>
  <c r="G49" i="12"/>
  <c r="F49" i="12"/>
  <c r="E49" i="12"/>
  <c r="D49" i="12"/>
  <c r="C49" i="12"/>
  <c r="C47" i="12" s="1"/>
  <c r="C41" i="12" s="1"/>
  <c r="I48" i="12"/>
  <c r="H48" i="12"/>
  <c r="G48" i="12"/>
  <c r="F48" i="12"/>
  <c r="E48" i="12"/>
  <c r="D48" i="12"/>
  <c r="D47" i="12" s="1"/>
  <c r="D41" i="12" s="1"/>
  <c r="C48" i="12"/>
  <c r="I46" i="12"/>
  <c r="H46" i="12"/>
  <c r="G46" i="12"/>
  <c r="F46" i="12"/>
  <c r="E46" i="12"/>
  <c r="D46" i="12"/>
  <c r="C46" i="12"/>
  <c r="I45" i="12"/>
  <c r="H45" i="12"/>
  <c r="H43" i="12"/>
  <c r="G45" i="12"/>
  <c r="F45" i="12"/>
  <c r="E45" i="12"/>
  <c r="D45" i="12"/>
  <c r="C45" i="12"/>
  <c r="I44" i="12"/>
  <c r="I43" i="12"/>
  <c r="I41" i="12" s="1"/>
  <c r="H44" i="12"/>
  <c r="G44" i="12"/>
  <c r="F44" i="12"/>
  <c r="F43" i="12" s="1"/>
  <c r="E44" i="12"/>
  <c r="E43" i="12" s="1"/>
  <c r="D44" i="12"/>
  <c r="C44" i="12"/>
  <c r="I42" i="12"/>
  <c r="H42" i="12"/>
  <c r="G42" i="12"/>
  <c r="F42" i="12"/>
  <c r="E42" i="12"/>
  <c r="D42" i="12"/>
  <c r="C42" i="12"/>
  <c r="I39" i="12"/>
  <c r="H39" i="12"/>
  <c r="G39" i="12"/>
  <c r="F39" i="12"/>
  <c r="F37" i="12" s="1"/>
  <c r="E39" i="12"/>
  <c r="D39" i="12"/>
  <c r="C39" i="12"/>
  <c r="I38" i="12"/>
  <c r="I37" i="12" s="1"/>
  <c r="H38" i="12"/>
  <c r="G38" i="12"/>
  <c r="F38" i="12"/>
  <c r="E38" i="12"/>
  <c r="E37" i="12" s="1"/>
  <c r="D38" i="12"/>
  <c r="C38" i="12"/>
  <c r="I35" i="12"/>
  <c r="H35" i="12"/>
  <c r="G35" i="12"/>
  <c r="F35" i="12"/>
  <c r="E35" i="12"/>
  <c r="D35" i="12"/>
  <c r="C35" i="12"/>
  <c r="I34" i="12"/>
  <c r="I32" i="12" s="1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I27" i="12"/>
  <c r="H27" i="12"/>
  <c r="G27" i="12"/>
  <c r="F27" i="12"/>
  <c r="E27" i="12"/>
  <c r="D27" i="12"/>
  <c r="C27" i="12"/>
  <c r="I26" i="12"/>
  <c r="I25" i="12" s="1"/>
  <c r="H26" i="12"/>
  <c r="G26" i="12"/>
  <c r="F26" i="12"/>
  <c r="E26" i="12"/>
  <c r="D26" i="12"/>
  <c r="C26" i="12"/>
  <c r="I24" i="12"/>
  <c r="H24" i="12"/>
  <c r="G24" i="12"/>
  <c r="F24" i="12"/>
  <c r="E24" i="12"/>
  <c r="D24" i="12"/>
  <c r="C24" i="12"/>
  <c r="I23" i="12"/>
  <c r="H23" i="12"/>
  <c r="G23" i="12"/>
  <c r="F23" i="12"/>
  <c r="E23" i="12"/>
  <c r="D23" i="12"/>
  <c r="C23" i="12"/>
  <c r="I20" i="12"/>
  <c r="H20" i="12"/>
  <c r="G20" i="12"/>
  <c r="F20" i="12"/>
  <c r="E20" i="12"/>
  <c r="D20" i="12"/>
  <c r="C20" i="12"/>
  <c r="I19" i="12"/>
  <c r="H19" i="12"/>
  <c r="G19" i="12"/>
  <c r="F19" i="12"/>
  <c r="E19" i="12"/>
  <c r="D19" i="12"/>
  <c r="C19" i="12"/>
  <c r="I18" i="12"/>
  <c r="H18" i="12"/>
  <c r="G18" i="12"/>
  <c r="F18" i="12"/>
  <c r="E18" i="12"/>
  <c r="D18" i="12"/>
  <c r="C18" i="12"/>
  <c r="I17" i="12"/>
  <c r="H17" i="12"/>
  <c r="G17" i="12"/>
  <c r="F17" i="12"/>
  <c r="E17" i="12"/>
  <c r="D17" i="12"/>
  <c r="C17" i="12"/>
  <c r="I15" i="12"/>
  <c r="H15" i="12"/>
  <c r="G15" i="12"/>
  <c r="F15" i="12"/>
  <c r="E15" i="12"/>
  <c r="D15" i="12"/>
  <c r="C15" i="12"/>
  <c r="I14" i="12"/>
  <c r="H14" i="12"/>
  <c r="G14" i="12"/>
  <c r="F14" i="12"/>
  <c r="E14" i="12"/>
  <c r="D14" i="12"/>
  <c r="C14" i="12"/>
  <c r="I13" i="12"/>
  <c r="H13" i="12"/>
  <c r="G13" i="12"/>
  <c r="F13" i="12"/>
  <c r="E13" i="12"/>
  <c r="D13" i="12"/>
  <c r="C13" i="12"/>
  <c r="G13" i="11"/>
  <c r="G14" i="11"/>
  <c r="G15" i="11"/>
  <c r="G17" i="11"/>
  <c r="G18" i="11"/>
  <c r="G16" i="11" s="1"/>
  <c r="G19" i="11"/>
  <c r="G20" i="11"/>
  <c r="G23" i="11"/>
  <c r="G24" i="11"/>
  <c r="G26" i="11"/>
  <c r="G27" i="11"/>
  <c r="G29" i="11"/>
  <c r="G30" i="11"/>
  <c r="G31" i="11"/>
  <c r="G33" i="11"/>
  <c r="G32" i="11"/>
  <c r="G34" i="11"/>
  <c r="G35" i="11"/>
  <c r="G38" i="11"/>
  <c r="G37" i="11"/>
  <c r="G39" i="11"/>
  <c r="G42" i="11"/>
  <c r="G44" i="11"/>
  <c r="G45" i="11"/>
  <c r="G43" i="11" s="1"/>
  <c r="G46" i="11"/>
  <c r="G48" i="11"/>
  <c r="G49" i="11"/>
  <c r="G50" i="11"/>
  <c r="G53" i="11"/>
  <c r="G54" i="11"/>
  <c r="G55" i="11"/>
  <c r="G57" i="11"/>
  <c r="G73" i="11"/>
  <c r="G135" i="11"/>
  <c r="G166" i="11"/>
  <c r="G176" i="11"/>
  <c r="G195" i="11"/>
  <c r="G203" i="11"/>
  <c r="G210" i="11"/>
  <c r="G231" i="11"/>
  <c r="G232" i="11"/>
  <c r="G233" i="11"/>
  <c r="G234" i="11"/>
  <c r="G235" i="11"/>
  <c r="G236" i="11"/>
  <c r="G230" i="11" s="1"/>
  <c r="G237" i="11"/>
  <c r="G238" i="11"/>
  <c r="G241" i="11"/>
  <c r="G242" i="11"/>
  <c r="G243" i="11"/>
  <c r="G244" i="11"/>
  <c r="F244" i="11"/>
  <c r="F243" i="11"/>
  <c r="F242" i="11"/>
  <c r="F240" i="11" s="1"/>
  <c r="F241" i="11"/>
  <c r="F238" i="11"/>
  <c r="F237" i="11"/>
  <c r="F236" i="11"/>
  <c r="F235" i="11"/>
  <c r="F234" i="11"/>
  <c r="F233" i="11"/>
  <c r="F232" i="11"/>
  <c r="F231" i="11"/>
  <c r="F210" i="11"/>
  <c r="F203" i="11"/>
  <c r="F195" i="11"/>
  <c r="F176" i="11"/>
  <c r="F166" i="11"/>
  <c r="F135" i="11"/>
  <c r="F73" i="11"/>
  <c r="F57" i="11"/>
  <c r="F55" i="11"/>
  <c r="F54" i="11"/>
  <c r="F52" i="11"/>
  <c r="F53" i="11"/>
  <c r="F50" i="11"/>
  <c r="F49" i="11"/>
  <c r="F48" i="11"/>
  <c r="F46" i="11"/>
  <c r="F45" i="11"/>
  <c r="F44" i="11"/>
  <c r="F42" i="11"/>
  <c r="F39" i="11"/>
  <c r="F38" i="11"/>
  <c r="F37" i="11" s="1"/>
  <c r="F35" i="11"/>
  <c r="F34" i="11"/>
  <c r="F33" i="11"/>
  <c r="F31" i="11"/>
  <c r="F30" i="11"/>
  <c r="F28" i="11" s="1"/>
  <c r="F29" i="11"/>
  <c r="F27" i="11"/>
  <c r="F26" i="11"/>
  <c r="F25" i="11" s="1"/>
  <c r="F24" i="11"/>
  <c r="F23" i="11"/>
  <c r="F20" i="11"/>
  <c r="F19" i="11"/>
  <c r="F16" i="11"/>
  <c r="F18" i="11"/>
  <c r="F17" i="11"/>
  <c r="F15" i="11"/>
  <c r="F14" i="11"/>
  <c r="F13" i="11"/>
  <c r="F12" i="11"/>
  <c r="E244" i="11"/>
  <c r="D244" i="11"/>
  <c r="C244" i="11"/>
  <c r="E243" i="11"/>
  <c r="D243" i="11"/>
  <c r="C243" i="11"/>
  <c r="E242" i="11"/>
  <c r="D242" i="11"/>
  <c r="C242" i="11"/>
  <c r="E241" i="11"/>
  <c r="D241" i="11"/>
  <c r="C241" i="11"/>
  <c r="C240" i="11" s="1"/>
  <c r="E238" i="11"/>
  <c r="D238" i="11"/>
  <c r="C238" i="11"/>
  <c r="E237" i="11"/>
  <c r="D237" i="11"/>
  <c r="C237" i="11"/>
  <c r="E236" i="11"/>
  <c r="D236" i="11"/>
  <c r="C236" i="11"/>
  <c r="E235" i="11"/>
  <c r="D235" i="11"/>
  <c r="C235" i="11"/>
  <c r="E234" i="11"/>
  <c r="D234" i="11"/>
  <c r="C234" i="11"/>
  <c r="E233" i="11"/>
  <c r="D233" i="11"/>
  <c r="C233" i="11"/>
  <c r="E232" i="11"/>
  <c r="D232" i="11"/>
  <c r="C232" i="11"/>
  <c r="C230" i="11"/>
  <c r="E231" i="11"/>
  <c r="D231" i="11"/>
  <c r="D230" i="11"/>
  <c r="C231" i="11"/>
  <c r="E210" i="11"/>
  <c r="D210" i="11"/>
  <c r="C210" i="11"/>
  <c r="E203" i="11"/>
  <c r="D203" i="11"/>
  <c r="C203" i="11"/>
  <c r="E195" i="11"/>
  <c r="D195" i="11"/>
  <c r="C195" i="11"/>
  <c r="E176" i="11"/>
  <c r="D176" i="11"/>
  <c r="C176" i="11"/>
  <c r="E166" i="11"/>
  <c r="D166" i="11"/>
  <c r="C166" i="11"/>
  <c r="E135" i="11"/>
  <c r="D135" i="11"/>
  <c r="C135" i="11"/>
  <c r="E73" i="11"/>
  <c r="D73" i="11"/>
  <c r="C73" i="11"/>
  <c r="E57" i="11"/>
  <c r="D57" i="11"/>
  <c r="C57" i="11"/>
  <c r="E55" i="11"/>
  <c r="D55" i="11"/>
  <c r="C55" i="11"/>
  <c r="E54" i="11"/>
  <c r="D54" i="11"/>
  <c r="C54" i="11"/>
  <c r="E53" i="11"/>
  <c r="E52" i="11"/>
  <c r="D53" i="11"/>
  <c r="C53" i="11"/>
  <c r="E50" i="11"/>
  <c r="D50" i="11"/>
  <c r="C50" i="11"/>
  <c r="C47" i="11"/>
  <c r="E49" i="11"/>
  <c r="D49" i="11"/>
  <c r="C49" i="11"/>
  <c r="E48" i="11"/>
  <c r="E47" i="11"/>
  <c r="E41" i="11"/>
  <c r="D48" i="11"/>
  <c r="D47" i="11"/>
  <c r="C48" i="11"/>
  <c r="E46" i="11"/>
  <c r="D46" i="11"/>
  <c r="C46" i="11"/>
  <c r="C43" i="11" s="1"/>
  <c r="E45" i="11"/>
  <c r="D45" i="11"/>
  <c r="C45" i="11"/>
  <c r="E44" i="11"/>
  <c r="E43" i="11" s="1"/>
  <c r="D44" i="11"/>
  <c r="C44" i="11"/>
  <c r="E42" i="11"/>
  <c r="D42" i="11"/>
  <c r="C42" i="11"/>
  <c r="C41" i="11" s="1"/>
  <c r="E39" i="11"/>
  <c r="D39" i="11"/>
  <c r="C39" i="11"/>
  <c r="E38" i="11"/>
  <c r="E37" i="11"/>
  <c r="D38" i="11"/>
  <c r="C38" i="11"/>
  <c r="C37" i="11"/>
  <c r="E35" i="11"/>
  <c r="D35" i="11"/>
  <c r="C35" i="11"/>
  <c r="E34" i="11"/>
  <c r="E32" i="11" s="1"/>
  <c r="D34" i="11"/>
  <c r="C34" i="11"/>
  <c r="E33" i="11"/>
  <c r="D33" i="11"/>
  <c r="C33" i="11"/>
  <c r="C32" i="11" s="1"/>
  <c r="E31" i="11"/>
  <c r="D31" i="11"/>
  <c r="C31" i="11"/>
  <c r="E30" i="11"/>
  <c r="D30" i="11"/>
  <c r="C30" i="11"/>
  <c r="E29" i="11"/>
  <c r="E28" i="11" s="1"/>
  <c r="D29" i="11"/>
  <c r="D28" i="11"/>
  <c r="C29" i="11"/>
  <c r="C28" i="11" s="1"/>
  <c r="E27" i="11"/>
  <c r="D27" i="11"/>
  <c r="C27" i="11"/>
  <c r="E26" i="11"/>
  <c r="D26" i="11"/>
  <c r="C26" i="11"/>
  <c r="C25" i="11"/>
  <c r="E24" i="11"/>
  <c r="D24" i="11"/>
  <c r="C24" i="11"/>
  <c r="E23" i="11"/>
  <c r="D23" i="11"/>
  <c r="C23" i="11"/>
  <c r="E20" i="11"/>
  <c r="D20" i="11"/>
  <c r="C20" i="11"/>
  <c r="E19" i="11"/>
  <c r="D19" i="11"/>
  <c r="C19" i="11"/>
  <c r="E18" i="11"/>
  <c r="D18" i="11"/>
  <c r="C18" i="11"/>
  <c r="E17" i="11"/>
  <c r="D17" i="11"/>
  <c r="C17" i="11"/>
  <c r="C16" i="11"/>
  <c r="E15" i="11"/>
  <c r="D15" i="11"/>
  <c r="C15" i="11"/>
  <c r="E14" i="11"/>
  <c r="D14" i="11"/>
  <c r="D12" i="11"/>
  <c r="C14" i="11"/>
  <c r="E13" i="11"/>
  <c r="E12" i="11" s="1"/>
  <c r="D13" i="11"/>
  <c r="C13" i="11"/>
  <c r="C12" i="11" s="1"/>
  <c r="C11" i="11"/>
  <c r="H13" i="11"/>
  <c r="H14" i="11"/>
  <c r="H15" i="11"/>
  <c r="H17" i="11"/>
  <c r="H18" i="11"/>
  <c r="H16" i="11"/>
  <c r="H19" i="11"/>
  <c r="H20" i="11"/>
  <c r="H38" i="11"/>
  <c r="H39" i="11"/>
  <c r="H44" i="11"/>
  <c r="H43" i="11"/>
  <c r="H45" i="11"/>
  <c r="H46" i="11"/>
  <c r="H42" i="11"/>
  <c r="H48" i="11"/>
  <c r="H49" i="11"/>
  <c r="H50" i="11"/>
  <c r="H33" i="11"/>
  <c r="H34" i="11"/>
  <c r="H35" i="11"/>
  <c r="H23" i="11"/>
  <c r="H24" i="11"/>
  <c r="H26" i="11"/>
  <c r="H25" i="11"/>
  <c r="H27" i="11"/>
  <c r="H29" i="11"/>
  <c r="H30" i="11"/>
  <c r="H28" i="11" s="1"/>
  <c r="H31" i="11"/>
  <c r="H53" i="11"/>
  <c r="H54" i="11"/>
  <c r="H55" i="11"/>
  <c r="I13" i="11"/>
  <c r="I14" i="11"/>
  <c r="I15" i="11"/>
  <c r="I12" i="11"/>
  <c r="I17" i="11"/>
  <c r="I18" i="11"/>
  <c r="I19" i="11"/>
  <c r="I20" i="11"/>
  <c r="I38" i="11"/>
  <c r="I37" i="11"/>
  <c r="I39" i="11"/>
  <c r="I44" i="11"/>
  <c r="I43" i="11"/>
  <c r="I45" i="11"/>
  <c r="I46" i="11"/>
  <c r="I42" i="11"/>
  <c r="I48" i="11"/>
  <c r="I49" i="11"/>
  <c r="I50" i="11"/>
  <c r="I33" i="11"/>
  <c r="I34" i="11"/>
  <c r="I32" i="11"/>
  <c r="I35" i="11"/>
  <c r="I23" i="11"/>
  <c r="I24" i="11"/>
  <c r="I26" i="11"/>
  <c r="I27" i="11"/>
  <c r="I25" i="11" s="1"/>
  <c r="I29" i="11"/>
  <c r="I28" i="11" s="1"/>
  <c r="I30" i="11"/>
  <c r="I31" i="11"/>
  <c r="I53" i="11"/>
  <c r="I54" i="11"/>
  <c r="I55" i="11"/>
  <c r="H57" i="11"/>
  <c r="I57" i="11"/>
  <c r="H73" i="11"/>
  <c r="I73" i="11"/>
  <c r="H135" i="11"/>
  <c r="I135" i="11"/>
  <c r="H166" i="11"/>
  <c r="I166" i="11"/>
  <c r="H176" i="11"/>
  <c r="I176" i="11"/>
  <c r="H195" i="11"/>
  <c r="I195" i="11"/>
  <c r="H203" i="11"/>
  <c r="I203" i="11"/>
  <c r="H210" i="11"/>
  <c r="I210" i="11"/>
  <c r="H238" i="11"/>
  <c r="H237" i="11"/>
  <c r="H236" i="11"/>
  <c r="H235" i="11"/>
  <c r="H234" i="11"/>
  <c r="H231" i="11"/>
  <c r="H232" i="11"/>
  <c r="H233" i="11"/>
  <c r="I238" i="11"/>
  <c r="I237" i="11"/>
  <c r="I236" i="11"/>
  <c r="I235" i="11"/>
  <c r="I234" i="11"/>
  <c r="I231" i="11"/>
  <c r="I232" i="11"/>
  <c r="I233" i="11"/>
  <c r="H241" i="11"/>
  <c r="H243" i="11"/>
  <c r="H242" i="11"/>
  <c r="H244" i="11"/>
  <c r="H240" i="11" s="1"/>
  <c r="I241" i="11"/>
  <c r="I243" i="11"/>
  <c r="I240" i="11"/>
  <c r="I242" i="11"/>
  <c r="I244" i="11"/>
  <c r="C215" i="10"/>
  <c r="C14" i="10" s="1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14" i="10"/>
  <c r="C213" i="10"/>
  <c r="C13" i="10"/>
  <c r="C212" i="10"/>
  <c r="C211" i="10"/>
  <c r="C207" i="10"/>
  <c r="C208" i="10"/>
  <c r="C206" i="10"/>
  <c r="C205" i="10"/>
  <c r="C17" i="10" s="1"/>
  <c r="C204" i="10"/>
  <c r="C201" i="10"/>
  <c r="C200" i="10"/>
  <c r="C199" i="10"/>
  <c r="C198" i="10"/>
  <c r="C197" i="10"/>
  <c r="C196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80" i="10"/>
  <c r="C179" i="10"/>
  <c r="C178" i="10"/>
  <c r="C177" i="10"/>
  <c r="C173" i="10"/>
  <c r="C174" i="10"/>
  <c r="C35" i="10" s="1"/>
  <c r="C172" i="10"/>
  <c r="C171" i="10"/>
  <c r="C170" i="10"/>
  <c r="C169" i="10"/>
  <c r="C168" i="10"/>
  <c r="C34" i="10" s="1"/>
  <c r="C32" i="10" s="1"/>
  <c r="C167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48" i="10"/>
  <c r="C147" i="10"/>
  <c r="C31" i="10" s="1"/>
  <c r="C146" i="10"/>
  <c r="C145" i="10"/>
  <c r="C24" i="10" s="1"/>
  <c r="C144" i="10"/>
  <c r="C143" i="10"/>
  <c r="C142" i="10"/>
  <c r="C141" i="10"/>
  <c r="C29" i="10"/>
  <c r="C140" i="10"/>
  <c r="C139" i="10"/>
  <c r="C138" i="10"/>
  <c r="C233" i="10" s="1"/>
  <c r="C137" i="10"/>
  <c r="C136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45" i="10" s="1"/>
  <c r="C128" i="10"/>
  <c r="C129" i="10"/>
  <c r="C130" i="10"/>
  <c r="C131" i="10"/>
  <c r="C132" i="10"/>
  <c r="C133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58" i="10"/>
  <c r="I244" i="10"/>
  <c r="H244" i="10"/>
  <c r="H240" i="10" s="1"/>
  <c r="G244" i="10"/>
  <c r="F244" i="10"/>
  <c r="E244" i="10"/>
  <c r="D244" i="10"/>
  <c r="I243" i="10"/>
  <c r="H243" i="10"/>
  <c r="G243" i="10"/>
  <c r="F243" i="10"/>
  <c r="E243" i="10"/>
  <c r="D243" i="10"/>
  <c r="I242" i="10"/>
  <c r="H242" i="10"/>
  <c r="G242" i="10"/>
  <c r="F242" i="10"/>
  <c r="E242" i="10"/>
  <c r="E240" i="10" s="1"/>
  <c r="D242" i="10"/>
  <c r="I241" i="10"/>
  <c r="I240" i="10" s="1"/>
  <c r="H241" i="10"/>
  <c r="G241" i="10"/>
  <c r="G240" i="10" s="1"/>
  <c r="F241" i="10"/>
  <c r="E241" i="10"/>
  <c r="D241" i="10"/>
  <c r="D240" i="10" s="1"/>
  <c r="I238" i="10"/>
  <c r="H238" i="10"/>
  <c r="G238" i="10"/>
  <c r="F238" i="10"/>
  <c r="E238" i="10"/>
  <c r="D238" i="10"/>
  <c r="I237" i="10"/>
  <c r="H237" i="10"/>
  <c r="G237" i="10"/>
  <c r="F237" i="10"/>
  <c r="E237" i="10"/>
  <c r="D237" i="10"/>
  <c r="I236" i="10"/>
  <c r="H236" i="10"/>
  <c r="G236" i="10"/>
  <c r="F236" i="10"/>
  <c r="E236" i="10"/>
  <c r="D236" i="10"/>
  <c r="I235" i="10"/>
  <c r="H235" i="10"/>
  <c r="G235" i="10"/>
  <c r="F235" i="10"/>
  <c r="E235" i="10"/>
  <c r="D235" i="10"/>
  <c r="I234" i="10"/>
  <c r="H234" i="10"/>
  <c r="G234" i="10"/>
  <c r="F234" i="10"/>
  <c r="E234" i="10"/>
  <c r="D234" i="10"/>
  <c r="I233" i="10"/>
  <c r="H233" i="10"/>
  <c r="G233" i="10"/>
  <c r="F233" i="10"/>
  <c r="E233" i="10"/>
  <c r="D233" i="10"/>
  <c r="I232" i="10"/>
  <c r="H232" i="10"/>
  <c r="G232" i="10"/>
  <c r="F232" i="10"/>
  <c r="E232" i="10"/>
  <c r="D232" i="10"/>
  <c r="I231" i="10"/>
  <c r="I230" i="10"/>
  <c r="H231" i="10"/>
  <c r="G231" i="10"/>
  <c r="G230" i="10"/>
  <c r="F231" i="10"/>
  <c r="F230" i="10" s="1"/>
  <c r="E231" i="10"/>
  <c r="D231" i="10"/>
  <c r="I210" i="10"/>
  <c r="H210" i="10"/>
  <c r="G210" i="10"/>
  <c r="F210" i="10"/>
  <c r="E210" i="10"/>
  <c r="D210" i="10"/>
  <c r="I203" i="10"/>
  <c r="H203" i="10"/>
  <c r="G203" i="10"/>
  <c r="F203" i="10"/>
  <c r="E203" i="10"/>
  <c r="D203" i="10"/>
  <c r="I195" i="10"/>
  <c r="H195" i="10"/>
  <c r="G195" i="10"/>
  <c r="F195" i="10"/>
  <c r="E195" i="10"/>
  <c r="D195" i="10"/>
  <c r="I176" i="10"/>
  <c r="H176" i="10"/>
  <c r="G176" i="10"/>
  <c r="F176" i="10"/>
  <c r="E176" i="10"/>
  <c r="D176" i="10"/>
  <c r="I166" i="10"/>
  <c r="H166" i="10"/>
  <c r="G166" i="10"/>
  <c r="F166" i="10"/>
  <c r="E166" i="10"/>
  <c r="D166" i="10"/>
  <c r="I135" i="10"/>
  <c r="H135" i="10"/>
  <c r="G135" i="10"/>
  <c r="F135" i="10"/>
  <c r="E135" i="10"/>
  <c r="D135" i="10"/>
  <c r="I73" i="10"/>
  <c r="H73" i="10"/>
  <c r="G73" i="10"/>
  <c r="F73" i="10"/>
  <c r="E73" i="10"/>
  <c r="D73" i="10"/>
  <c r="I57" i="10"/>
  <c r="H57" i="10"/>
  <c r="G57" i="10"/>
  <c r="F57" i="10"/>
  <c r="E57" i="10"/>
  <c r="D57" i="10"/>
  <c r="I55" i="10"/>
  <c r="H55" i="10"/>
  <c r="G55" i="10"/>
  <c r="F55" i="10"/>
  <c r="E55" i="10"/>
  <c r="D55" i="10"/>
  <c r="C55" i="10"/>
  <c r="I54" i="10"/>
  <c r="H54" i="10"/>
  <c r="G54" i="10"/>
  <c r="G52" i="10" s="1"/>
  <c r="F54" i="10"/>
  <c r="E54" i="10"/>
  <c r="D54" i="10"/>
  <c r="I53" i="10"/>
  <c r="H53" i="10"/>
  <c r="H52" i="10"/>
  <c r="G53" i="10"/>
  <c r="F53" i="10"/>
  <c r="E53" i="10"/>
  <c r="D53" i="10"/>
  <c r="I50" i="10"/>
  <c r="H50" i="10"/>
  <c r="G50" i="10"/>
  <c r="F50" i="10"/>
  <c r="E50" i="10"/>
  <c r="D50" i="10"/>
  <c r="I49" i="10"/>
  <c r="H49" i="10"/>
  <c r="G49" i="10"/>
  <c r="F49" i="10"/>
  <c r="E49" i="10"/>
  <c r="D49" i="10"/>
  <c r="I48" i="10"/>
  <c r="I47" i="10" s="1"/>
  <c r="H48" i="10"/>
  <c r="H47" i="10"/>
  <c r="G48" i="10"/>
  <c r="G47" i="10" s="1"/>
  <c r="F48" i="10"/>
  <c r="E48" i="10"/>
  <c r="E47" i="10"/>
  <c r="D48" i="10"/>
  <c r="D47" i="10" s="1"/>
  <c r="C48" i="10"/>
  <c r="I46" i="10"/>
  <c r="H46" i="10"/>
  <c r="G46" i="10"/>
  <c r="F46" i="10"/>
  <c r="E46" i="10"/>
  <c r="D46" i="10"/>
  <c r="I45" i="10"/>
  <c r="H45" i="10"/>
  <c r="H43" i="10" s="1"/>
  <c r="G45" i="10"/>
  <c r="F45" i="10"/>
  <c r="E45" i="10"/>
  <c r="D45" i="10"/>
  <c r="D43" i="10" s="1"/>
  <c r="I44" i="10"/>
  <c r="I43" i="10" s="1"/>
  <c r="I41" i="10" s="1"/>
  <c r="H44" i="10"/>
  <c r="G44" i="10"/>
  <c r="G43" i="10"/>
  <c r="F44" i="10"/>
  <c r="E44" i="10"/>
  <c r="D44" i="10"/>
  <c r="I42" i="10"/>
  <c r="H42" i="10"/>
  <c r="G42" i="10"/>
  <c r="F42" i="10"/>
  <c r="E42" i="10"/>
  <c r="D42" i="10"/>
  <c r="I39" i="10"/>
  <c r="I37" i="10"/>
  <c r="H39" i="10"/>
  <c r="G39" i="10"/>
  <c r="F39" i="10"/>
  <c r="E39" i="10"/>
  <c r="D39" i="10"/>
  <c r="D37" i="10" s="1"/>
  <c r="D9" i="10" s="1"/>
  <c r="I38" i="10"/>
  <c r="H38" i="10"/>
  <c r="H37" i="10" s="1"/>
  <c r="G38" i="10"/>
  <c r="G37" i="10"/>
  <c r="F38" i="10"/>
  <c r="F37" i="10" s="1"/>
  <c r="E38" i="10"/>
  <c r="E37" i="10" s="1"/>
  <c r="D38" i="10"/>
  <c r="I35" i="10"/>
  <c r="H35" i="10"/>
  <c r="G35" i="10"/>
  <c r="F35" i="10"/>
  <c r="E35" i="10"/>
  <c r="E32" i="10" s="1"/>
  <c r="E22" i="10" s="1"/>
  <c r="D35" i="10"/>
  <c r="I34" i="10"/>
  <c r="I32" i="10"/>
  <c r="H34" i="10"/>
  <c r="G34" i="10"/>
  <c r="G32" i="10"/>
  <c r="G22" i="10" s="1"/>
  <c r="G9" i="10" s="1"/>
  <c r="F34" i="10"/>
  <c r="E34" i="10"/>
  <c r="D34" i="10"/>
  <c r="D32" i="10" s="1"/>
  <c r="I33" i="10"/>
  <c r="H33" i="10"/>
  <c r="H32" i="10" s="1"/>
  <c r="H22" i="10" s="1"/>
  <c r="G33" i="10"/>
  <c r="F33" i="10"/>
  <c r="F32" i="10"/>
  <c r="E33" i="10"/>
  <c r="D33" i="10"/>
  <c r="C33" i="10"/>
  <c r="I31" i="10"/>
  <c r="H31" i="10"/>
  <c r="G31" i="10"/>
  <c r="F31" i="10"/>
  <c r="E31" i="10"/>
  <c r="D31" i="10"/>
  <c r="I30" i="10"/>
  <c r="I28" i="10"/>
  <c r="H30" i="10"/>
  <c r="G30" i="10"/>
  <c r="G28" i="10" s="1"/>
  <c r="F30" i="10"/>
  <c r="E30" i="10"/>
  <c r="D30" i="10"/>
  <c r="D28" i="10" s="1"/>
  <c r="C30" i="10"/>
  <c r="I29" i="10"/>
  <c r="H29" i="10"/>
  <c r="G29" i="10"/>
  <c r="F29" i="10"/>
  <c r="F28" i="10"/>
  <c r="E29" i="10"/>
  <c r="E28" i="10"/>
  <c r="D29" i="10"/>
  <c r="H28" i="10"/>
  <c r="I27" i="10"/>
  <c r="H27" i="10"/>
  <c r="G27" i="10"/>
  <c r="G25" i="10" s="1"/>
  <c r="F27" i="10"/>
  <c r="E27" i="10"/>
  <c r="D27" i="10"/>
  <c r="D25" i="10" s="1"/>
  <c r="D22" i="10" s="1"/>
  <c r="I26" i="10"/>
  <c r="I25" i="10" s="1"/>
  <c r="H26" i="10"/>
  <c r="H25" i="10" s="1"/>
  <c r="G26" i="10"/>
  <c r="F26" i="10"/>
  <c r="E26" i="10"/>
  <c r="E25" i="10"/>
  <c r="D26" i="10"/>
  <c r="I24" i="10"/>
  <c r="H24" i="10"/>
  <c r="G24" i="10"/>
  <c r="F24" i="10"/>
  <c r="E24" i="10"/>
  <c r="D24" i="10"/>
  <c r="I23" i="10"/>
  <c r="H23" i="10"/>
  <c r="G23" i="10"/>
  <c r="F23" i="10"/>
  <c r="E23" i="10"/>
  <c r="D23" i="10"/>
  <c r="I20" i="10"/>
  <c r="H20" i="10"/>
  <c r="G20" i="10"/>
  <c r="F20" i="10"/>
  <c r="E20" i="10"/>
  <c r="D20" i="10"/>
  <c r="I19" i="10"/>
  <c r="H19" i="10"/>
  <c r="G19" i="10"/>
  <c r="F19" i="10"/>
  <c r="E19" i="10"/>
  <c r="D19" i="10"/>
  <c r="I18" i="10"/>
  <c r="I16" i="10" s="1"/>
  <c r="H18" i="10"/>
  <c r="G18" i="10"/>
  <c r="F18" i="10"/>
  <c r="E18" i="10"/>
  <c r="D18" i="10"/>
  <c r="C18" i="10"/>
  <c r="I17" i="10"/>
  <c r="H17" i="10"/>
  <c r="H16" i="10" s="1"/>
  <c r="G17" i="10"/>
  <c r="G16" i="10" s="1"/>
  <c r="F17" i="10"/>
  <c r="E17" i="10"/>
  <c r="E16" i="10"/>
  <c r="D17" i="10"/>
  <c r="D16" i="10"/>
  <c r="I15" i="10"/>
  <c r="H15" i="10"/>
  <c r="G15" i="10"/>
  <c r="F15" i="10"/>
  <c r="E15" i="10"/>
  <c r="D15" i="10"/>
  <c r="I14" i="10"/>
  <c r="H14" i="10"/>
  <c r="G14" i="10"/>
  <c r="F14" i="10"/>
  <c r="E14" i="10"/>
  <c r="D14" i="10"/>
  <c r="I13" i="10"/>
  <c r="I12" i="10"/>
  <c r="I11" i="10" s="1"/>
  <c r="H13" i="10"/>
  <c r="G13" i="10"/>
  <c r="G12" i="10" s="1"/>
  <c r="G11" i="10" s="1"/>
  <c r="F13" i="10"/>
  <c r="F12" i="10"/>
  <c r="E13" i="10"/>
  <c r="E12" i="10" s="1"/>
  <c r="D13" i="10"/>
  <c r="J323" i="9"/>
  <c r="J327" i="9" s="1"/>
  <c r="J324" i="9"/>
  <c r="J325" i="9"/>
  <c r="J326" i="9"/>
  <c r="I323" i="9"/>
  <c r="I324" i="9"/>
  <c r="I327" i="9"/>
  <c r="I325" i="9"/>
  <c r="I326" i="9"/>
  <c r="H323" i="9"/>
  <c r="H324" i="9"/>
  <c r="H325" i="9"/>
  <c r="H326" i="9"/>
  <c r="H327" i="9" s="1"/>
  <c r="G323" i="9"/>
  <c r="G324" i="9"/>
  <c r="G325" i="9"/>
  <c r="G326" i="9"/>
  <c r="F323" i="9"/>
  <c r="F324" i="9"/>
  <c r="F327" i="9" s="1"/>
  <c r="F325" i="9"/>
  <c r="F326" i="9"/>
  <c r="E323" i="9"/>
  <c r="E324" i="9"/>
  <c r="E325" i="9"/>
  <c r="E326" i="9"/>
  <c r="E327" i="9" s="1"/>
  <c r="D323" i="9"/>
  <c r="D324" i="9"/>
  <c r="D327" i="9"/>
  <c r="D325" i="9"/>
  <c r="D326" i="9"/>
  <c r="J312" i="9"/>
  <c r="J320" i="9" s="1"/>
  <c r="J313" i="9"/>
  <c r="J314" i="9"/>
  <c r="J315" i="9"/>
  <c r="J316" i="9"/>
  <c r="J317" i="9"/>
  <c r="J318" i="9"/>
  <c r="J319" i="9"/>
  <c r="I312" i="9"/>
  <c r="I313" i="9"/>
  <c r="I314" i="9"/>
  <c r="I315" i="9"/>
  <c r="I316" i="9"/>
  <c r="I320" i="9" s="1"/>
  <c r="I317" i="9"/>
  <c r="I318" i="9"/>
  <c r="I319" i="9"/>
  <c r="H312" i="9"/>
  <c r="H313" i="9"/>
  <c r="H314" i="9"/>
  <c r="H320" i="9" s="1"/>
  <c r="H315" i="9"/>
  <c r="H316" i="9"/>
  <c r="H317" i="9"/>
  <c r="H318" i="9"/>
  <c r="H319" i="9"/>
  <c r="G312" i="9"/>
  <c r="G313" i="9"/>
  <c r="G314" i="9"/>
  <c r="G320" i="9" s="1"/>
  <c r="G315" i="9"/>
  <c r="G316" i="9"/>
  <c r="G317" i="9"/>
  <c r="G318" i="9"/>
  <c r="G319" i="9"/>
  <c r="F312" i="9"/>
  <c r="F313" i="9"/>
  <c r="F314" i="9"/>
  <c r="F315" i="9"/>
  <c r="F316" i="9"/>
  <c r="F317" i="9"/>
  <c r="F318" i="9"/>
  <c r="F319" i="9"/>
  <c r="E312" i="9"/>
  <c r="E313" i="9"/>
  <c r="E314" i="9"/>
  <c r="E315" i="9"/>
  <c r="E316" i="9"/>
  <c r="E317" i="9"/>
  <c r="E318" i="9"/>
  <c r="E319" i="9"/>
  <c r="D312" i="9"/>
  <c r="D313" i="9"/>
  <c r="D314" i="9"/>
  <c r="D315" i="9"/>
  <c r="D316" i="9"/>
  <c r="D317" i="9"/>
  <c r="D318" i="9"/>
  <c r="D319" i="9"/>
  <c r="J288" i="9"/>
  <c r="I288" i="9"/>
  <c r="H288" i="9"/>
  <c r="G288" i="9"/>
  <c r="F288" i="9"/>
  <c r="E288" i="9"/>
  <c r="D288" i="9"/>
  <c r="J269" i="9"/>
  <c r="I269" i="9"/>
  <c r="H269" i="9"/>
  <c r="G269" i="9"/>
  <c r="F269" i="9"/>
  <c r="E269" i="9"/>
  <c r="D269" i="9"/>
  <c r="J261" i="9"/>
  <c r="I261" i="9"/>
  <c r="H261" i="9"/>
  <c r="G261" i="9"/>
  <c r="F261" i="9"/>
  <c r="E261" i="9"/>
  <c r="D261" i="9"/>
  <c r="J240" i="9"/>
  <c r="I240" i="9"/>
  <c r="H240" i="9"/>
  <c r="G240" i="9"/>
  <c r="F240" i="9"/>
  <c r="E240" i="9"/>
  <c r="D240" i="9"/>
  <c r="J216" i="9"/>
  <c r="I216" i="9"/>
  <c r="H216" i="9"/>
  <c r="G216" i="9"/>
  <c r="F216" i="9"/>
  <c r="E216" i="9"/>
  <c r="D216" i="9"/>
  <c r="J174" i="9"/>
  <c r="I174" i="9"/>
  <c r="H174" i="9"/>
  <c r="G174" i="9"/>
  <c r="F174" i="9"/>
  <c r="E174" i="9"/>
  <c r="D174" i="9"/>
  <c r="J86" i="9"/>
  <c r="I86" i="9"/>
  <c r="H86" i="9"/>
  <c r="G86" i="9"/>
  <c r="F86" i="9"/>
  <c r="E86" i="9"/>
  <c r="D86" i="9"/>
  <c r="J57" i="9"/>
  <c r="I57" i="9"/>
  <c r="H57" i="9"/>
  <c r="G57" i="9"/>
  <c r="F57" i="9"/>
  <c r="E57" i="9"/>
  <c r="D57" i="9"/>
  <c r="J12" i="9"/>
  <c r="J13" i="9"/>
  <c r="J14" i="9"/>
  <c r="J16" i="9"/>
  <c r="J17" i="9"/>
  <c r="J18" i="9"/>
  <c r="J19" i="9"/>
  <c r="J22" i="9"/>
  <c r="J23" i="9"/>
  <c r="J25" i="9"/>
  <c r="J24" i="9" s="1"/>
  <c r="J26" i="9"/>
  <c r="J28" i="9"/>
  <c r="J29" i="9"/>
  <c r="J27" i="9"/>
  <c r="J30" i="9"/>
  <c r="J32" i="9"/>
  <c r="J33" i="9"/>
  <c r="J34" i="9"/>
  <c r="J37" i="9"/>
  <c r="J38" i="9"/>
  <c r="J36" i="9" s="1"/>
  <c r="J41" i="9"/>
  <c r="J43" i="9"/>
  <c r="J44" i="9"/>
  <c r="J45" i="9"/>
  <c r="J47" i="9"/>
  <c r="J48" i="9"/>
  <c r="J49" i="9"/>
  <c r="J52" i="9"/>
  <c r="J53" i="9"/>
  <c r="J54" i="9"/>
  <c r="J51" i="9" s="1"/>
  <c r="I12" i="9"/>
  <c r="I13" i="9"/>
  <c r="I14" i="9"/>
  <c r="I16" i="9"/>
  <c r="I17" i="9"/>
  <c r="I15" i="9" s="1"/>
  <c r="I18" i="9"/>
  <c r="I19" i="9"/>
  <c r="I22" i="9"/>
  <c r="I23" i="9"/>
  <c r="I25" i="9"/>
  <c r="I24" i="9"/>
  <c r="I26" i="9"/>
  <c r="I28" i="9"/>
  <c r="I29" i="9"/>
  <c r="I30" i="9"/>
  <c r="I32" i="9"/>
  <c r="I33" i="9"/>
  <c r="I34" i="9"/>
  <c r="I31" i="9" s="1"/>
  <c r="I37" i="9"/>
  <c r="I38" i="9"/>
  <c r="I36" i="9" s="1"/>
  <c r="I41" i="9"/>
  <c r="I43" i="9"/>
  <c r="I44" i="9"/>
  <c r="I45" i="9"/>
  <c r="I47" i="9"/>
  <c r="I48" i="9"/>
  <c r="I49" i="9"/>
  <c r="I52" i="9"/>
  <c r="I51" i="9"/>
  <c r="I53" i="9"/>
  <c r="I54" i="9"/>
  <c r="H12" i="9"/>
  <c r="H11" i="9" s="1"/>
  <c r="H10" i="9" s="1"/>
  <c r="H13" i="9"/>
  <c r="H14" i="9"/>
  <c r="H16" i="9"/>
  <c r="H15" i="9" s="1"/>
  <c r="H17" i="9"/>
  <c r="H18" i="9"/>
  <c r="H19" i="9"/>
  <c r="H22" i="9"/>
  <c r="H23" i="9"/>
  <c r="H25" i="9"/>
  <c r="H24" i="9" s="1"/>
  <c r="H26" i="9"/>
  <c r="H28" i="9"/>
  <c r="H29" i="9"/>
  <c r="H27" i="9" s="1"/>
  <c r="H30" i="9"/>
  <c r="H32" i="9"/>
  <c r="H33" i="9"/>
  <c r="H34" i="9"/>
  <c r="H37" i="9"/>
  <c r="H38" i="9"/>
  <c r="H41" i="9"/>
  <c r="H43" i="9"/>
  <c r="H44" i="9"/>
  <c r="H45" i="9"/>
  <c r="H47" i="9"/>
  <c r="H48" i="9"/>
  <c r="H49" i="9"/>
  <c r="H52" i="9"/>
  <c r="H51" i="9"/>
  <c r="H53" i="9"/>
  <c r="H54" i="9"/>
  <c r="G12" i="9"/>
  <c r="G11" i="9" s="1"/>
  <c r="G13" i="9"/>
  <c r="G14" i="9"/>
  <c r="G16" i="9"/>
  <c r="G15" i="9" s="1"/>
  <c r="G17" i="9"/>
  <c r="G18" i="9"/>
  <c r="G19" i="9"/>
  <c r="G22" i="9"/>
  <c r="G23" i="9"/>
  <c r="G25" i="9"/>
  <c r="G24" i="9"/>
  <c r="G26" i="9"/>
  <c r="G28" i="9"/>
  <c r="G29" i="9"/>
  <c r="G27" i="9" s="1"/>
  <c r="G30" i="9"/>
  <c r="G32" i="9"/>
  <c r="G33" i="9"/>
  <c r="G34" i="9"/>
  <c r="G37" i="9"/>
  <c r="G38" i="9"/>
  <c r="G41" i="9"/>
  <c r="G43" i="9"/>
  <c r="G44" i="9"/>
  <c r="G45" i="9"/>
  <c r="G47" i="9"/>
  <c r="G48" i="9"/>
  <c r="G49" i="9"/>
  <c r="G52" i="9"/>
  <c r="G53" i="9"/>
  <c r="G54" i="9"/>
  <c r="F12" i="9"/>
  <c r="F13" i="9"/>
  <c r="F14" i="9"/>
  <c r="F16" i="9"/>
  <c r="F17" i="9"/>
  <c r="F18" i="9"/>
  <c r="F19" i="9"/>
  <c r="F22" i="9"/>
  <c r="F23" i="9"/>
  <c r="F25" i="9"/>
  <c r="F24" i="9"/>
  <c r="F26" i="9"/>
  <c r="F28" i="9"/>
  <c r="F29" i="9"/>
  <c r="F27" i="9" s="1"/>
  <c r="F21" i="9" s="1"/>
  <c r="F30" i="9"/>
  <c r="F32" i="9"/>
  <c r="F31" i="9" s="1"/>
  <c r="F33" i="9"/>
  <c r="F34" i="9"/>
  <c r="F37" i="9"/>
  <c r="F38" i="9"/>
  <c r="F41" i="9"/>
  <c r="F43" i="9"/>
  <c r="F42" i="9"/>
  <c r="F40" i="9" s="1"/>
  <c r="F44" i="9"/>
  <c r="F45" i="9"/>
  <c r="F47" i="9"/>
  <c r="F48" i="9"/>
  <c r="F49" i="9"/>
  <c r="F52" i="9"/>
  <c r="F51" i="9" s="1"/>
  <c r="F53" i="9"/>
  <c r="F54" i="9"/>
  <c r="E12" i="9"/>
  <c r="E13" i="9"/>
  <c r="E11" i="9" s="1"/>
  <c r="E14" i="9"/>
  <c r="E16" i="9"/>
  <c r="E15" i="9"/>
  <c r="E17" i="9"/>
  <c r="E18" i="9"/>
  <c r="E19" i="9"/>
  <c r="E22" i="9"/>
  <c r="E23" i="9"/>
  <c r="E25" i="9"/>
  <c r="E24" i="9" s="1"/>
  <c r="E26" i="9"/>
  <c r="E28" i="9"/>
  <c r="E27" i="9" s="1"/>
  <c r="E29" i="9"/>
  <c r="E30" i="9"/>
  <c r="E32" i="9"/>
  <c r="E33" i="9"/>
  <c r="E34" i="9"/>
  <c r="E37" i="9"/>
  <c r="E36" i="9"/>
  <c r="E38" i="9"/>
  <c r="E41" i="9"/>
  <c r="E43" i="9"/>
  <c r="E44" i="9"/>
  <c r="E45" i="9"/>
  <c r="E47" i="9"/>
  <c r="E48" i="9"/>
  <c r="E49" i="9"/>
  <c r="E52" i="9"/>
  <c r="E53" i="9"/>
  <c r="E54" i="9"/>
  <c r="D12" i="9"/>
  <c r="D13" i="9"/>
  <c r="D11" i="9"/>
  <c r="D14" i="9"/>
  <c r="D16" i="9"/>
  <c r="D17" i="9"/>
  <c r="D18" i="9"/>
  <c r="D19" i="9"/>
  <c r="D22" i="9"/>
  <c r="D23" i="9"/>
  <c r="D25" i="9"/>
  <c r="D24" i="9" s="1"/>
  <c r="D26" i="9"/>
  <c r="D28" i="9"/>
  <c r="D29" i="9"/>
  <c r="D30" i="9"/>
  <c r="D32" i="9"/>
  <c r="D33" i="9"/>
  <c r="D31" i="9" s="1"/>
  <c r="D34" i="9"/>
  <c r="D37" i="9"/>
  <c r="D36" i="9" s="1"/>
  <c r="D38" i="9"/>
  <c r="D41" i="9"/>
  <c r="D43" i="9"/>
  <c r="D44" i="9"/>
  <c r="D45" i="9"/>
  <c r="D47" i="9"/>
  <c r="D48" i="9"/>
  <c r="D49" i="9"/>
  <c r="D52" i="9"/>
  <c r="D51" i="9" s="1"/>
  <c r="D53" i="9"/>
  <c r="D54" i="9"/>
  <c r="J290" i="8"/>
  <c r="J291" i="8"/>
  <c r="J294" i="8" s="1"/>
  <c r="J292" i="8"/>
  <c r="J293" i="8"/>
  <c r="I290" i="8"/>
  <c r="I291" i="8"/>
  <c r="I292" i="8"/>
  <c r="I293" i="8"/>
  <c r="H290" i="8"/>
  <c r="H291" i="8"/>
  <c r="H292" i="8"/>
  <c r="H293" i="8"/>
  <c r="G290" i="8"/>
  <c r="G291" i="8"/>
  <c r="G292" i="8"/>
  <c r="G293" i="8"/>
  <c r="F290" i="8"/>
  <c r="F291" i="8"/>
  <c r="F294" i="8" s="1"/>
  <c r="F292" i="8"/>
  <c r="F293" i="8"/>
  <c r="E290" i="8"/>
  <c r="E291" i="8"/>
  <c r="E292" i="8"/>
  <c r="E293" i="8"/>
  <c r="D290" i="8"/>
  <c r="D291" i="8"/>
  <c r="D292" i="8"/>
  <c r="D293" i="8"/>
  <c r="J279" i="8"/>
  <c r="J280" i="8"/>
  <c r="J281" i="8"/>
  <c r="J282" i="8"/>
  <c r="J283" i="8"/>
  <c r="J284" i="8"/>
  <c r="J287" i="8" s="1"/>
  <c r="J285" i="8"/>
  <c r="J286" i="8"/>
  <c r="I279" i="8"/>
  <c r="I280" i="8"/>
  <c r="I281" i="8"/>
  <c r="I282" i="8"/>
  <c r="I283" i="8"/>
  <c r="I284" i="8"/>
  <c r="I285" i="8"/>
  <c r="I286" i="8"/>
  <c r="H279" i="8"/>
  <c r="H280" i="8"/>
  <c r="H281" i="8"/>
  <c r="H282" i="8"/>
  <c r="H283" i="8"/>
  <c r="H284" i="8"/>
  <c r="H285" i="8"/>
  <c r="H286" i="8"/>
  <c r="G279" i="8"/>
  <c r="G280" i="8"/>
  <c r="G281" i="8"/>
  <c r="G282" i="8"/>
  <c r="G283" i="8"/>
  <c r="G284" i="8"/>
  <c r="G285" i="8"/>
  <c r="G286" i="8"/>
  <c r="F279" i="8"/>
  <c r="F280" i="8"/>
  <c r="F287" i="8" s="1"/>
  <c r="F281" i="8"/>
  <c r="F282" i="8"/>
  <c r="F283" i="8"/>
  <c r="F284" i="8"/>
  <c r="F285" i="8"/>
  <c r="F286" i="8"/>
  <c r="E279" i="8"/>
  <c r="E280" i="8"/>
  <c r="E281" i="8"/>
  <c r="E282" i="8"/>
  <c r="E283" i="8"/>
  <c r="E284" i="8"/>
  <c r="E285" i="8"/>
  <c r="E286" i="8"/>
  <c r="D279" i="8"/>
  <c r="D280" i="8"/>
  <c r="D281" i="8"/>
  <c r="D282" i="8"/>
  <c r="D283" i="8"/>
  <c r="D284" i="8"/>
  <c r="D285" i="8"/>
  <c r="D286" i="8"/>
  <c r="J254" i="8"/>
  <c r="I254" i="8"/>
  <c r="H254" i="8"/>
  <c r="G254" i="8"/>
  <c r="F254" i="8"/>
  <c r="E254" i="8"/>
  <c r="D254" i="8"/>
  <c r="J243" i="8"/>
  <c r="I243" i="8"/>
  <c r="H243" i="8"/>
  <c r="G243" i="8"/>
  <c r="F243" i="8"/>
  <c r="E243" i="8"/>
  <c r="D243" i="8"/>
  <c r="J235" i="8"/>
  <c r="I235" i="8"/>
  <c r="H235" i="8"/>
  <c r="G235" i="8"/>
  <c r="F235" i="8"/>
  <c r="E235" i="8"/>
  <c r="D235" i="8"/>
  <c r="J214" i="8"/>
  <c r="I214" i="8"/>
  <c r="H214" i="8"/>
  <c r="G214" i="8"/>
  <c r="F214" i="8"/>
  <c r="E214" i="8"/>
  <c r="D214" i="8"/>
  <c r="J201" i="8"/>
  <c r="I201" i="8"/>
  <c r="H201" i="8"/>
  <c r="G201" i="8"/>
  <c r="F201" i="8"/>
  <c r="E201" i="8"/>
  <c r="D201" i="8"/>
  <c r="J159" i="8"/>
  <c r="I159" i="8"/>
  <c r="H159" i="8"/>
  <c r="G159" i="8"/>
  <c r="F159" i="8"/>
  <c r="E159" i="8"/>
  <c r="D159" i="8"/>
  <c r="J83" i="8"/>
  <c r="I83" i="8"/>
  <c r="H83" i="8"/>
  <c r="G83" i="8"/>
  <c r="F83" i="8"/>
  <c r="E83" i="8"/>
  <c r="D83" i="8"/>
  <c r="J57" i="8"/>
  <c r="I57" i="8"/>
  <c r="H57" i="8"/>
  <c r="G57" i="8"/>
  <c r="F57" i="8"/>
  <c r="E57" i="8"/>
  <c r="D57" i="8"/>
  <c r="J12" i="8"/>
  <c r="J13" i="8"/>
  <c r="J11" i="8" s="1"/>
  <c r="J14" i="8"/>
  <c r="J16" i="8"/>
  <c r="J17" i="8"/>
  <c r="J18" i="8"/>
  <c r="J19" i="8"/>
  <c r="J22" i="8"/>
  <c r="J23" i="8"/>
  <c r="J25" i="8"/>
  <c r="J24" i="8" s="1"/>
  <c r="J21" i="8" s="1"/>
  <c r="J26" i="8"/>
  <c r="J28" i="8"/>
  <c r="J27" i="8" s="1"/>
  <c r="J29" i="8"/>
  <c r="J30" i="8"/>
  <c r="J32" i="8"/>
  <c r="J31" i="8" s="1"/>
  <c r="J33" i="8"/>
  <c r="J34" i="8"/>
  <c r="J37" i="8"/>
  <c r="J38" i="8"/>
  <c r="J36" i="8" s="1"/>
  <c r="J41" i="8"/>
  <c r="J43" i="8"/>
  <c r="J44" i="8"/>
  <c r="J45" i="8"/>
  <c r="J47" i="8"/>
  <c r="J48" i="8"/>
  <c r="J49" i="8"/>
  <c r="J52" i="8"/>
  <c r="J53" i="8"/>
  <c r="J51" i="8"/>
  <c r="J54" i="8"/>
  <c r="I12" i="8"/>
  <c r="I13" i="8"/>
  <c r="I14" i="8"/>
  <c r="I16" i="8"/>
  <c r="I15" i="8"/>
  <c r="I17" i="8"/>
  <c r="I18" i="8"/>
  <c r="I19" i="8"/>
  <c r="I22" i="8"/>
  <c r="I23" i="8"/>
  <c r="I25" i="8"/>
  <c r="I24" i="8" s="1"/>
  <c r="I26" i="8"/>
  <c r="I28" i="8"/>
  <c r="I29" i="8"/>
  <c r="I27" i="8" s="1"/>
  <c r="I30" i="8"/>
  <c r="I32" i="8"/>
  <c r="I31" i="8" s="1"/>
  <c r="I33" i="8"/>
  <c r="I34" i="8"/>
  <c r="I37" i="8"/>
  <c r="I38" i="8"/>
  <c r="I36" i="8" s="1"/>
  <c r="I41" i="8"/>
  <c r="I43" i="8"/>
  <c r="I44" i="8"/>
  <c r="I42" i="8" s="1"/>
  <c r="I45" i="8"/>
  <c r="I47" i="8"/>
  <c r="I46" i="8"/>
  <c r="I40" i="8" s="1"/>
  <c r="I48" i="8"/>
  <c r="I49" i="8"/>
  <c r="I52" i="8"/>
  <c r="I53" i="8"/>
  <c r="I54" i="8"/>
  <c r="H12" i="8"/>
  <c r="H11" i="8" s="1"/>
  <c r="H10" i="8" s="1"/>
  <c r="H13" i="8"/>
  <c r="H14" i="8"/>
  <c r="H16" i="8"/>
  <c r="H17" i="8"/>
  <c r="H18" i="8"/>
  <c r="H19" i="8"/>
  <c r="H22" i="8"/>
  <c r="H23" i="8"/>
  <c r="H25" i="8"/>
  <c r="H24" i="8" s="1"/>
  <c r="H26" i="8"/>
  <c r="H28" i="8"/>
  <c r="H27" i="8"/>
  <c r="H29" i="8"/>
  <c r="H30" i="8"/>
  <c r="H32" i="8"/>
  <c r="H33" i="8"/>
  <c r="H34" i="8"/>
  <c r="H37" i="8"/>
  <c r="H38" i="8"/>
  <c r="H36" i="8"/>
  <c r="H41" i="8"/>
  <c r="H43" i="8"/>
  <c r="H44" i="8"/>
  <c r="H45" i="8"/>
  <c r="H47" i="8"/>
  <c r="H48" i="8"/>
  <c r="H49" i="8"/>
  <c r="H52" i="8"/>
  <c r="H51" i="8" s="1"/>
  <c r="H53" i="8"/>
  <c r="H54" i="8"/>
  <c r="G12" i="8"/>
  <c r="G13" i="8"/>
  <c r="G14" i="8"/>
  <c r="G16" i="8"/>
  <c r="G17" i="8"/>
  <c r="G18" i="8"/>
  <c r="G15" i="8" s="1"/>
  <c r="G10" i="8" s="1"/>
  <c r="G19" i="8"/>
  <c r="G22" i="8"/>
  <c r="G23" i="8"/>
  <c r="G25" i="8"/>
  <c r="G26" i="8"/>
  <c r="G24" i="8"/>
  <c r="G28" i="8"/>
  <c r="G27" i="8" s="1"/>
  <c r="G29" i="8"/>
  <c r="G30" i="8"/>
  <c r="G21" i="8" s="1"/>
  <c r="G32" i="8"/>
  <c r="G33" i="8"/>
  <c r="G31" i="8" s="1"/>
  <c r="G34" i="8"/>
  <c r="G37" i="8"/>
  <c r="G36" i="8"/>
  <c r="G38" i="8"/>
  <c r="G41" i="8"/>
  <c r="G43" i="8"/>
  <c r="G44" i="8"/>
  <c r="G45" i="8"/>
  <c r="G47" i="8"/>
  <c r="G48" i="8"/>
  <c r="G46" i="8" s="1"/>
  <c r="G49" i="8"/>
  <c r="G52" i="8"/>
  <c r="G51" i="8"/>
  <c r="G53" i="8"/>
  <c r="G54" i="8"/>
  <c r="F12" i="8"/>
  <c r="F13" i="8"/>
  <c r="F14" i="8"/>
  <c r="F11" i="8"/>
  <c r="F16" i="8"/>
  <c r="F17" i="8"/>
  <c r="F15" i="8" s="1"/>
  <c r="F18" i="8"/>
  <c r="F19" i="8"/>
  <c r="F22" i="8"/>
  <c r="F23" i="8"/>
  <c r="F25" i="8"/>
  <c r="F24" i="8"/>
  <c r="F26" i="8"/>
  <c r="F28" i="8"/>
  <c r="F29" i="8"/>
  <c r="F27" i="8" s="1"/>
  <c r="F30" i="8"/>
  <c r="F32" i="8"/>
  <c r="F31" i="8"/>
  <c r="F33" i="8"/>
  <c r="F34" i="8"/>
  <c r="F37" i="8"/>
  <c r="F36" i="8" s="1"/>
  <c r="F38" i="8"/>
  <c r="F41" i="8"/>
  <c r="F43" i="8"/>
  <c r="F44" i="8"/>
  <c r="F45" i="8"/>
  <c r="F47" i="8"/>
  <c r="F46" i="8" s="1"/>
  <c r="F48" i="8"/>
  <c r="F49" i="8"/>
  <c r="F52" i="8"/>
  <c r="F53" i="8"/>
  <c r="F51" i="8" s="1"/>
  <c r="F54" i="8"/>
  <c r="E12" i="8"/>
  <c r="E13" i="8"/>
  <c r="E14" i="8"/>
  <c r="E16" i="8"/>
  <c r="E15" i="8" s="1"/>
  <c r="E17" i="8"/>
  <c r="E18" i="8"/>
  <c r="E19" i="8"/>
  <c r="E22" i="8"/>
  <c r="E23" i="8"/>
  <c r="E25" i="8"/>
  <c r="E26" i="8"/>
  <c r="E28" i="8"/>
  <c r="E29" i="8"/>
  <c r="E27" i="8" s="1"/>
  <c r="E30" i="8"/>
  <c r="E32" i="8"/>
  <c r="E31" i="8" s="1"/>
  <c r="E33" i="8"/>
  <c r="E34" i="8"/>
  <c r="E37" i="8"/>
  <c r="E38" i="8"/>
  <c r="E36" i="8"/>
  <c r="E41" i="8"/>
  <c r="E43" i="8"/>
  <c r="E42" i="8"/>
  <c r="E44" i="8"/>
  <c r="E45" i="8"/>
  <c r="E47" i="8"/>
  <c r="E46" i="8" s="1"/>
  <c r="E48" i="8"/>
  <c r="E49" i="8"/>
  <c r="E52" i="8"/>
  <c r="E53" i="8"/>
  <c r="E54" i="8"/>
  <c r="E51" i="8" s="1"/>
  <c r="D12" i="8"/>
  <c r="D13" i="8"/>
  <c r="D14" i="8"/>
  <c r="D11" i="8" s="1"/>
  <c r="D16" i="8"/>
  <c r="D17" i="8"/>
  <c r="D18" i="8"/>
  <c r="D19" i="8"/>
  <c r="D22" i="8"/>
  <c r="D23" i="8"/>
  <c r="D25" i="8"/>
  <c r="D24" i="8" s="1"/>
  <c r="D26" i="8"/>
  <c r="D28" i="8"/>
  <c r="D29" i="8"/>
  <c r="D27" i="8" s="1"/>
  <c r="D30" i="8"/>
  <c r="D32" i="8"/>
  <c r="D33" i="8"/>
  <c r="D31" i="8" s="1"/>
  <c r="D34" i="8"/>
  <c r="D37" i="8"/>
  <c r="D36" i="8"/>
  <c r="D38" i="8"/>
  <c r="D41" i="8"/>
  <c r="D40" i="8" s="1"/>
  <c r="D43" i="8"/>
  <c r="D44" i="8"/>
  <c r="D45" i="8"/>
  <c r="D42" i="8"/>
  <c r="D47" i="8"/>
  <c r="D48" i="8"/>
  <c r="D46" i="8" s="1"/>
  <c r="D49" i="8"/>
  <c r="D52" i="8"/>
  <c r="D53" i="8"/>
  <c r="D54" i="8"/>
  <c r="J285" i="7"/>
  <c r="J289" i="7"/>
  <c r="J286" i="7"/>
  <c r="J287" i="7"/>
  <c r="J288" i="7"/>
  <c r="I285" i="7"/>
  <c r="I286" i="7"/>
  <c r="I289" i="7"/>
  <c r="I287" i="7"/>
  <c r="I288" i="7"/>
  <c r="H285" i="7"/>
  <c r="H286" i="7"/>
  <c r="H287" i="7"/>
  <c r="H288" i="7"/>
  <c r="H289" i="7" s="1"/>
  <c r="G285" i="7"/>
  <c r="G286" i="7"/>
  <c r="G287" i="7"/>
  <c r="G289" i="7"/>
  <c r="G288" i="7"/>
  <c r="F285" i="7"/>
  <c r="F289" i="7" s="1"/>
  <c r="F286" i="7"/>
  <c r="F287" i="7"/>
  <c r="F288" i="7"/>
  <c r="E285" i="7"/>
  <c r="E289" i="7"/>
  <c r="E286" i="7"/>
  <c r="E287" i="7"/>
  <c r="E288" i="7"/>
  <c r="D285" i="7"/>
  <c r="D286" i="7"/>
  <c r="D287" i="7"/>
  <c r="D288" i="7"/>
  <c r="J274" i="7"/>
  <c r="J275" i="7"/>
  <c r="J276" i="7"/>
  <c r="J277" i="7"/>
  <c r="J278" i="7"/>
  <c r="J282" i="7" s="1"/>
  <c r="J279" i="7"/>
  <c r="J280" i="7"/>
  <c r="J281" i="7"/>
  <c r="I274" i="7"/>
  <c r="I275" i="7"/>
  <c r="I276" i="7"/>
  <c r="I277" i="7"/>
  <c r="I278" i="7"/>
  <c r="I279" i="7"/>
  <c r="I280" i="7"/>
  <c r="I281" i="7"/>
  <c r="I282" i="7"/>
  <c r="H274" i="7"/>
  <c r="H275" i="7"/>
  <c r="H276" i="7"/>
  <c r="H277" i="7"/>
  <c r="H278" i="7"/>
  <c r="H279" i="7"/>
  <c r="H280" i="7"/>
  <c r="H281" i="7"/>
  <c r="G274" i="7"/>
  <c r="G275" i="7"/>
  <c r="G276" i="7"/>
  <c r="G282" i="7" s="1"/>
  <c r="G277" i="7"/>
  <c r="G278" i="7"/>
  <c r="G279" i="7"/>
  <c r="G280" i="7"/>
  <c r="G281" i="7"/>
  <c r="F274" i="7"/>
  <c r="F275" i="7"/>
  <c r="F276" i="7"/>
  <c r="F277" i="7"/>
  <c r="F278" i="7"/>
  <c r="F279" i="7"/>
  <c r="F280" i="7"/>
  <c r="F281" i="7"/>
  <c r="E274" i="7"/>
  <c r="E275" i="7"/>
  <c r="E276" i="7"/>
  <c r="E277" i="7"/>
  <c r="E278" i="7"/>
  <c r="E282" i="7" s="1"/>
  <c r="E279" i="7"/>
  <c r="E280" i="7"/>
  <c r="E281" i="7"/>
  <c r="D274" i="7"/>
  <c r="D275" i="7"/>
  <c r="D276" i="7"/>
  <c r="D277" i="7"/>
  <c r="D278" i="7"/>
  <c r="D279" i="7"/>
  <c r="D280" i="7"/>
  <c r="D281" i="7"/>
  <c r="D282" i="7"/>
  <c r="J56" i="7"/>
  <c r="I56" i="7"/>
  <c r="H56" i="7"/>
  <c r="G56" i="7"/>
  <c r="F56" i="7"/>
  <c r="E56" i="7"/>
  <c r="D56" i="7"/>
  <c r="J275" i="6"/>
  <c r="J276" i="6"/>
  <c r="J277" i="6"/>
  <c r="J278" i="6"/>
  <c r="J279" i="6"/>
  <c r="I275" i="6"/>
  <c r="I279" i="6" s="1"/>
  <c r="I276" i="6"/>
  <c r="I277" i="6"/>
  <c r="I278" i="6"/>
  <c r="H275" i="6"/>
  <c r="H279" i="6" s="1"/>
  <c r="H276" i="6"/>
  <c r="H277" i="6"/>
  <c r="H278" i="6"/>
  <c r="G275" i="6"/>
  <c r="G276" i="6"/>
  <c r="G277" i="6"/>
  <c r="G278" i="6"/>
  <c r="F275" i="6"/>
  <c r="F276" i="6"/>
  <c r="F277" i="6"/>
  <c r="F278" i="6"/>
  <c r="F279" i="6" s="1"/>
  <c r="E275" i="6"/>
  <c r="E279" i="6" s="1"/>
  <c r="E276" i="6"/>
  <c r="E277" i="6"/>
  <c r="E278" i="6"/>
  <c r="D275" i="6"/>
  <c r="D276" i="6"/>
  <c r="D277" i="6"/>
  <c r="D278" i="6"/>
  <c r="J264" i="6"/>
  <c r="J265" i="6"/>
  <c r="J266" i="6"/>
  <c r="J267" i="6"/>
  <c r="J268" i="6"/>
  <c r="J269" i="6"/>
  <c r="J270" i="6"/>
  <c r="J271" i="6"/>
  <c r="I264" i="6"/>
  <c r="I265" i="6"/>
  <c r="I266" i="6"/>
  <c r="I267" i="6"/>
  <c r="I268" i="6"/>
  <c r="I269" i="6"/>
  <c r="I270" i="6"/>
  <c r="I271" i="6"/>
  <c r="H264" i="6"/>
  <c r="H265" i="6"/>
  <c r="H266" i="6"/>
  <c r="H267" i="6"/>
  <c r="H268" i="6"/>
  <c r="H269" i="6"/>
  <c r="H270" i="6"/>
  <c r="H271" i="6"/>
  <c r="G264" i="6"/>
  <c r="G265" i="6"/>
  <c r="G266" i="6"/>
  <c r="G267" i="6"/>
  <c r="G268" i="6"/>
  <c r="G269" i="6"/>
  <c r="G270" i="6"/>
  <c r="G271" i="6"/>
  <c r="F264" i="6"/>
  <c r="F265" i="6"/>
  <c r="F266" i="6"/>
  <c r="F267" i="6"/>
  <c r="F268" i="6"/>
  <c r="F269" i="6"/>
  <c r="F270" i="6"/>
  <c r="F271" i="6"/>
  <c r="F272" i="6"/>
  <c r="E264" i="6"/>
  <c r="E265" i="6"/>
  <c r="E266" i="6"/>
  <c r="E267" i="6"/>
  <c r="E268" i="6"/>
  <c r="E269" i="6"/>
  <c r="E270" i="6"/>
  <c r="E271" i="6"/>
  <c r="D264" i="6"/>
  <c r="D265" i="6"/>
  <c r="D266" i="6"/>
  <c r="D272" i="6" s="1"/>
  <c r="D267" i="6"/>
  <c r="D268" i="6"/>
  <c r="D269" i="6"/>
  <c r="D270" i="6"/>
  <c r="D271" i="6"/>
  <c r="J243" i="6"/>
  <c r="I243" i="6"/>
  <c r="H243" i="6"/>
  <c r="G243" i="6"/>
  <c r="F243" i="6"/>
  <c r="E243" i="6"/>
  <c r="D243" i="6"/>
  <c r="J236" i="6"/>
  <c r="I236" i="6"/>
  <c r="H236" i="6"/>
  <c r="G236" i="6"/>
  <c r="F236" i="6"/>
  <c r="E236" i="6"/>
  <c r="D236" i="6"/>
  <c r="J228" i="6"/>
  <c r="I228" i="6"/>
  <c r="H228" i="6"/>
  <c r="G228" i="6"/>
  <c r="F228" i="6"/>
  <c r="E228" i="6"/>
  <c r="D228" i="6"/>
  <c r="J208" i="6"/>
  <c r="I208" i="6"/>
  <c r="H208" i="6"/>
  <c r="G208" i="6"/>
  <c r="F208" i="6"/>
  <c r="E208" i="6"/>
  <c r="D208" i="6"/>
  <c r="J197" i="6"/>
  <c r="I197" i="6"/>
  <c r="H197" i="6"/>
  <c r="G197" i="6"/>
  <c r="F197" i="6"/>
  <c r="E197" i="6"/>
  <c r="D197" i="6"/>
  <c r="J155" i="6"/>
  <c r="I155" i="6"/>
  <c r="H155" i="6"/>
  <c r="G155" i="6"/>
  <c r="F155" i="6"/>
  <c r="E155" i="6"/>
  <c r="D155" i="6"/>
  <c r="J83" i="6"/>
  <c r="I83" i="6"/>
  <c r="H83" i="6"/>
  <c r="G83" i="6"/>
  <c r="F83" i="6"/>
  <c r="E83" i="6"/>
  <c r="D83" i="6"/>
  <c r="J57" i="6"/>
  <c r="I57" i="6"/>
  <c r="H57" i="6"/>
  <c r="G57" i="6"/>
  <c r="F57" i="6"/>
  <c r="E57" i="6"/>
  <c r="D57" i="6"/>
  <c r="J12" i="6"/>
  <c r="J13" i="6"/>
  <c r="J11" i="6"/>
  <c r="J14" i="6"/>
  <c r="J16" i="6"/>
  <c r="J17" i="6"/>
  <c r="J18" i="6"/>
  <c r="J15" i="6" s="1"/>
  <c r="J19" i="6"/>
  <c r="J22" i="6"/>
  <c r="J23" i="6"/>
  <c r="J25" i="6"/>
  <c r="J26" i="6"/>
  <c r="J24" i="6" s="1"/>
  <c r="J28" i="6"/>
  <c r="J27" i="6"/>
  <c r="J29" i="6"/>
  <c r="J30" i="6"/>
  <c r="J32" i="6"/>
  <c r="J31" i="6" s="1"/>
  <c r="J33" i="6"/>
  <c r="J34" i="6"/>
  <c r="J37" i="6"/>
  <c r="J38" i="6"/>
  <c r="J36" i="6"/>
  <c r="J41" i="6"/>
  <c r="J43" i="6"/>
  <c r="J44" i="6"/>
  <c r="J45" i="6"/>
  <c r="J47" i="6"/>
  <c r="J48" i="6"/>
  <c r="J49" i="6"/>
  <c r="J52" i="6"/>
  <c r="J53" i="6"/>
  <c r="J51" i="6"/>
  <c r="J54" i="6"/>
  <c r="I12" i="6"/>
  <c r="I11" i="6" s="1"/>
  <c r="I13" i="6"/>
  <c r="I14" i="6"/>
  <c r="I16" i="6"/>
  <c r="I17" i="6"/>
  <c r="I18" i="6"/>
  <c r="I19" i="6"/>
  <c r="I22" i="6"/>
  <c r="I23" i="6"/>
  <c r="I25" i="6"/>
  <c r="I24" i="6"/>
  <c r="I26" i="6"/>
  <c r="I28" i="6"/>
  <c r="I29" i="6"/>
  <c r="I27" i="6" s="1"/>
  <c r="I30" i="6"/>
  <c r="I32" i="6"/>
  <c r="I33" i="6"/>
  <c r="I34" i="6"/>
  <c r="I37" i="6"/>
  <c r="I38" i="6"/>
  <c r="I41" i="6"/>
  <c r="I43" i="6"/>
  <c r="I42" i="6"/>
  <c r="I44" i="6"/>
  <c r="I45" i="6"/>
  <c r="I47" i="6"/>
  <c r="I46" i="6" s="1"/>
  <c r="I48" i="6"/>
  <c r="I49" i="6"/>
  <c r="I52" i="6"/>
  <c r="I53" i="6"/>
  <c r="I54" i="6"/>
  <c r="I51" i="6" s="1"/>
  <c r="H12" i="6"/>
  <c r="H13" i="6"/>
  <c r="H14" i="6"/>
  <c r="H16" i="6"/>
  <c r="H17" i="6"/>
  <c r="H18" i="6"/>
  <c r="H19" i="6"/>
  <c r="H22" i="6"/>
  <c r="H23" i="6"/>
  <c r="H25" i="6"/>
  <c r="H24" i="6" s="1"/>
  <c r="H26" i="6"/>
  <c r="H28" i="6"/>
  <c r="H27" i="6" s="1"/>
  <c r="H29" i="6"/>
  <c r="H30" i="6"/>
  <c r="H32" i="6"/>
  <c r="H33" i="6"/>
  <c r="H34" i="6"/>
  <c r="H37" i="6"/>
  <c r="H38" i="6"/>
  <c r="H36" i="6"/>
  <c r="H41" i="6"/>
  <c r="H43" i="6"/>
  <c r="H44" i="6"/>
  <c r="H45" i="6"/>
  <c r="H47" i="6"/>
  <c r="H48" i="6"/>
  <c r="H49" i="6"/>
  <c r="H52" i="6"/>
  <c r="H53" i="6"/>
  <c r="H54" i="6"/>
  <c r="G12" i="6"/>
  <c r="G13" i="6"/>
  <c r="G11" i="6" s="1"/>
  <c r="G14" i="6"/>
  <c r="G16" i="6"/>
  <c r="G17" i="6"/>
  <c r="G18" i="6"/>
  <c r="G19" i="6"/>
  <c r="G22" i="6"/>
  <c r="G23" i="6"/>
  <c r="G25" i="6"/>
  <c r="G24" i="6"/>
  <c r="G26" i="6"/>
  <c r="G28" i="6"/>
  <c r="G29" i="6"/>
  <c r="G27" i="6" s="1"/>
  <c r="G30" i="6"/>
  <c r="G32" i="6"/>
  <c r="G33" i="6"/>
  <c r="G34" i="6"/>
  <c r="G37" i="6"/>
  <c r="G36" i="6" s="1"/>
  <c r="G38" i="6"/>
  <c r="G41" i="6"/>
  <c r="G43" i="6"/>
  <c r="G44" i="6"/>
  <c r="G42" i="6" s="1"/>
  <c r="G45" i="6"/>
  <c r="G47" i="6"/>
  <c r="G48" i="6"/>
  <c r="G49" i="6"/>
  <c r="G52" i="6"/>
  <c r="G53" i="6"/>
  <c r="G51" i="6" s="1"/>
  <c r="G54" i="6"/>
  <c r="F12" i="6"/>
  <c r="F13" i="6"/>
  <c r="F14" i="6"/>
  <c r="F16" i="6"/>
  <c r="F17" i="6"/>
  <c r="F18" i="6"/>
  <c r="F19" i="6"/>
  <c r="F22" i="6"/>
  <c r="F23" i="6"/>
  <c r="F25" i="6"/>
  <c r="F24" i="6" s="1"/>
  <c r="F26" i="6"/>
  <c r="F28" i="6"/>
  <c r="F29" i="6"/>
  <c r="F30" i="6"/>
  <c r="F32" i="6"/>
  <c r="F33" i="6"/>
  <c r="F34" i="6"/>
  <c r="F37" i="6"/>
  <c r="F38" i="6"/>
  <c r="F36" i="6" s="1"/>
  <c r="F41" i="6"/>
  <c r="F43" i="6"/>
  <c r="F44" i="6"/>
  <c r="F45" i="6"/>
  <c r="F47" i="6"/>
  <c r="F46" i="6"/>
  <c r="F48" i="6"/>
  <c r="F49" i="6"/>
  <c r="F52" i="6"/>
  <c r="F53" i="6"/>
  <c r="F54" i="6"/>
  <c r="F51" i="6" s="1"/>
  <c r="E12" i="6"/>
  <c r="E13" i="6"/>
  <c r="E14" i="6"/>
  <c r="E16" i="6"/>
  <c r="E15" i="6" s="1"/>
  <c r="E17" i="6"/>
  <c r="E18" i="6"/>
  <c r="E19" i="6"/>
  <c r="E22" i="6"/>
  <c r="E23" i="6"/>
  <c r="E25" i="6"/>
  <c r="E24" i="6" s="1"/>
  <c r="E26" i="6"/>
  <c r="E28" i="6"/>
  <c r="E27" i="6"/>
  <c r="E29" i="6"/>
  <c r="E30" i="6"/>
  <c r="E32" i="6"/>
  <c r="E31" i="6"/>
  <c r="E33" i="6"/>
  <c r="E34" i="6"/>
  <c r="E37" i="6"/>
  <c r="E38" i="6"/>
  <c r="E36" i="6" s="1"/>
  <c r="E41" i="6"/>
  <c r="E43" i="6"/>
  <c r="E44" i="6"/>
  <c r="E45" i="6"/>
  <c r="E42" i="6" s="1"/>
  <c r="E47" i="6"/>
  <c r="E46" i="6"/>
  <c r="E48" i="6"/>
  <c r="E49" i="6"/>
  <c r="E52" i="6"/>
  <c r="E53" i="6"/>
  <c r="E51" i="6" s="1"/>
  <c r="E54" i="6"/>
  <c r="D12" i="6"/>
  <c r="D13" i="6"/>
  <c r="D14" i="6"/>
  <c r="D16" i="6"/>
  <c r="D15" i="6" s="1"/>
  <c r="D17" i="6"/>
  <c r="D18" i="6"/>
  <c r="D19" i="6"/>
  <c r="D22" i="6"/>
  <c r="D23" i="6"/>
  <c r="D25" i="6"/>
  <c r="D24" i="6"/>
  <c r="D26" i="6"/>
  <c r="D28" i="6"/>
  <c r="D27" i="6" s="1"/>
  <c r="D21" i="6" s="1"/>
  <c r="D29" i="6"/>
  <c r="D30" i="6"/>
  <c r="D32" i="6"/>
  <c r="D31" i="6" s="1"/>
  <c r="D33" i="6"/>
  <c r="D34" i="6"/>
  <c r="D37" i="6"/>
  <c r="D36" i="6" s="1"/>
  <c r="D38" i="6"/>
  <c r="D41" i="6"/>
  <c r="D43" i="6"/>
  <c r="D44" i="6"/>
  <c r="D45" i="6"/>
  <c r="D47" i="6"/>
  <c r="D48" i="6"/>
  <c r="D49" i="6"/>
  <c r="D52" i="6"/>
  <c r="D53" i="6"/>
  <c r="D51" i="6" s="1"/>
  <c r="D54" i="6"/>
  <c r="I277" i="5"/>
  <c r="H277" i="5"/>
  <c r="G277" i="5"/>
  <c r="F84" i="5"/>
  <c r="F85" i="5"/>
  <c r="F86" i="5"/>
  <c r="F89" i="5"/>
  <c r="F90" i="5"/>
  <c r="F91" i="5"/>
  <c r="F95" i="5"/>
  <c r="F93" i="5"/>
  <c r="F99" i="5"/>
  <c r="F98" i="5"/>
  <c r="F103" i="5"/>
  <c r="F100" i="5"/>
  <c r="F105" i="5"/>
  <c r="F102" i="5"/>
  <c r="F106" i="5"/>
  <c r="F104" i="5"/>
  <c r="F107" i="5"/>
  <c r="F113" i="5"/>
  <c r="F111" i="5"/>
  <c r="F110" i="5"/>
  <c r="F114" i="5"/>
  <c r="F115" i="5"/>
  <c r="F116" i="5"/>
  <c r="F117" i="5"/>
  <c r="F118" i="5"/>
  <c r="F119" i="5"/>
  <c r="F120" i="5"/>
  <c r="F122" i="5"/>
  <c r="F121" i="5"/>
  <c r="F123" i="5"/>
  <c r="F124" i="5"/>
  <c r="F126" i="5"/>
  <c r="F125" i="5"/>
  <c r="F128" i="5"/>
  <c r="F127" i="5"/>
  <c r="F131" i="5"/>
  <c r="F133" i="5"/>
  <c r="F132" i="5"/>
  <c r="F135" i="5"/>
  <c r="F134" i="5"/>
  <c r="F136" i="5"/>
  <c r="F137" i="5"/>
  <c r="F138" i="5"/>
  <c r="F139" i="5"/>
  <c r="F140" i="5"/>
  <c r="F142" i="5"/>
  <c r="F143" i="5"/>
  <c r="F146" i="5"/>
  <c r="F145" i="5"/>
  <c r="F147" i="5"/>
  <c r="F148" i="5"/>
  <c r="F150" i="5"/>
  <c r="F151" i="5"/>
  <c r="F152" i="5"/>
  <c r="F153" i="5"/>
  <c r="E277" i="5"/>
  <c r="D277" i="5"/>
  <c r="C277" i="5"/>
  <c r="I276" i="5"/>
  <c r="H276" i="5"/>
  <c r="G276" i="5"/>
  <c r="F156" i="5"/>
  <c r="F159" i="5"/>
  <c r="F162" i="5"/>
  <c r="F165" i="5"/>
  <c r="F169" i="5"/>
  <c r="F175" i="5"/>
  <c r="F176" i="5"/>
  <c r="F179" i="5"/>
  <c r="F181" i="5"/>
  <c r="F183" i="5"/>
  <c r="F23" i="5" s="1"/>
  <c r="F186" i="5"/>
  <c r="F190" i="5"/>
  <c r="F191" i="5"/>
  <c r="F193" i="5"/>
  <c r="F30" i="5" s="1"/>
  <c r="F198" i="5"/>
  <c r="F267" i="5" s="1"/>
  <c r="F203" i="5"/>
  <c r="F206" i="5"/>
  <c r="F168" i="5"/>
  <c r="F172" i="5"/>
  <c r="F174" i="5"/>
  <c r="F177" i="5"/>
  <c r="E276" i="5"/>
  <c r="D276" i="5"/>
  <c r="C276" i="5"/>
  <c r="I275" i="5"/>
  <c r="H275" i="5"/>
  <c r="G275" i="5"/>
  <c r="F58" i="5"/>
  <c r="F59" i="5"/>
  <c r="F60" i="5"/>
  <c r="F64" i="5"/>
  <c r="F65" i="5"/>
  <c r="F66" i="5"/>
  <c r="F53" i="5" s="1"/>
  <c r="F52" i="5" s="1"/>
  <c r="F67" i="5"/>
  <c r="F68" i="5"/>
  <c r="F69" i="5"/>
  <c r="F70" i="5"/>
  <c r="F72" i="5"/>
  <c r="F73" i="5"/>
  <c r="F75" i="5"/>
  <c r="F76" i="5"/>
  <c r="F77" i="5"/>
  <c r="F78" i="5"/>
  <c r="F79" i="5"/>
  <c r="F80" i="5"/>
  <c r="F81" i="5"/>
  <c r="F97" i="5"/>
  <c r="E275" i="5"/>
  <c r="D275" i="5"/>
  <c r="C275" i="5"/>
  <c r="I274" i="5"/>
  <c r="I273" i="5" s="1"/>
  <c r="H274" i="5"/>
  <c r="G274" i="5"/>
  <c r="G273" i="5" s="1"/>
  <c r="F209" i="5"/>
  <c r="F210" i="5"/>
  <c r="F211" i="5"/>
  <c r="F212" i="5"/>
  <c r="F213" i="5"/>
  <c r="F214" i="5"/>
  <c r="F215" i="5"/>
  <c r="F216" i="5"/>
  <c r="F218" i="5"/>
  <c r="F221" i="5"/>
  <c r="F222" i="5"/>
  <c r="F224" i="5"/>
  <c r="F226" i="5"/>
  <c r="F230" i="5"/>
  <c r="F163" i="5"/>
  <c r="F223" i="5"/>
  <c r="E274" i="5"/>
  <c r="E273" i="5" s="1"/>
  <c r="D274" i="5"/>
  <c r="D273" i="5" s="1"/>
  <c r="C274" i="5"/>
  <c r="C273" i="5" s="1"/>
  <c r="H273" i="5"/>
  <c r="H271" i="5"/>
  <c r="G271" i="5"/>
  <c r="G263" i="5" s="1"/>
  <c r="F244" i="5"/>
  <c r="F245" i="5"/>
  <c r="F246" i="5"/>
  <c r="F247" i="5"/>
  <c r="F248" i="5"/>
  <c r="F249" i="5"/>
  <c r="F271" i="5" s="1"/>
  <c r="F250" i="5"/>
  <c r="F251" i="5"/>
  <c r="F252" i="5"/>
  <c r="F253" i="5"/>
  <c r="F254" i="5"/>
  <c r="F255" i="5"/>
  <c r="F256" i="5"/>
  <c r="F257" i="5"/>
  <c r="F258" i="5"/>
  <c r="F259" i="5"/>
  <c r="F260" i="5"/>
  <c r="F261" i="5"/>
  <c r="H270" i="5"/>
  <c r="G270" i="5"/>
  <c r="F237" i="5"/>
  <c r="F238" i="5"/>
  <c r="F17" i="5"/>
  <c r="F239" i="5"/>
  <c r="F240" i="5"/>
  <c r="F241" i="5"/>
  <c r="H269" i="5"/>
  <c r="G269" i="5"/>
  <c r="F229" i="5"/>
  <c r="F231" i="5"/>
  <c r="F232" i="5"/>
  <c r="F233" i="5"/>
  <c r="F234" i="5"/>
  <c r="H268" i="5"/>
  <c r="G268" i="5"/>
  <c r="F217" i="5"/>
  <c r="F219" i="5"/>
  <c r="F220" i="5"/>
  <c r="F225" i="5"/>
  <c r="H267" i="5"/>
  <c r="G267" i="5"/>
  <c r="F199" i="5"/>
  <c r="F200" i="5"/>
  <c r="F201" i="5"/>
  <c r="F202" i="5"/>
  <c r="F204" i="5"/>
  <c r="F33" i="5"/>
  <c r="F205" i="5"/>
  <c r="F34" i="5" s="1"/>
  <c r="H266" i="5"/>
  <c r="G266" i="5"/>
  <c r="F157" i="5"/>
  <c r="F29" i="5" s="1"/>
  <c r="F158" i="5"/>
  <c r="F160" i="5"/>
  <c r="F161" i="5"/>
  <c r="F164" i="5"/>
  <c r="F166" i="5"/>
  <c r="F167" i="5"/>
  <c r="F170" i="5"/>
  <c r="F171" i="5"/>
  <c r="F173" i="5"/>
  <c r="F178" i="5"/>
  <c r="F180" i="5"/>
  <c r="F182" i="5"/>
  <c r="F184" i="5"/>
  <c r="F185" i="5"/>
  <c r="F187" i="5"/>
  <c r="F188" i="5"/>
  <c r="F24" i="5" s="1"/>
  <c r="F189" i="5"/>
  <c r="F192" i="5"/>
  <c r="F194" i="5"/>
  <c r="F195" i="5"/>
  <c r="H265" i="5"/>
  <c r="G265" i="5"/>
  <c r="F87" i="5"/>
  <c r="F88" i="5"/>
  <c r="F92" i="5"/>
  <c r="F94" i="5"/>
  <c r="F96" i="5"/>
  <c r="F101" i="5"/>
  <c r="F108" i="5"/>
  <c r="F109" i="5"/>
  <c r="F112" i="5"/>
  <c r="F129" i="5"/>
  <c r="F130" i="5"/>
  <c r="F141" i="5"/>
  <c r="F144" i="5"/>
  <c r="F149" i="5"/>
  <c r="F46" i="5" s="1"/>
  <c r="H264" i="5"/>
  <c r="G264" i="5"/>
  <c r="F61" i="5"/>
  <c r="F62" i="5"/>
  <c r="F63" i="5"/>
  <c r="F55" i="5" s="1"/>
  <c r="F71" i="5"/>
  <c r="F74" i="5"/>
  <c r="I263" i="5"/>
  <c r="I243" i="5"/>
  <c r="H243" i="5"/>
  <c r="G243" i="5"/>
  <c r="E243" i="5"/>
  <c r="D243" i="5"/>
  <c r="C243" i="5"/>
  <c r="I236" i="5"/>
  <c r="H236" i="5"/>
  <c r="G236" i="5"/>
  <c r="E236" i="5"/>
  <c r="D236" i="5"/>
  <c r="C236" i="5"/>
  <c r="I228" i="5"/>
  <c r="H228" i="5"/>
  <c r="G228" i="5"/>
  <c r="E228" i="5"/>
  <c r="D228" i="5"/>
  <c r="C228" i="5"/>
  <c r="I208" i="5"/>
  <c r="H208" i="5"/>
  <c r="G208" i="5"/>
  <c r="E208" i="5"/>
  <c r="D208" i="5"/>
  <c r="C208" i="5"/>
  <c r="I197" i="5"/>
  <c r="H197" i="5"/>
  <c r="G197" i="5"/>
  <c r="E197" i="5"/>
  <c r="D197" i="5"/>
  <c r="C197" i="5"/>
  <c r="I155" i="5"/>
  <c r="H155" i="5"/>
  <c r="G155" i="5"/>
  <c r="E155" i="5"/>
  <c r="D155" i="5"/>
  <c r="C155" i="5"/>
  <c r="I83" i="5"/>
  <c r="H83" i="5"/>
  <c r="G83" i="5"/>
  <c r="E83" i="5"/>
  <c r="D83" i="5"/>
  <c r="C83" i="5"/>
  <c r="I57" i="5"/>
  <c r="H57" i="5"/>
  <c r="G57" i="5"/>
  <c r="E57" i="5"/>
  <c r="D57" i="5"/>
  <c r="C57" i="5"/>
  <c r="I55" i="5"/>
  <c r="H55" i="5"/>
  <c r="G55" i="5"/>
  <c r="I54" i="5"/>
  <c r="H54" i="5"/>
  <c r="G54" i="5"/>
  <c r="I53" i="5"/>
  <c r="I52" i="5" s="1"/>
  <c r="H53" i="5"/>
  <c r="H52" i="5" s="1"/>
  <c r="G53" i="5"/>
  <c r="G52" i="5" s="1"/>
  <c r="E52" i="5"/>
  <c r="D52" i="5"/>
  <c r="C52" i="5"/>
  <c r="I50" i="5"/>
  <c r="H50" i="5"/>
  <c r="G50" i="5"/>
  <c r="I49" i="5"/>
  <c r="H49" i="5"/>
  <c r="H47" i="5"/>
  <c r="G49" i="5"/>
  <c r="I48" i="5"/>
  <c r="I47" i="5" s="1"/>
  <c r="H48" i="5"/>
  <c r="G48" i="5"/>
  <c r="G47" i="5"/>
  <c r="I46" i="5"/>
  <c r="H46" i="5"/>
  <c r="G46" i="5"/>
  <c r="I45" i="5"/>
  <c r="H45" i="5"/>
  <c r="H43" i="5" s="1"/>
  <c r="G45" i="5"/>
  <c r="I44" i="5"/>
  <c r="H44" i="5"/>
  <c r="G44" i="5"/>
  <c r="G43" i="5" s="1"/>
  <c r="I42" i="5"/>
  <c r="H42" i="5"/>
  <c r="G42" i="5"/>
  <c r="G41" i="5" s="1"/>
  <c r="E41" i="5"/>
  <c r="D41" i="5"/>
  <c r="C41" i="5"/>
  <c r="I39" i="5"/>
  <c r="I37" i="5" s="1"/>
  <c r="H39" i="5"/>
  <c r="G39" i="5"/>
  <c r="I38" i="5"/>
  <c r="H38" i="5"/>
  <c r="H37" i="5" s="1"/>
  <c r="G38" i="5"/>
  <c r="G37" i="5" s="1"/>
  <c r="E37" i="5"/>
  <c r="D37" i="5"/>
  <c r="C37" i="5"/>
  <c r="I35" i="5"/>
  <c r="H35" i="5"/>
  <c r="G35" i="5"/>
  <c r="I34" i="5"/>
  <c r="I32" i="5"/>
  <c r="H34" i="5"/>
  <c r="G34" i="5"/>
  <c r="I33" i="5"/>
  <c r="H33" i="5"/>
  <c r="H32" i="5"/>
  <c r="G33" i="5"/>
  <c r="G32" i="5" s="1"/>
  <c r="I31" i="5"/>
  <c r="H31" i="5"/>
  <c r="G31" i="5"/>
  <c r="I30" i="5"/>
  <c r="H30" i="5"/>
  <c r="G30" i="5"/>
  <c r="I29" i="5"/>
  <c r="I28" i="5" s="1"/>
  <c r="H29" i="5"/>
  <c r="G29" i="5"/>
  <c r="G28" i="5" s="1"/>
  <c r="G22" i="5" s="1"/>
  <c r="G9" i="5" s="1"/>
  <c r="I27" i="5"/>
  <c r="H27" i="5"/>
  <c r="G27" i="5"/>
  <c r="I26" i="5"/>
  <c r="I25" i="5"/>
  <c r="H26" i="5"/>
  <c r="H25" i="5" s="1"/>
  <c r="G26" i="5"/>
  <c r="G25" i="5" s="1"/>
  <c r="I24" i="5"/>
  <c r="H24" i="5"/>
  <c r="G24" i="5"/>
  <c r="I23" i="5"/>
  <c r="H23" i="5"/>
  <c r="G23" i="5"/>
  <c r="E22" i="5"/>
  <c r="D22" i="5"/>
  <c r="C22" i="5"/>
  <c r="I20" i="5"/>
  <c r="H20" i="5"/>
  <c r="G20" i="5"/>
  <c r="I19" i="5"/>
  <c r="I16" i="5" s="1"/>
  <c r="H19" i="5"/>
  <c r="G19" i="5"/>
  <c r="I18" i="5"/>
  <c r="H18" i="5"/>
  <c r="H16" i="5" s="1"/>
  <c r="H11" i="5" s="1"/>
  <c r="G18" i="5"/>
  <c r="F18" i="5"/>
  <c r="I17" i="5"/>
  <c r="H17" i="5"/>
  <c r="G17" i="5"/>
  <c r="G16" i="5" s="1"/>
  <c r="I15" i="5"/>
  <c r="H15" i="5"/>
  <c r="G15" i="5"/>
  <c r="I14" i="5"/>
  <c r="H14" i="5"/>
  <c r="G14" i="5"/>
  <c r="I13" i="5"/>
  <c r="I12" i="5" s="1"/>
  <c r="I11" i="5" s="1"/>
  <c r="I9" i="5" s="1"/>
  <c r="H13" i="5"/>
  <c r="H12" i="5" s="1"/>
  <c r="G13" i="5"/>
  <c r="G12" i="5" s="1"/>
  <c r="G11" i="5" s="1"/>
  <c r="F13" i="5"/>
  <c r="E11" i="5"/>
  <c r="D11" i="5"/>
  <c r="C11" i="5"/>
  <c r="I268" i="4"/>
  <c r="H268" i="4"/>
  <c r="G268" i="4"/>
  <c r="F268" i="4"/>
  <c r="E268" i="4"/>
  <c r="D268" i="4"/>
  <c r="C268" i="4"/>
  <c r="I267" i="4"/>
  <c r="H267" i="4"/>
  <c r="G267" i="4"/>
  <c r="F267" i="4"/>
  <c r="E267" i="4"/>
  <c r="D267" i="4"/>
  <c r="C267" i="4"/>
  <c r="I266" i="4"/>
  <c r="H266" i="4"/>
  <c r="G266" i="4"/>
  <c r="F266" i="4"/>
  <c r="E266" i="4"/>
  <c r="D266" i="4"/>
  <c r="C266" i="4"/>
  <c r="I265" i="4"/>
  <c r="I264" i="4" s="1"/>
  <c r="H265" i="4"/>
  <c r="G265" i="4"/>
  <c r="F265" i="4"/>
  <c r="E265" i="4"/>
  <c r="D265" i="4"/>
  <c r="C265" i="4"/>
  <c r="C264" i="4" s="1"/>
  <c r="H264" i="4"/>
  <c r="I262" i="4"/>
  <c r="H262" i="4"/>
  <c r="G262" i="4"/>
  <c r="F262" i="4"/>
  <c r="E262" i="4"/>
  <c r="D262" i="4"/>
  <c r="D254" i="4" s="1"/>
  <c r="C262" i="4"/>
  <c r="I261" i="4"/>
  <c r="H261" i="4"/>
  <c r="G261" i="4"/>
  <c r="F261" i="4"/>
  <c r="E261" i="4"/>
  <c r="E254" i="4" s="1"/>
  <c r="D261" i="4"/>
  <c r="C261" i="4"/>
  <c r="I260" i="4"/>
  <c r="H260" i="4"/>
  <c r="G260" i="4"/>
  <c r="F260" i="4"/>
  <c r="F254" i="4" s="1"/>
  <c r="E260" i="4"/>
  <c r="D260" i="4"/>
  <c r="C260" i="4"/>
  <c r="I259" i="4"/>
  <c r="H259" i="4"/>
  <c r="G259" i="4"/>
  <c r="F259" i="4"/>
  <c r="E259" i="4"/>
  <c r="D259" i="4"/>
  <c r="C259" i="4"/>
  <c r="I258" i="4"/>
  <c r="H258" i="4"/>
  <c r="H254" i="4" s="1"/>
  <c r="G258" i="4"/>
  <c r="F258" i="4"/>
  <c r="E258" i="4"/>
  <c r="D258" i="4"/>
  <c r="C258" i="4"/>
  <c r="I257" i="4"/>
  <c r="H257" i="4"/>
  <c r="G257" i="4"/>
  <c r="F257" i="4"/>
  <c r="E257" i="4"/>
  <c r="D257" i="4"/>
  <c r="C257" i="4"/>
  <c r="I256" i="4"/>
  <c r="H256" i="4"/>
  <c r="G256" i="4"/>
  <c r="F256" i="4"/>
  <c r="E256" i="4"/>
  <c r="D256" i="4"/>
  <c r="C256" i="4"/>
  <c r="I255" i="4"/>
  <c r="I254" i="4" s="1"/>
  <c r="H255" i="4"/>
  <c r="G255" i="4"/>
  <c r="F255" i="4"/>
  <c r="E255" i="4"/>
  <c r="D255" i="4"/>
  <c r="C255" i="4"/>
  <c r="C254" i="4"/>
  <c r="I234" i="4"/>
  <c r="H234" i="4"/>
  <c r="G234" i="4"/>
  <c r="F234" i="4"/>
  <c r="E234" i="4"/>
  <c r="D234" i="4"/>
  <c r="C234" i="4"/>
  <c r="I227" i="4"/>
  <c r="H227" i="4"/>
  <c r="G227" i="4"/>
  <c r="F227" i="4"/>
  <c r="E227" i="4"/>
  <c r="D227" i="4"/>
  <c r="C227" i="4"/>
  <c r="I219" i="4"/>
  <c r="H219" i="4"/>
  <c r="G219" i="4"/>
  <c r="F219" i="4"/>
  <c r="E219" i="4"/>
  <c r="D219" i="4"/>
  <c r="C219" i="4"/>
  <c r="I199" i="4"/>
  <c r="H199" i="4"/>
  <c r="G199" i="4"/>
  <c r="F199" i="4"/>
  <c r="E199" i="4"/>
  <c r="D199" i="4"/>
  <c r="C199" i="4"/>
  <c r="I189" i="4"/>
  <c r="H189" i="4"/>
  <c r="G189" i="4"/>
  <c r="F189" i="4"/>
  <c r="E189" i="4"/>
  <c r="D189" i="4"/>
  <c r="C189" i="4"/>
  <c r="I148" i="4"/>
  <c r="H148" i="4"/>
  <c r="G148" i="4"/>
  <c r="F148" i="4"/>
  <c r="E148" i="4"/>
  <c r="D148" i="4"/>
  <c r="C148" i="4"/>
  <c r="I83" i="4"/>
  <c r="H83" i="4"/>
  <c r="G83" i="4"/>
  <c r="F83" i="4"/>
  <c r="E83" i="4"/>
  <c r="D83" i="4"/>
  <c r="C83" i="4"/>
  <c r="I57" i="4"/>
  <c r="H57" i="4"/>
  <c r="G57" i="4"/>
  <c r="F57" i="4"/>
  <c r="E57" i="4"/>
  <c r="D57" i="4"/>
  <c r="C57" i="4"/>
  <c r="I55" i="4"/>
  <c r="H55" i="4"/>
  <c r="G55" i="4"/>
  <c r="F55" i="4"/>
  <c r="E55" i="4"/>
  <c r="D55" i="4"/>
  <c r="C55" i="4"/>
  <c r="I54" i="4"/>
  <c r="I52" i="4"/>
  <c r="H54" i="4"/>
  <c r="G54" i="4"/>
  <c r="F54" i="4"/>
  <c r="E54" i="4"/>
  <c r="D54" i="4"/>
  <c r="C54" i="4"/>
  <c r="C52" i="4" s="1"/>
  <c r="I53" i="4"/>
  <c r="H53" i="4"/>
  <c r="H52" i="4" s="1"/>
  <c r="G53" i="4"/>
  <c r="F53" i="4"/>
  <c r="E53" i="4"/>
  <c r="E52" i="4" s="1"/>
  <c r="D53" i="4"/>
  <c r="C53" i="4"/>
  <c r="G52" i="4"/>
  <c r="I50" i="4"/>
  <c r="H50" i="4"/>
  <c r="G50" i="4"/>
  <c r="F50" i="4"/>
  <c r="E50" i="4"/>
  <c r="D50" i="4"/>
  <c r="C50" i="4"/>
  <c r="I49" i="4"/>
  <c r="H49" i="4"/>
  <c r="G49" i="4"/>
  <c r="F49" i="4"/>
  <c r="E49" i="4"/>
  <c r="D49" i="4"/>
  <c r="C49" i="4"/>
  <c r="I48" i="4"/>
  <c r="H48" i="4"/>
  <c r="H47" i="4" s="1"/>
  <c r="G48" i="4"/>
  <c r="G47" i="4" s="1"/>
  <c r="F48" i="4"/>
  <c r="E48" i="4"/>
  <c r="E47" i="4" s="1"/>
  <c r="E41" i="4" s="1"/>
  <c r="D48" i="4"/>
  <c r="C48" i="4"/>
  <c r="C47" i="4" s="1"/>
  <c r="I46" i="4"/>
  <c r="H46" i="4"/>
  <c r="G46" i="4"/>
  <c r="F46" i="4"/>
  <c r="E46" i="4"/>
  <c r="D46" i="4"/>
  <c r="C46" i="4"/>
  <c r="I45" i="4"/>
  <c r="H45" i="4"/>
  <c r="G45" i="4"/>
  <c r="F45" i="4"/>
  <c r="F43" i="4"/>
  <c r="E45" i="4"/>
  <c r="D45" i="4"/>
  <c r="C45" i="4"/>
  <c r="I44" i="4"/>
  <c r="H44" i="4"/>
  <c r="H43" i="4"/>
  <c r="G44" i="4"/>
  <c r="F44" i="4"/>
  <c r="E44" i="4"/>
  <c r="E43" i="4" s="1"/>
  <c r="D44" i="4"/>
  <c r="D43" i="4"/>
  <c r="C44" i="4"/>
  <c r="C43" i="4" s="1"/>
  <c r="I42" i="4"/>
  <c r="H42" i="4"/>
  <c r="G42" i="4"/>
  <c r="F42" i="4"/>
  <c r="E42" i="4"/>
  <c r="D42" i="4"/>
  <c r="C42" i="4"/>
  <c r="I39" i="4"/>
  <c r="H39" i="4"/>
  <c r="G39" i="4"/>
  <c r="F39" i="4"/>
  <c r="E39" i="4"/>
  <c r="D39" i="4"/>
  <c r="D37" i="4" s="1"/>
  <c r="C39" i="4"/>
  <c r="I38" i="4"/>
  <c r="I37" i="4" s="1"/>
  <c r="H38" i="4"/>
  <c r="H37" i="4" s="1"/>
  <c r="G38" i="4"/>
  <c r="F38" i="4"/>
  <c r="F37" i="4" s="1"/>
  <c r="E38" i="4"/>
  <c r="E37" i="4" s="1"/>
  <c r="D38" i="4"/>
  <c r="C38" i="4"/>
  <c r="C37" i="4"/>
  <c r="I35" i="4"/>
  <c r="H35" i="4"/>
  <c r="G35" i="4"/>
  <c r="F35" i="4"/>
  <c r="E35" i="4"/>
  <c r="E32" i="4"/>
  <c r="D35" i="4"/>
  <c r="C35" i="4"/>
  <c r="I34" i="4"/>
  <c r="H34" i="4"/>
  <c r="G34" i="4"/>
  <c r="F34" i="4"/>
  <c r="E34" i="4"/>
  <c r="D34" i="4"/>
  <c r="C34" i="4"/>
  <c r="I33" i="4"/>
  <c r="I32" i="4"/>
  <c r="I22" i="4"/>
  <c r="H33" i="4"/>
  <c r="H32" i="4"/>
  <c r="G33" i="4"/>
  <c r="F33" i="4"/>
  <c r="E33" i="4"/>
  <c r="D33" i="4"/>
  <c r="D32" i="4" s="1"/>
  <c r="D22" i="4" s="1"/>
  <c r="C33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I28" i="4"/>
  <c r="H29" i="4"/>
  <c r="G29" i="4"/>
  <c r="F29" i="4"/>
  <c r="E29" i="4"/>
  <c r="E28" i="4" s="1"/>
  <c r="D29" i="4"/>
  <c r="D28" i="4" s="1"/>
  <c r="C29" i="4"/>
  <c r="C28" i="4" s="1"/>
  <c r="F28" i="4"/>
  <c r="I27" i="4"/>
  <c r="H27" i="4"/>
  <c r="G27" i="4"/>
  <c r="F27" i="4"/>
  <c r="E27" i="4"/>
  <c r="D27" i="4"/>
  <c r="C27" i="4"/>
  <c r="I26" i="4"/>
  <c r="I25" i="4"/>
  <c r="H26" i="4"/>
  <c r="H25" i="4"/>
  <c r="G26" i="4"/>
  <c r="G25" i="4" s="1"/>
  <c r="F26" i="4"/>
  <c r="F25" i="4"/>
  <c r="E26" i="4"/>
  <c r="D26" i="4"/>
  <c r="D25" i="4" s="1"/>
  <c r="C26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I16" i="4"/>
  <c r="H17" i="4"/>
  <c r="H16" i="4" s="1"/>
  <c r="G17" i="4"/>
  <c r="G16" i="4" s="1"/>
  <c r="F17" i="4"/>
  <c r="F16" i="4" s="1"/>
  <c r="E17" i="4"/>
  <c r="D17" i="4"/>
  <c r="D16" i="4"/>
  <c r="C17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H12" i="4" s="1"/>
  <c r="G13" i="4"/>
  <c r="G12" i="4" s="1"/>
  <c r="F13" i="4"/>
  <c r="E13" i="4"/>
  <c r="E12" i="4" s="1"/>
  <c r="D13" i="4"/>
  <c r="C13" i="4"/>
  <c r="C12" i="4" s="1"/>
  <c r="C11" i="4" s="1"/>
  <c r="I12" i="4"/>
  <c r="I256" i="1"/>
  <c r="H256" i="1"/>
  <c r="G256" i="1"/>
  <c r="F256" i="1"/>
  <c r="E256" i="1"/>
  <c r="D256" i="1"/>
  <c r="C256" i="1"/>
  <c r="I255" i="1"/>
  <c r="H255" i="1"/>
  <c r="G255" i="1"/>
  <c r="F255" i="1"/>
  <c r="E255" i="1"/>
  <c r="D255" i="1"/>
  <c r="C255" i="1"/>
  <c r="I254" i="1"/>
  <c r="H254" i="1"/>
  <c r="G254" i="1"/>
  <c r="F254" i="1"/>
  <c r="E254" i="1"/>
  <c r="D254" i="1"/>
  <c r="C254" i="1"/>
  <c r="I253" i="1"/>
  <c r="I252" i="1" s="1"/>
  <c r="H253" i="1"/>
  <c r="H252" i="1" s="1"/>
  <c r="G253" i="1"/>
  <c r="F253" i="1"/>
  <c r="E253" i="1"/>
  <c r="E252" i="1"/>
  <c r="D253" i="1"/>
  <c r="D252" i="1" s="1"/>
  <c r="C253" i="1"/>
  <c r="C252" i="1" s="1"/>
  <c r="I250" i="1"/>
  <c r="H250" i="1"/>
  <c r="G250" i="1"/>
  <c r="F250" i="1"/>
  <c r="E250" i="1"/>
  <c r="D250" i="1"/>
  <c r="C250" i="1"/>
  <c r="I249" i="1"/>
  <c r="H249" i="1"/>
  <c r="G249" i="1"/>
  <c r="F249" i="1"/>
  <c r="E249" i="1"/>
  <c r="D249" i="1"/>
  <c r="C249" i="1"/>
  <c r="I248" i="1"/>
  <c r="H248" i="1"/>
  <c r="G248" i="1"/>
  <c r="F248" i="1"/>
  <c r="E248" i="1"/>
  <c r="D248" i="1"/>
  <c r="C248" i="1"/>
  <c r="I247" i="1"/>
  <c r="H247" i="1"/>
  <c r="G247" i="1"/>
  <c r="F247" i="1"/>
  <c r="E247" i="1"/>
  <c r="D247" i="1"/>
  <c r="C247" i="1"/>
  <c r="I246" i="1"/>
  <c r="H246" i="1"/>
  <c r="G246" i="1"/>
  <c r="F246" i="1"/>
  <c r="F242" i="1" s="1"/>
  <c r="E246" i="1"/>
  <c r="D246" i="1"/>
  <c r="C246" i="1"/>
  <c r="I245" i="1"/>
  <c r="H245" i="1"/>
  <c r="G245" i="1"/>
  <c r="F245" i="1"/>
  <c r="E245" i="1"/>
  <c r="D245" i="1"/>
  <c r="C245" i="1"/>
  <c r="I244" i="1"/>
  <c r="H244" i="1"/>
  <c r="G244" i="1"/>
  <c r="F244" i="1"/>
  <c r="E244" i="1"/>
  <c r="D244" i="1"/>
  <c r="C244" i="1"/>
  <c r="I243" i="1"/>
  <c r="I242" i="1" s="1"/>
  <c r="H243" i="1"/>
  <c r="H242" i="1" s="1"/>
  <c r="G243" i="1"/>
  <c r="F243" i="1"/>
  <c r="E243" i="1"/>
  <c r="E242" i="1" s="1"/>
  <c r="D243" i="1"/>
  <c r="D242" i="1" s="1"/>
  <c r="C243" i="1"/>
  <c r="I222" i="1"/>
  <c r="H222" i="1"/>
  <c r="G222" i="1"/>
  <c r="F222" i="1"/>
  <c r="E222" i="1"/>
  <c r="D222" i="1"/>
  <c r="C222" i="1"/>
  <c r="I215" i="1"/>
  <c r="H215" i="1"/>
  <c r="G215" i="1"/>
  <c r="F215" i="1"/>
  <c r="E215" i="1"/>
  <c r="D215" i="1"/>
  <c r="C215" i="1"/>
  <c r="I207" i="1"/>
  <c r="H207" i="1"/>
  <c r="G207" i="1"/>
  <c r="F207" i="1"/>
  <c r="E207" i="1"/>
  <c r="D207" i="1"/>
  <c r="C207" i="1"/>
  <c r="I187" i="1"/>
  <c r="H187" i="1"/>
  <c r="G187" i="1"/>
  <c r="F187" i="1"/>
  <c r="E187" i="1"/>
  <c r="D187" i="1"/>
  <c r="C187" i="1"/>
  <c r="I177" i="1"/>
  <c r="H177" i="1"/>
  <c r="G177" i="1"/>
  <c r="F177" i="1"/>
  <c r="E177" i="1"/>
  <c r="D177" i="1"/>
  <c r="C177" i="1"/>
  <c r="I138" i="1"/>
  <c r="H138" i="1"/>
  <c r="G138" i="1"/>
  <c r="F138" i="1"/>
  <c r="E138" i="1"/>
  <c r="D138" i="1"/>
  <c r="C138" i="1"/>
  <c r="I73" i="1"/>
  <c r="H73" i="1"/>
  <c r="G73" i="1"/>
  <c r="F73" i="1"/>
  <c r="E73" i="1"/>
  <c r="D73" i="1"/>
  <c r="C73" i="1"/>
  <c r="I57" i="1"/>
  <c r="H57" i="1"/>
  <c r="G57" i="1"/>
  <c r="F57" i="1"/>
  <c r="E57" i="1"/>
  <c r="D57" i="1"/>
  <c r="C57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H52" i="1" s="1"/>
  <c r="G53" i="1"/>
  <c r="G52" i="1" s="1"/>
  <c r="F53" i="1"/>
  <c r="E53" i="1"/>
  <c r="E52" i="1" s="1"/>
  <c r="D53" i="1"/>
  <c r="C53" i="1"/>
  <c r="C52" i="1"/>
  <c r="I52" i="1"/>
  <c r="I50" i="1"/>
  <c r="H50" i="1"/>
  <c r="G50" i="1"/>
  <c r="F50" i="1"/>
  <c r="E50" i="1"/>
  <c r="D50" i="1"/>
  <c r="C50" i="1"/>
  <c r="I49" i="1"/>
  <c r="I47" i="1" s="1"/>
  <c r="H49" i="1"/>
  <c r="G49" i="1"/>
  <c r="F49" i="1"/>
  <c r="E49" i="1"/>
  <c r="E47" i="1"/>
  <c r="D49" i="1"/>
  <c r="C49" i="1"/>
  <c r="I48" i="1"/>
  <c r="H48" i="1"/>
  <c r="H47" i="1"/>
  <c r="H41" i="1" s="1"/>
  <c r="H9" i="1" s="1"/>
  <c r="G48" i="1"/>
  <c r="G47" i="1" s="1"/>
  <c r="F48" i="1"/>
  <c r="E48" i="1"/>
  <c r="D48" i="1"/>
  <c r="D47" i="1"/>
  <c r="C48" i="1"/>
  <c r="C47" i="1" s="1"/>
  <c r="I46" i="1"/>
  <c r="H46" i="1"/>
  <c r="G46" i="1"/>
  <c r="F46" i="1"/>
  <c r="E46" i="1"/>
  <c r="D46" i="1"/>
  <c r="C46" i="1"/>
  <c r="I45" i="1"/>
  <c r="H45" i="1"/>
  <c r="H43" i="1"/>
  <c r="G45" i="1"/>
  <c r="F45" i="1"/>
  <c r="E45" i="1"/>
  <c r="D45" i="1"/>
  <c r="C45" i="1"/>
  <c r="I44" i="1"/>
  <c r="I43" i="1" s="1"/>
  <c r="H44" i="1"/>
  <c r="G44" i="1"/>
  <c r="G43" i="1"/>
  <c r="F44" i="1"/>
  <c r="E44" i="1"/>
  <c r="E43" i="1" s="1"/>
  <c r="D44" i="1"/>
  <c r="D43" i="1"/>
  <c r="C44" i="1"/>
  <c r="C43" i="1"/>
  <c r="I42" i="1"/>
  <c r="I41" i="1" s="1"/>
  <c r="H42" i="1"/>
  <c r="G42" i="1"/>
  <c r="G41" i="1" s="1"/>
  <c r="F42" i="1"/>
  <c r="E42" i="1"/>
  <c r="E41" i="1" s="1"/>
  <c r="D42" i="1"/>
  <c r="D41" i="1" s="1"/>
  <c r="C42" i="1"/>
  <c r="I39" i="1"/>
  <c r="H39" i="1"/>
  <c r="G39" i="1"/>
  <c r="F39" i="1"/>
  <c r="E39" i="1"/>
  <c r="D39" i="1"/>
  <c r="C39" i="1"/>
  <c r="C37" i="1"/>
  <c r="I38" i="1"/>
  <c r="I37" i="1" s="1"/>
  <c r="H38" i="1"/>
  <c r="H37" i="1" s="1"/>
  <c r="G38" i="1"/>
  <c r="F38" i="1"/>
  <c r="F37" i="1" s="1"/>
  <c r="E38" i="1"/>
  <c r="D38" i="1"/>
  <c r="D37" i="1" s="1"/>
  <c r="C38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H32" i="1"/>
  <c r="G33" i="1"/>
  <c r="G32" i="1" s="1"/>
  <c r="F33" i="1"/>
  <c r="E33" i="1"/>
  <c r="D33" i="1"/>
  <c r="D32" i="1"/>
  <c r="C33" i="1"/>
  <c r="I31" i="1"/>
  <c r="H31" i="1"/>
  <c r="G31" i="1"/>
  <c r="F31" i="1"/>
  <c r="E31" i="1"/>
  <c r="D31" i="1"/>
  <c r="C31" i="1"/>
  <c r="I30" i="1"/>
  <c r="H30" i="1"/>
  <c r="G30" i="1"/>
  <c r="G28" i="1"/>
  <c r="F30" i="1"/>
  <c r="E30" i="1"/>
  <c r="D30" i="1"/>
  <c r="C30" i="1"/>
  <c r="I29" i="1"/>
  <c r="I28" i="1"/>
  <c r="H29" i="1"/>
  <c r="H28" i="1"/>
  <c r="G29" i="1"/>
  <c r="F29" i="1"/>
  <c r="F28" i="1"/>
  <c r="E29" i="1"/>
  <c r="E28" i="1" s="1"/>
  <c r="D29" i="1"/>
  <c r="C29" i="1"/>
  <c r="C28" i="1" s="1"/>
  <c r="D28" i="1"/>
  <c r="I27" i="1"/>
  <c r="H27" i="1"/>
  <c r="G27" i="1"/>
  <c r="F27" i="1"/>
  <c r="E27" i="1"/>
  <c r="E25" i="1" s="1"/>
  <c r="D27" i="1"/>
  <c r="D25" i="1"/>
  <c r="C27" i="1"/>
  <c r="I26" i="1"/>
  <c r="H26" i="1"/>
  <c r="H25" i="1" s="1"/>
  <c r="G26" i="1"/>
  <c r="G25" i="1" s="1"/>
  <c r="F26" i="1"/>
  <c r="F25" i="1" s="1"/>
  <c r="F22" i="1" s="1"/>
  <c r="E26" i="1"/>
  <c r="D26" i="1"/>
  <c r="C26" i="1"/>
  <c r="C25" i="1" s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D22" i="1" s="1"/>
  <c r="C23" i="1"/>
  <c r="I20" i="1"/>
  <c r="H20" i="1"/>
  <c r="G20" i="1"/>
  <c r="F20" i="1"/>
  <c r="E20" i="1"/>
  <c r="D20" i="1"/>
  <c r="C20" i="1"/>
  <c r="I19" i="1"/>
  <c r="H19" i="1"/>
  <c r="G19" i="1"/>
  <c r="F19" i="1"/>
  <c r="E19" i="1"/>
  <c r="E16" i="1" s="1"/>
  <c r="D19" i="1"/>
  <c r="C19" i="1"/>
  <c r="I18" i="1"/>
  <c r="H18" i="1"/>
  <c r="G18" i="1"/>
  <c r="F18" i="1"/>
  <c r="E18" i="1"/>
  <c r="D18" i="1"/>
  <c r="D11" i="1"/>
  <c r="C18" i="1"/>
  <c r="I17" i="1"/>
  <c r="H17" i="1"/>
  <c r="H16" i="1" s="1"/>
  <c r="G17" i="1"/>
  <c r="G16" i="1" s="1"/>
  <c r="G11" i="1" s="1"/>
  <c r="F17" i="1"/>
  <c r="F16" i="1"/>
  <c r="E17" i="1"/>
  <c r="D17" i="1"/>
  <c r="D16" i="1" s="1"/>
  <c r="C17" i="1"/>
  <c r="C16" i="1"/>
  <c r="I16" i="1"/>
  <c r="I15" i="1"/>
  <c r="H15" i="1"/>
  <c r="G15" i="1"/>
  <c r="F15" i="1"/>
  <c r="E15" i="1"/>
  <c r="D15" i="1"/>
  <c r="C15" i="1"/>
  <c r="I14" i="1"/>
  <c r="H14" i="1"/>
  <c r="H12" i="1"/>
  <c r="H11" i="1" s="1"/>
  <c r="G14" i="1"/>
  <c r="F14" i="1"/>
  <c r="E14" i="1"/>
  <c r="D14" i="1"/>
  <c r="C14" i="1"/>
  <c r="I13" i="1"/>
  <c r="H13" i="1"/>
  <c r="G13" i="1"/>
  <c r="G12" i="1" s="1"/>
  <c r="F13" i="1"/>
  <c r="F12" i="1"/>
  <c r="E13" i="1"/>
  <c r="E12" i="1" s="1"/>
  <c r="D13" i="1"/>
  <c r="D12" i="1" s="1"/>
  <c r="C13" i="1"/>
  <c r="C12" i="1" s="1"/>
  <c r="C11" i="1" s="1"/>
  <c r="I12" i="1"/>
  <c r="I11" i="1" s="1"/>
  <c r="I52" i="12"/>
  <c r="F25" i="12"/>
  <c r="G230" i="12"/>
  <c r="D46" i="6"/>
  <c r="J21" i="6"/>
  <c r="F38" i="5"/>
  <c r="F11" i="6"/>
  <c r="H272" i="6"/>
  <c r="G28" i="4"/>
  <c r="G22" i="4" s="1"/>
  <c r="H263" i="5"/>
  <c r="F42" i="5"/>
  <c r="F49" i="5"/>
  <c r="F48" i="5"/>
  <c r="G272" i="6"/>
  <c r="H42" i="8"/>
  <c r="H15" i="8"/>
  <c r="J42" i="8"/>
  <c r="J15" i="8"/>
  <c r="J10" i="8" s="1"/>
  <c r="E294" i="8"/>
  <c r="D42" i="9"/>
  <c r="D15" i="9"/>
  <c r="F46" i="9"/>
  <c r="J11" i="9"/>
  <c r="G11" i="8"/>
  <c r="H46" i="8"/>
  <c r="I11" i="8"/>
  <c r="I10" i="8" s="1"/>
  <c r="J46" i="8"/>
  <c r="J40" i="8"/>
  <c r="I294" i="8"/>
  <c r="D46" i="9"/>
  <c r="D40" i="9" s="1"/>
  <c r="J42" i="9"/>
  <c r="J15" i="9"/>
  <c r="J10" i="9" s="1"/>
  <c r="D287" i="8"/>
  <c r="G287" i="8"/>
  <c r="H230" i="11"/>
  <c r="H52" i="11"/>
  <c r="H37" i="11"/>
  <c r="D16" i="11"/>
  <c r="E240" i="11"/>
  <c r="G52" i="11"/>
  <c r="C242" i="10"/>
  <c r="C42" i="10"/>
  <c r="C135" i="10"/>
  <c r="C23" i="10"/>
  <c r="C27" i="10"/>
  <c r="C243" i="10"/>
  <c r="C166" i="10"/>
  <c r="C241" i="10"/>
  <c r="C176" i="10"/>
  <c r="C236" i="10"/>
  <c r="C20" i="10"/>
  <c r="C203" i="10"/>
  <c r="C237" i="10"/>
  <c r="C19" i="10"/>
  <c r="C16" i="10" s="1"/>
  <c r="C210" i="10"/>
  <c r="C238" i="10"/>
  <c r="D43" i="11"/>
  <c r="D52" i="11"/>
  <c r="F32" i="11"/>
  <c r="G32" i="12"/>
  <c r="C39" i="10"/>
  <c r="G41" i="10"/>
  <c r="E52" i="10"/>
  <c r="I52" i="10"/>
  <c r="D230" i="10"/>
  <c r="H230" i="10"/>
  <c r="H40" i="8"/>
  <c r="F32" i="12"/>
  <c r="E32" i="12"/>
  <c r="C52" i="12"/>
  <c r="G43" i="12"/>
  <c r="H47" i="12"/>
  <c r="H41" i="12" s="1"/>
  <c r="C43" i="12"/>
  <c r="C230" i="12"/>
  <c r="E25" i="12"/>
  <c r="E22" i="12" s="1"/>
  <c r="G28" i="12"/>
  <c r="E220" i="12"/>
  <c r="G16" i="12"/>
  <c r="E16" i="12"/>
  <c r="H37" i="12"/>
  <c r="G37" i="12"/>
  <c r="C37" i="12"/>
  <c r="F230" i="12"/>
  <c r="D16" i="12"/>
  <c r="H16" i="12"/>
  <c r="D28" i="12"/>
  <c r="H28" i="12"/>
  <c r="E28" i="12"/>
  <c r="C32" i="12"/>
  <c r="D37" i="12"/>
  <c r="E47" i="12"/>
  <c r="E41" i="12"/>
  <c r="D52" i="12"/>
  <c r="H52" i="12"/>
  <c r="C220" i="12"/>
  <c r="G220" i="12"/>
  <c r="F28" i="12"/>
  <c r="D230" i="12"/>
  <c r="H230" i="12"/>
  <c r="I16" i="12"/>
  <c r="C25" i="12"/>
  <c r="C22" i="12" s="1"/>
  <c r="G25" i="12"/>
  <c r="G22" i="12" s="1"/>
  <c r="C16" i="12"/>
  <c r="C11" i="12"/>
  <c r="C9" i="12" s="1"/>
  <c r="C28" i="12"/>
  <c r="E12" i="12"/>
  <c r="E11" i="12" s="1"/>
  <c r="E9" i="12" s="1"/>
  <c r="D32" i="12"/>
  <c r="F47" i="12"/>
  <c r="F16" i="12"/>
  <c r="D25" i="12"/>
  <c r="D22" i="12" s="1"/>
  <c r="D9" i="12" s="1"/>
  <c r="H25" i="12"/>
  <c r="H22" i="12" s="1"/>
  <c r="H9" i="12" s="1"/>
  <c r="C12" i="12"/>
  <c r="G12" i="12"/>
  <c r="G11" i="12" s="1"/>
  <c r="G9" i="12" s="1"/>
  <c r="I28" i="12"/>
  <c r="D220" i="12"/>
  <c r="H220" i="12"/>
  <c r="D12" i="12"/>
  <c r="D11" i="12"/>
  <c r="H12" i="12"/>
  <c r="H11" i="12"/>
  <c r="I12" i="12"/>
  <c r="I11" i="12"/>
  <c r="F12" i="12"/>
  <c r="F11" i="12"/>
  <c r="H32" i="12"/>
  <c r="F11" i="11"/>
  <c r="E11" i="10"/>
  <c r="C235" i="10"/>
  <c r="G22" i="13"/>
  <c r="G9" i="13" s="1"/>
  <c r="H22" i="13"/>
  <c r="C11" i="13"/>
  <c r="G11" i="13"/>
  <c r="E11" i="13"/>
  <c r="F22" i="13"/>
  <c r="F12" i="14"/>
  <c r="C16" i="14"/>
  <c r="G16" i="14"/>
  <c r="D16" i="14"/>
  <c r="H16" i="14"/>
  <c r="E16" i="14"/>
  <c r="I16" i="14"/>
  <c r="E37" i="14"/>
  <c r="I37" i="14"/>
  <c r="I32" i="14"/>
  <c r="E25" i="14"/>
  <c r="F28" i="14"/>
  <c r="F22" i="14" s="1"/>
  <c r="I28" i="14"/>
  <c r="C12" i="14"/>
  <c r="C11" i="14"/>
  <c r="G12" i="14"/>
  <c r="G11" i="14"/>
  <c r="D12" i="14"/>
  <c r="D11" i="14"/>
  <c r="H12" i="14"/>
  <c r="H11" i="14" s="1"/>
  <c r="E12" i="14"/>
  <c r="E11" i="14" s="1"/>
  <c r="I12" i="14"/>
  <c r="I11" i="14"/>
  <c r="F11" i="14"/>
  <c r="F37" i="14"/>
  <c r="C37" i="14"/>
  <c r="G37" i="14"/>
  <c r="F32" i="14"/>
  <c r="C32" i="14"/>
  <c r="G32" i="14"/>
  <c r="D32" i="14"/>
  <c r="H32" i="14"/>
  <c r="C25" i="14"/>
  <c r="G25" i="14"/>
  <c r="D25" i="14"/>
  <c r="D22" i="14"/>
  <c r="H25" i="14"/>
  <c r="H22" i="14"/>
  <c r="C28" i="14"/>
  <c r="G28" i="14"/>
  <c r="C43" i="14"/>
  <c r="G43" i="14"/>
  <c r="G41" i="14" s="1"/>
  <c r="D43" i="14"/>
  <c r="D41" i="14" s="1"/>
  <c r="H43" i="14"/>
  <c r="D51" i="14"/>
  <c r="H51" i="14"/>
  <c r="C22" i="14"/>
  <c r="G10" i="9"/>
  <c r="E10" i="9"/>
  <c r="D28" i="15"/>
  <c r="E28" i="15"/>
  <c r="E43" i="15"/>
  <c r="E41" i="15"/>
  <c r="I43" i="15"/>
  <c r="D46" i="15"/>
  <c r="I25" i="15"/>
  <c r="H16" i="15"/>
  <c r="C12" i="15"/>
  <c r="C11" i="15" s="1"/>
  <c r="I16" i="15"/>
  <c r="H32" i="15"/>
  <c r="I32" i="15"/>
  <c r="I46" i="15"/>
  <c r="C51" i="15"/>
  <c r="H12" i="15"/>
  <c r="H11" i="15" s="1"/>
  <c r="F28" i="15"/>
  <c r="D37" i="15"/>
  <c r="C43" i="15"/>
  <c r="H43" i="15"/>
  <c r="H41" i="15" s="1"/>
  <c r="E51" i="15"/>
  <c r="C217" i="15"/>
  <c r="C28" i="15"/>
  <c r="G28" i="15"/>
  <c r="G32" i="15"/>
  <c r="H37" i="15"/>
  <c r="G43" i="15"/>
  <c r="F217" i="15"/>
  <c r="G12" i="15"/>
  <c r="F16" i="15"/>
  <c r="F11" i="15" s="1"/>
  <c r="F9" i="15" s="1"/>
  <c r="F224" i="15" s="1"/>
  <c r="D25" i="15"/>
  <c r="H25" i="15"/>
  <c r="C37" i="15"/>
  <c r="G37" i="15"/>
  <c r="F43" i="15"/>
  <c r="F41" i="15"/>
  <c r="H46" i="15"/>
  <c r="G25" i="15"/>
  <c r="G22" i="15" s="1"/>
  <c r="E32" i="15"/>
  <c r="E46" i="15"/>
  <c r="G46" i="15"/>
  <c r="G41" i="15" s="1"/>
  <c r="F51" i="15"/>
  <c r="G51" i="15"/>
  <c r="I12" i="15"/>
  <c r="I11" i="15"/>
  <c r="D16" i="15"/>
  <c r="D11" i="15"/>
  <c r="D9" i="15" s="1"/>
  <c r="D224" i="15" s="1"/>
  <c r="E16" i="15"/>
  <c r="E11" i="15"/>
  <c r="F46" i="15"/>
  <c r="C25" i="15"/>
  <c r="C22" i="15" s="1"/>
  <c r="H28" i="15"/>
  <c r="I28" i="15"/>
  <c r="I22" i="15" s="1"/>
  <c r="I9" i="15" s="1"/>
  <c r="I224" i="15" s="1"/>
  <c r="C32" i="15"/>
  <c r="D32" i="15"/>
  <c r="F37" i="15"/>
  <c r="C46" i="15"/>
  <c r="D51" i="15"/>
  <c r="H51" i="15"/>
  <c r="I51" i="15"/>
  <c r="G217" i="15"/>
  <c r="D12" i="15"/>
  <c r="E12" i="15"/>
  <c r="C16" i="15"/>
  <c r="G16" i="15"/>
  <c r="E25" i="15"/>
  <c r="E22" i="15" s="1"/>
  <c r="E9" i="15" s="1"/>
  <c r="E224" i="15" s="1"/>
  <c r="F25" i="15"/>
  <c r="F22" i="15" s="1"/>
  <c r="E37" i="15"/>
  <c r="I37" i="15"/>
  <c r="D43" i="15"/>
  <c r="D41" i="15"/>
  <c r="D217" i="15"/>
  <c r="F12" i="15"/>
  <c r="E217" i="15"/>
  <c r="I217" i="15"/>
  <c r="H217" i="15"/>
  <c r="F32" i="15"/>
  <c r="C41" i="15"/>
  <c r="I41" i="15"/>
  <c r="H22" i="15"/>
  <c r="G11" i="4"/>
  <c r="G11" i="15"/>
  <c r="G22" i="1"/>
  <c r="J56" i="8"/>
  <c r="F54" i="5"/>
  <c r="F264" i="5"/>
  <c r="F57" i="5"/>
  <c r="F275" i="5"/>
  <c r="D22" i="15"/>
  <c r="G22" i="14"/>
  <c r="E11" i="1"/>
  <c r="H22" i="1"/>
  <c r="I11" i="4"/>
  <c r="G32" i="4"/>
  <c r="F31" i="5"/>
  <c r="F266" i="5"/>
  <c r="F155" i="5"/>
  <c r="I22" i="5"/>
  <c r="C73" i="10"/>
  <c r="C54" i="10"/>
  <c r="I43" i="5"/>
  <c r="D10" i="9"/>
  <c r="E37" i="1"/>
  <c r="F43" i="1"/>
  <c r="F252" i="1"/>
  <c r="C41" i="4"/>
  <c r="F52" i="4"/>
  <c r="D264" i="4"/>
  <c r="C9" i="5"/>
  <c r="H41" i="5"/>
  <c r="F15" i="5"/>
  <c r="F274" i="5"/>
  <c r="C244" i="10"/>
  <c r="C240" i="10" s="1"/>
  <c r="C50" i="10"/>
  <c r="C32" i="1"/>
  <c r="C22" i="1" s="1"/>
  <c r="F47" i="1"/>
  <c r="G242" i="1"/>
  <c r="G252" i="1"/>
  <c r="D12" i="4"/>
  <c r="D11" i="4" s="1"/>
  <c r="D9" i="5"/>
  <c r="I41" i="5"/>
  <c r="I22" i="11"/>
  <c r="F32" i="1"/>
  <c r="C242" i="1"/>
  <c r="I43" i="4"/>
  <c r="F264" i="4"/>
  <c r="F10" i="8"/>
  <c r="C28" i="10"/>
  <c r="E40" i="8"/>
  <c r="E24" i="8"/>
  <c r="E21" i="8" s="1"/>
  <c r="D320" i="9"/>
  <c r="G327" i="9"/>
  <c r="F16" i="10"/>
  <c r="F22" i="11"/>
  <c r="G25" i="11"/>
  <c r="I46" i="14"/>
  <c r="I41" i="14"/>
  <c r="F42" i="6"/>
  <c r="F40" i="6" s="1"/>
  <c r="F15" i="6"/>
  <c r="F10" i="6"/>
  <c r="I31" i="6"/>
  <c r="I21" i="6" s="1"/>
  <c r="I15" i="6"/>
  <c r="D279" i="6"/>
  <c r="H31" i="8"/>
  <c r="H21" i="8"/>
  <c r="H56" i="8" s="1"/>
  <c r="H294" i="8"/>
  <c r="J31" i="9"/>
  <c r="J21" i="9" s="1"/>
  <c r="F25" i="10"/>
  <c r="F22" i="10" s="1"/>
  <c r="D41" i="10"/>
  <c r="I16" i="11"/>
  <c r="I11" i="11" s="1"/>
  <c r="D37" i="11"/>
  <c r="G47" i="12"/>
  <c r="G41" i="12" s="1"/>
  <c r="H16" i="13"/>
  <c r="H11" i="13" s="1"/>
  <c r="H37" i="13"/>
  <c r="I51" i="13"/>
  <c r="F39" i="5"/>
  <c r="F37" i="5" s="1"/>
  <c r="G31" i="6"/>
  <c r="G21" i="6"/>
  <c r="G15" i="6"/>
  <c r="G10" i="6" s="1"/>
  <c r="I272" i="6"/>
  <c r="G279" i="6"/>
  <c r="D289" i="7"/>
  <c r="F42" i="8"/>
  <c r="F40" i="8" s="1"/>
  <c r="I51" i="8"/>
  <c r="E51" i="9"/>
  <c r="G51" i="9"/>
  <c r="G42" i="9"/>
  <c r="D12" i="10"/>
  <c r="D11" i="10"/>
  <c r="I22" i="10"/>
  <c r="I9" i="10"/>
  <c r="D52" i="10"/>
  <c r="C231" i="10"/>
  <c r="I47" i="11"/>
  <c r="I41" i="11"/>
  <c r="H32" i="11"/>
  <c r="H22" i="11" s="1"/>
  <c r="H12" i="11"/>
  <c r="H11" i="11"/>
  <c r="D25" i="11"/>
  <c r="D32" i="11"/>
  <c r="D22" i="11" s="1"/>
  <c r="D41" i="11"/>
  <c r="C52" i="11"/>
  <c r="F230" i="11"/>
  <c r="G47" i="11"/>
  <c r="G41" i="11" s="1"/>
  <c r="D43" i="12"/>
  <c r="I230" i="12"/>
  <c r="C28" i="13"/>
  <c r="E287" i="8"/>
  <c r="E320" i="9"/>
  <c r="F41" i="12"/>
  <c r="D11" i="6"/>
  <c r="D10" i="6"/>
  <c r="E40" i="6"/>
  <c r="F27" i="6"/>
  <c r="G46" i="6"/>
  <c r="G40" i="6" s="1"/>
  <c r="I36" i="6"/>
  <c r="I10" i="6"/>
  <c r="J42" i="6"/>
  <c r="D21" i="8"/>
  <c r="E11" i="8"/>
  <c r="E10" i="8"/>
  <c r="E56" i="8" s="1"/>
  <c r="H42" i="9"/>
  <c r="I27" i="9"/>
  <c r="I21" i="9"/>
  <c r="I11" i="9"/>
  <c r="I10" i="9" s="1"/>
  <c r="F11" i="10"/>
  <c r="F43" i="10"/>
  <c r="F52" i="10"/>
  <c r="C46" i="10"/>
  <c r="D240" i="11"/>
  <c r="G240" i="11"/>
  <c r="G28" i="11"/>
  <c r="G22" i="11" s="1"/>
  <c r="E230" i="12"/>
  <c r="F12" i="13"/>
  <c r="F11" i="13"/>
  <c r="G51" i="14"/>
  <c r="C46" i="13"/>
  <c r="C51" i="14"/>
  <c r="F41" i="1"/>
  <c r="G56" i="6" l="1"/>
  <c r="E9" i="1"/>
  <c r="D9" i="14"/>
  <c r="H9" i="5"/>
  <c r="C41" i="14"/>
  <c r="C9" i="14" s="1"/>
  <c r="H40" i="9"/>
  <c r="H9" i="15"/>
  <c r="H224" i="15" s="1"/>
  <c r="C9" i="15"/>
  <c r="C224" i="15" s="1"/>
  <c r="C41" i="10"/>
  <c r="G21" i="9"/>
  <c r="G56" i="9" s="1"/>
  <c r="G9" i="14"/>
  <c r="G9" i="1"/>
  <c r="G9" i="15"/>
  <c r="G224" i="15" s="1"/>
  <c r="F19" i="5"/>
  <c r="F16" i="5" s="1"/>
  <c r="F270" i="5"/>
  <c r="C234" i="10"/>
  <c r="F236" i="5"/>
  <c r="E32" i="1"/>
  <c r="G37" i="1"/>
  <c r="C41" i="1"/>
  <c r="C9" i="1" s="1"/>
  <c r="F52" i="1"/>
  <c r="E16" i="4"/>
  <c r="H28" i="4"/>
  <c r="H22" i="4" s="1"/>
  <c r="G37" i="4"/>
  <c r="D47" i="4"/>
  <c r="D41" i="4" s="1"/>
  <c r="D9" i="4" s="1"/>
  <c r="G264" i="4"/>
  <c r="F26" i="5"/>
  <c r="F27" i="5"/>
  <c r="F276" i="5"/>
  <c r="F273" i="5" s="1"/>
  <c r="F45" i="5"/>
  <c r="F44" i="5"/>
  <c r="H282" i="7"/>
  <c r="D15" i="8"/>
  <c r="D10" i="8" s="1"/>
  <c r="D56" i="8" s="1"/>
  <c r="I21" i="8"/>
  <c r="I56" i="8" s="1"/>
  <c r="D27" i="9"/>
  <c r="D21" i="9" s="1"/>
  <c r="D56" i="9" s="1"/>
  <c r="H41" i="10"/>
  <c r="F243" i="5"/>
  <c r="F12" i="4"/>
  <c r="F11" i="4" s="1"/>
  <c r="F47" i="4"/>
  <c r="F41" i="4" s="1"/>
  <c r="G254" i="4"/>
  <c r="E9" i="5"/>
  <c r="H28" i="5"/>
  <c r="E21" i="6"/>
  <c r="I22" i="12"/>
  <c r="I9" i="12" s="1"/>
  <c r="E41" i="13"/>
  <c r="E9" i="13" s="1"/>
  <c r="F269" i="5"/>
  <c r="F228" i="5"/>
  <c r="F14" i="5"/>
  <c r="F12" i="5" s="1"/>
  <c r="F11" i="5" s="1"/>
  <c r="C22" i="4"/>
  <c r="C9" i="4" s="1"/>
  <c r="E25" i="4"/>
  <c r="E22" i="4" s="1"/>
  <c r="F32" i="4"/>
  <c r="F22" i="4" s="1"/>
  <c r="H41" i="4"/>
  <c r="F282" i="7"/>
  <c r="E11" i="4"/>
  <c r="F197" i="5"/>
  <c r="F35" i="5"/>
  <c r="F32" i="5" s="1"/>
  <c r="F22" i="12"/>
  <c r="F11" i="1"/>
  <c r="F9" i="1" s="1"/>
  <c r="E22" i="1"/>
  <c r="I25" i="1"/>
  <c r="D52" i="1"/>
  <c r="D9" i="1" s="1"/>
  <c r="H11" i="4"/>
  <c r="G43" i="4"/>
  <c r="G41" i="4" s="1"/>
  <c r="D52" i="4"/>
  <c r="E264" i="4"/>
  <c r="H22" i="5"/>
  <c r="F28" i="5"/>
  <c r="F277" i="5"/>
  <c r="F83" i="5"/>
  <c r="F50" i="5"/>
  <c r="F47" i="5" s="1"/>
  <c r="F265" i="5"/>
  <c r="D42" i="6"/>
  <c r="D40" i="6" s="1"/>
  <c r="D56" i="6" s="1"/>
  <c r="F21" i="8"/>
  <c r="F56" i="8" s="1"/>
  <c r="G42" i="8"/>
  <c r="G40" i="8" s="1"/>
  <c r="G56" i="8" s="1"/>
  <c r="C57" i="10"/>
  <c r="C53" i="10"/>
  <c r="C52" i="10" s="1"/>
  <c r="D11" i="11"/>
  <c r="D9" i="11" s="1"/>
  <c r="C32" i="13"/>
  <c r="C22" i="13" s="1"/>
  <c r="C9" i="13" s="1"/>
  <c r="G197" i="17"/>
  <c r="G204" i="17" s="1"/>
  <c r="F41" i="13"/>
  <c r="F9" i="13" s="1"/>
  <c r="I22" i="14"/>
  <c r="I9" i="14" s="1"/>
  <c r="F20" i="5"/>
  <c r="I32" i="1"/>
  <c r="I47" i="4"/>
  <c r="I41" i="4" s="1"/>
  <c r="I9" i="4" s="1"/>
  <c r="F208" i="5"/>
  <c r="F268" i="5"/>
  <c r="C232" i="10"/>
  <c r="C230" i="10" s="1"/>
  <c r="E11" i="6"/>
  <c r="E10" i="6" s="1"/>
  <c r="E56" i="6" s="1"/>
  <c r="F31" i="6"/>
  <c r="F21" i="6" s="1"/>
  <c r="F56" i="6" s="1"/>
  <c r="H31" i="6"/>
  <c r="H21" i="6" s="1"/>
  <c r="J46" i="6"/>
  <c r="J40" i="6" s="1"/>
  <c r="E42" i="9"/>
  <c r="E40" i="9" s="1"/>
  <c r="E31" i="9"/>
  <c r="E21" i="9" s="1"/>
  <c r="F11" i="9"/>
  <c r="G46" i="9"/>
  <c r="G40" i="9" s="1"/>
  <c r="G36" i="9"/>
  <c r="F47" i="10"/>
  <c r="F41" i="10" s="1"/>
  <c r="F9" i="10" s="1"/>
  <c r="F240" i="10"/>
  <c r="C26" i="10"/>
  <c r="C25" i="10" s="1"/>
  <c r="C22" i="10" s="1"/>
  <c r="F43" i="11"/>
  <c r="F41" i="11" s="1"/>
  <c r="F9" i="11" s="1"/>
  <c r="F52" i="12"/>
  <c r="I12" i="13"/>
  <c r="I11" i="13" s="1"/>
  <c r="D16" i="13"/>
  <c r="D11" i="13" s="1"/>
  <c r="C46" i="14"/>
  <c r="E51" i="14"/>
  <c r="C197" i="18"/>
  <c r="C204" i="18" s="1"/>
  <c r="H46" i="6"/>
  <c r="H11" i="6"/>
  <c r="H287" i="8"/>
  <c r="E46" i="9"/>
  <c r="H46" i="9"/>
  <c r="H36" i="9"/>
  <c r="I46" i="9"/>
  <c r="H12" i="10"/>
  <c r="H11" i="10" s="1"/>
  <c r="H9" i="10" s="1"/>
  <c r="E230" i="10"/>
  <c r="C49" i="10"/>
  <c r="C47" i="10" s="1"/>
  <c r="C195" i="10"/>
  <c r="I230" i="11"/>
  <c r="C22" i="11"/>
  <c r="C9" i="11" s="1"/>
  <c r="G12" i="11"/>
  <c r="G11" i="11" s="1"/>
  <c r="G9" i="11" s="1"/>
  <c r="I220" i="12"/>
  <c r="D28" i="13"/>
  <c r="D22" i="13" s="1"/>
  <c r="H46" i="13"/>
  <c r="H41" i="13" s="1"/>
  <c r="H9" i="13" s="1"/>
  <c r="H51" i="13"/>
  <c r="E46" i="14"/>
  <c r="E41" i="14" s="1"/>
  <c r="I40" i="6"/>
  <c r="I56" i="6" s="1"/>
  <c r="J10" i="6"/>
  <c r="J272" i="6"/>
  <c r="D294" i="8"/>
  <c r="F15" i="9"/>
  <c r="G31" i="9"/>
  <c r="F320" i="9"/>
  <c r="C44" i="10"/>
  <c r="C43" i="10" s="1"/>
  <c r="I52" i="11"/>
  <c r="I9" i="11" s="1"/>
  <c r="H47" i="11"/>
  <c r="E230" i="11"/>
  <c r="F47" i="11"/>
  <c r="I32" i="13"/>
  <c r="I22" i="13" s="1"/>
  <c r="D46" i="13"/>
  <c r="D41" i="13" s="1"/>
  <c r="I46" i="13"/>
  <c r="I41" i="13" s="1"/>
  <c r="E32" i="14"/>
  <c r="E22" i="14" s="1"/>
  <c r="E9" i="14" s="1"/>
  <c r="F46" i="14"/>
  <c r="F41" i="14" s="1"/>
  <c r="F9" i="14" s="1"/>
  <c r="F197" i="18"/>
  <c r="F204" i="18" s="1"/>
  <c r="H51" i="6"/>
  <c r="E272" i="6"/>
  <c r="I287" i="8"/>
  <c r="C38" i="10"/>
  <c r="C37" i="10" s="1"/>
  <c r="H41" i="11"/>
  <c r="H9" i="11" s="1"/>
  <c r="E16" i="11"/>
  <c r="E11" i="11" s="1"/>
  <c r="H42" i="6"/>
  <c r="H40" i="6" s="1"/>
  <c r="H15" i="6"/>
  <c r="D51" i="8"/>
  <c r="G294" i="8"/>
  <c r="F36" i="9"/>
  <c r="H31" i="9"/>
  <c r="H21" i="9" s="1"/>
  <c r="I42" i="9"/>
  <c r="I40" i="9" s="1"/>
  <c r="I56" i="9" s="1"/>
  <c r="J46" i="9"/>
  <c r="J40" i="9" s="1"/>
  <c r="J56" i="9" s="1"/>
  <c r="E43" i="10"/>
  <c r="E41" i="10" s="1"/>
  <c r="E9" i="10" s="1"/>
  <c r="C15" i="10"/>
  <c r="C12" i="10" s="1"/>
  <c r="C11" i="10" s="1"/>
  <c r="E25" i="11"/>
  <c r="E22" i="11" s="1"/>
  <c r="F220" i="12"/>
  <c r="D37" i="13"/>
  <c r="H46" i="14"/>
  <c r="H41" i="14" s="1"/>
  <c r="H9" i="14" s="1"/>
  <c r="E197" i="17"/>
  <c r="E204" i="17" s="1"/>
  <c r="G9" i="4" l="1"/>
  <c r="H56" i="9"/>
  <c r="E9" i="11"/>
  <c r="F9" i="12"/>
  <c r="C9" i="10"/>
  <c r="F10" i="9"/>
  <c r="F56" i="9" s="1"/>
  <c r="E56" i="9"/>
  <c r="I22" i="1"/>
  <c r="I9" i="1" s="1"/>
  <c r="E9" i="4"/>
  <c r="F25" i="5"/>
  <c r="F22" i="5" s="1"/>
  <c r="F9" i="5" s="1"/>
  <c r="J56" i="6"/>
  <c r="D9" i="13"/>
  <c r="F263" i="5"/>
  <c r="F9" i="4"/>
  <c r="H9" i="4"/>
  <c r="H10" i="6"/>
  <c r="H56" i="6" s="1"/>
  <c r="I9" i="13"/>
  <c r="F43" i="5"/>
  <c r="F41" i="5" s="1"/>
</calcChain>
</file>

<file path=xl/sharedStrings.xml><?xml version="1.0" encoding="utf-8"?>
<sst xmlns="http://schemas.openxmlformats.org/spreadsheetml/2006/main" count="4630" uniqueCount="405">
  <si>
    <t>Popolazione residente permanente al 31 dicembre, secondo il sesso, 2008 e 2009, e a metà dell'anno, 2009</t>
  </si>
  <si>
    <t>Al 31 dicembre</t>
  </si>
  <si>
    <t>A metà dell'anno</t>
  </si>
  <si>
    <t>Totale</t>
  </si>
  <si>
    <t>Uomini</t>
  </si>
  <si>
    <t>Donne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</si>
  <si>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</si>
  <si>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</si>
  <si>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</si>
  <si>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</si>
  <si>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</si>
  <si>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</si>
  <si>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</si>
  <si>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</si>
  <si>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</si>
  <si>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</si>
  <si>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</si>
  <si>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</si>
  <si>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</si>
  <si>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</si>
  <si>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</si>
  <si>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</si>
  <si>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</si>
  <si>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</si>
  <si>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</si>
  <si>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</si>
  <si>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</si>
  <si>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</si>
  <si>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</si>
  <si>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</si>
  <si>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</si>
  <si>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</si>
  <si>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</si>
  <si>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</si>
  <si>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</si>
  <si>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</si>
  <si>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</si>
  <si>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</si>
  <si>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</si>
  <si>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</si>
  <si>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</si>
  <si>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</si>
  <si>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</si>
  <si>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</si>
  <si>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</si>
  <si>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</si>
  <si>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</si>
  <si>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</si>
  <si>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</si>
  <si>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</si>
  <si>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</si>
  <si>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</si>
  <si>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</si>
  <si>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</si>
  <si>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</si>
  <si>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</si>
  <si>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</si>
  <si>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</si>
  <si>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</si>
  <si>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</si>
  <si>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</si>
  <si>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</si>
  <si>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</si>
  <si>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</si>
  <si>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</si>
  <si>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</si>
  <si>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</si>
  <si>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</si>
  <si>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</si>
  <si>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</si>
  <si>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</si>
  <si>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</si>
  <si>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</si>
  <si>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</si>
  <si>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</si>
  <si>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</si>
  <si>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</si>
  <si>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</si>
  <si>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</si>
  <si>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</si>
  <si>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</si>
  <si>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</si>
  <si>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</si>
  <si>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</si>
  <si>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</si>
  <si>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</si>
  <si>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</si>
  <si>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</si>
  <si>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</si>
  <si>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</si>
  <si>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</si>
  <si>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</si>
  <si>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</si>
  <si>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</si>
  <si>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</si>
  <si>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</si>
  <si>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</si>
  <si>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</si>
  <si>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</si>
  <si>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</si>
  <si>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</si>
  <si>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</si>
  <si>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</si>
  <si>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</si>
  <si>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</si>
  <si>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</si>
  <si>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</si>
  <si>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</si>
  <si>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</si>
  <si>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</si>
  <si>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</si>
  <si>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</si>
  <si>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</si>
  <si>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</si>
  <si>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</si>
  <si>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</si>
  <si>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</si>
  <si>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</si>
  <si>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</si>
  <si>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</si>
  <si>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</si>
  <si>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</si>
  <si>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</si>
  <si>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</si>
  <si>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</si>
  <si>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</si>
  <si>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</si>
  <si>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</si>
  <si>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</si>
  <si>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</si>
  <si>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</si>
  <si>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</si>
  <si>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5098 Caviano</t>
  </si>
  <si>
    <t>5099 Cavigliano</t>
  </si>
  <si>
    <t>5397 Centovalli</t>
  </si>
  <si>
    <t>5101 Contone</t>
  </si>
  <si>
    <t>5102 Corippo</t>
  </si>
  <si>
    <t>5138 Cugnasco-Gerra</t>
  </si>
  <si>
    <t>5105 Frasco</t>
  </si>
  <si>
    <t>5106 Gerra (Gambarogno)</t>
  </si>
  <si>
    <t>5108 Gordola</t>
  </si>
  <si>
    <t>5109 Gresso</t>
  </si>
  <si>
    <t>5110 Indemini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</si>
  <si>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</si>
  <si>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</si>
  <si>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</si>
  <si>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</si>
  <si>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</si>
  <si>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</si>
  <si>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</si>
  <si>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</si>
  <si>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</si>
  <si>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</si>
  <si>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</si>
  <si>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</si>
  <si>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</si>
  <si>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</si>
  <si>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</si>
  <si>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</si>
  <si>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</si>
  <si>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</si>
  <si>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</si>
  <si>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</si>
  <si>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</si>
  <si>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</si>
  <si>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</si>
  <si>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</si>
  <si>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</si>
  <si>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</si>
  <si>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</si>
  <si>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</si>
  <si>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</si>
  <si>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</si>
  <si>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</si>
  <si>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</si>
  <si>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</si>
  <si>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</si>
  <si>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</si>
  <si>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</si>
  <si>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</si>
  <si>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</si>
  <si>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</si>
  <si>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</si>
  <si>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</si>
  <si>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</si>
  <si>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</si>
  <si>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</si>
  <si>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</si>
  <si>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</si>
  <si>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</si>
  <si>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</si>
  <si>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</si>
  <si>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</si>
  <si>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</si>
  <si>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</si>
  <si>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</si>
  <si>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</si>
  <si>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</si>
  <si>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</si>
  <si>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</si>
  <si>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</si>
  <si>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</si>
  <si>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</si>
  <si>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</si>
  <si>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</si>
  <si>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</si>
  <si>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</si>
  <si>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</si>
  <si>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</si>
  <si>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</si>
  <si>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</si>
  <si>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</si>
  <si>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</si>
  <si>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</si>
  <si>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</si>
  <si>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</si>
  <si>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</si>
  <si>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</si>
  <si>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</si>
  <si>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</si>
  <si>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</si>
  <si>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</si>
  <si>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</si>
  <si>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</si>
  <si>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</si>
  <si>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</si>
  <si>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</si>
  <si>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</si>
  <si>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</si>
  <si>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</si>
  <si>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</si>
  <si>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</si>
  <si>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</si>
  <si>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</si>
  <si>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Chiasso-Mendrisio</t>
  </si>
  <si>
    <t>Avvertenza: stato dei comuni politici: 169 (25.10.2009 - 24.04.2010).</t>
  </si>
  <si>
    <t>Fonte: Statistica dello stato annuale della popolazione (ESPOP), Ufficio federale di statistica, Neuchâtel</t>
  </si>
  <si>
    <t>Ustat, ultima modifica: 19.08.2010</t>
  </si>
  <si>
    <t>Popolazione residente permanente al 31 dicembre, secondo il sesso, 2007 e 2008, e a metà dell'anno, 2008</t>
  </si>
  <si>
    <t>2007</t>
  </si>
  <si>
    <t>2008</t>
  </si>
  <si>
    <t>5241 Arzo</t>
  </si>
  <si>
    <t>5244 Bruzella</t>
  </si>
  <si>
    <t>5245 Cabbio</t>
  </si>
  <si>
    <t>5246 Caneggio</t>
  </si>
  <si>
    <t>5247 Capolago</t>
  </si>
  <si>
    <t>5252 Genestrerio</t>
  </si>
  <si>
    <t>5258 Morbio Superiore</t>
  </si>
  <si>
    <t>5259 Muggio</t>
  </si>
  <si>
    <t>5262 Rancate</t>
  </si>
  <si>
    <t>5264 Sagno</t>
  </si>
  <si>
    <t>5267 Tremona</t>
  </si>
  <si>
    <t>5094 Borgnone</t>
  </si>
  <si>
    <t>5111 Intragna</t>
  </si>
  <si>
    <t>5122 Palagnedra</t>
  </si>
  <si>
    <t>Avvertenza: stato dei comuni politici: 181 (20.04.2008 - 04.04.2009).</t>
  </si>
  <si>
    <t>Ustat, ultima modifica: 28.09.2009</t>
  </si>
  <si>
    <t>Popolazione residente permanente al 31 dicembre, secondo il sesso, 2006 e 2007, e a metà dell'anno, 2007</t>
  </si>
  <si>
    <t>5147 Barbengo</t>
  </si>
  <si>
    <t>5150 Bidogno</t>
  </si>
  <si>
    <t>5168 Carabbia</t>
  </si>
  <si>
    <t>5177 Corticiasca</t>
  </si>
  <si>
    <t>5188 Iseo</t>
  </si>
  <si>
    <t>5191 Lugaggia</t>
  </si>
  <si>
    <t>5235 Villa Luganese</t>
  </si>
  <si>
    <t>5104 Cugnasco</t>
  </si>
  <si>
    <t>5107 Gerra (Verzasca)</t>
  </si>
  <si>
    <t>5302 Avegno</t>
  </si>
  <si>
    <t>5314 Gordevio</t>
  </si>
  <si>
    <t>Avvertenza: stato dei comuni politici: 190 (22.10.2006 - 19.04.2008).</t>
  </si>
  <si>
    <t>Ustat, ultima modifica: 24.11.2008</t>
  </si>
  <si>
    <t>Popolazione residente permanente al 31 dicembre 2005 e 2006 e a metà dell'anno, 2006</t>
  </si>
  <si>
    <t>Cantone</t>
  </si>
  <si>
    <t>Riepilogo per distretti</t>
  </si>
  <si>
    <t>Totale agglomerati</t>
  </si>
  <si>
    <t>Ustat, ultima modifica: 17.10.2007</t>
  </si>
  <si>
    <t>Popolazione residente permanente al 31 dicembre, secondo il sesso, 2004 e 2005, e a metà dell'anno, 2005</t>
  </si>
  <si>
    <t>A metà</t>
  </si>
  <si>
    <t>dell'anno</t>
  </si>
  <si>
    <t>5303 Bignasco</t>
  </si>
  <si>
    <t>5308 Cavergno</t>
  </si>
  <si>
    <t>5031 Aquila</t>
  </si>
  <si>
    <t>5032 Campo (Blenio)</t>
  </si>
  <si>
    <t>5036 Ghirone</t>
  </si>
  <si>
    <t>5043 Olivone</t>
  </si>
  <si>
    <t>5047 Torre</t>
  </si>
  <si>
    <t>5065 Calonico</t>
  </si>
  <si>
    <t>5069 Chiggiogna</t>
  </si>
  <si>
    <t>5080 Rossura</t>
  </si>
  <si>
    <t>Ustat, ultima modifica: 18.09.2006</t>
  </si>
  <si>
    <t>Popolazione residente permanente al 31 dicembre, secondo il sesso, 2003 e 2004, e a metà dell'anno, 2004</t>
  </si>
  <si>
    <t>5145 Arosio</t>
  </si>
  <si>
    <t>5159 Breno</t>
  </si>
  <si>
    <t>5183 Fescoggia</t>
  </si>
  <si>
    <t>5204 Mugena</t>
  </si>
  <si>
    <t>5232 Vezio</t>
  </si>
  <si>
    <t>5016 Robasacco</t>
  </si>
  <si>
    <t>Ustat, ultima modifica: 31.08.2005</t>
  </si>
  <si>
    <t>Popolazione residente permanente al 31 dicembre, secondo il sesso, 2002 e 2003, e a metà dell'anno, 2003</t>
  </si>
  <si>
    <t>5248 Casima</t>
  </si>
  <si>
    <t>5256 Monte</t>
  </si>
  <si>
    <t>5265 Salorino</t>
  </si>
  <si>
    <t>5142 Agra</t>
  </si>
  <si>
    <t>5156 Bosco Luganese</t>
  </si>
  <si>
    <t>5158 Breganzona</t>
  </si>
  <si>
    <t>5175 Cimo</t>
  </si>
  <si>
    <t>5179 Cureggia</t>
  </si>
  <si>
    <t>5182 Davesco-Soragno</t>
  </si>
  <si>
    <t>5184 Gandria</t>
  </si>
  <si>
    <t>5185 Gentilino</t>
  </si>
  <si>
    <t>5201 Montagnola</t>
  </si>
  <si>
    <t>5209 Pambio-Noranco</t>
  </si>
  <si>
    <t>5211 Pazzallo</t>
  </si>
  <si>
    <t>5215 Pregassona</t>
  </si>
  <si>
    <t>5234 Viganello</t>
  </si>
  <si>
    <t>5301 Aurigeno</t>
  </si>
  <si>
    <t>5305 Broglio</t>
  </si>
  <si>
    <t>5306 Brontallo</t>
  </si>
  <si>
    <t>5311 Coglio</t>
  </si>
  <si>
    <t>5312 Fusio</t>
  </si>
  <si>
    <t>5313 Giumaglio</t>
  </si>
  <si>
    <t>5316 Lodano</t>
  </si>
  <si>
    <t>5318 Menzonio</t>
  </si>
  <si>
    <t>5319 Moghegno</t>
  </si>
  <si>
    <t>5320 Peccia</t>
  </si>
  <si>
    <t>5321 Prato-Sornico</t>
  </si>
  <si>
    <t>5322 Someo</t>
  </si>
  <si>
    <t>5033 Castro</t>
  </si>
  <si>
    <t>5034 Corzoneso</t>
  </si>
  <si>
    <t>5035 Dongio</t>
  </si>
  <si>
    <t>5037 Largario</t>
  </si>
  <si>
    <t>5038 Leontica</t>
  </si>
  <si>
    <t>5039 Lottigna</t>
  </si>
  <si>
    <t>5042 Marolta</t>
  </si>
  <si>
    <t>5044 Ponto Valentino</t>
  </si>
  <si>
    <t>5045 Prugiasco</t>
  </si>
  <si>
    <t>Avvertenza: fa stato al situazione dei comuni nel 2003 (238 comuni).</t>
  </si>
  <si>
    <t>Ustat, ultima modifica: 20.12.2004</t>
  </si>
  <si>
    <t>T_010202_040</t>
  </si>
  <si>
    <t>Popolazione residente permanente al 31 dicembre, secondo il sesso, 2009 e 2010, e a metà dell'anno, 2010</t>
  </si>
  <si>
    <t>5238 Monteceneri</t>
  </si>
  <si>
    <t>5398 Gambarogno</t>
  </si>
  <si>
    <t>Avvertenza: stato dei comuni politici: 157 (dal 21.11.2010).</t>
  </si>
  <si>
    <t>Fonte: 2009: Statistica dello stato annuale della popolazione (ESPOP), Ufficio federale di statistica, Neuchâtel; 2010: Statistica della popolazione e delle economie domestiche (STATPOP), Ufficio federale di statistica, Neuchatel</t>
  </si>
  <si>
    <t>Ustat, ultima modifica: 31.01.2012</t>
  </si>
  <si>
    <t>Popolazione residente permanente al 31 dicembre, secondo il sesso, 2010 e 2011, e a metà dell'anno, 2011</t>
  </si>
  <si>
    <t>Fonte: Statistica della popolazione e delle economie domestiche (STATPOP), Ufficio federale di statistica, Neuchatel</t>
  </si>
  <si>
    <t>Ustat, ultima modifica: 11.01.2013</t>
  </si>
  <si>
    <t>Popolazione residente permanente al 31 dicembre, secondo il sesso, 2011 e 2012, e a metà dell'anno, 2012</t>
  </si>
  <si>
    <t>Regione Locarnese e Vallemaggia</t>
  </si>
  <si>
    <t>Sub-Regione Vallemaggia</t>
  </si>
  <si>
    <t>Compr. Fondo Vallemaggia</t>
  </si>
  <si>
    <t>5050 Serravalle</t>
  </si>
  <si>
    <t>Avvertenza: stato dei comuni politici: 147 (dal 01.04.2012).</t>
  </si>
  <si>
    <t>Ustat, ultima modifica: 29.08.2013</t>
  </si>
  <si>
    <t>5396 Terre di Pedemonte</t>
  </si>
  <si>
    <t>Avvertenza: stato dei comuni politici: 135 (dal 14.04.2013).</t>
  </si>
  <si>
    <t>Ustat, ultima modifica: 28.08.2014</t>
  </si>
  <si>
    <t>Popolazione residente permanente al 31 dicembre, secondo il sesso, 2012 e 2013, e a metà dell'anno, 2013</t>
  </si>
  <si>
    <t>Popolazione residente permanente al 31 dicembre, secondo il sesso, 2013 e 2014, e a metà dell'anno, 2014</t>
  </si>
  <si>
    <t>Ustat, ultima modifica: 27.08.2015</t>
  </si>
  <si>
    <t>Popolazione residente permanente al 31 dicembre, secondo il sesso, 2014 e 2015, e a metà dell'anno, 2015</t>
  </si>
  <si>
    <t>Ustat, ultima modifica: 26.08.2016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</si>
  <si>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</si>
  <si>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</si>
  <si>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</si>
  <si>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</si>
  <si>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</si>
  <si>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</si>
  <si>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</si>
  <si>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di Spazi a carattere urbano del 2012.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</si>
  <si>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di Agglomerati 2000.</t>
    </r>
  </si>
  <si>
    <r>
      <t>Agglomerati</t>
    </r>
    <r>
      <rPr>
        <b/>
        <vertAlign val="superscript"/>
        <sz val="8"/>
        <rFont val="Arial"/>
        <family val="2"/>
      </rPr>
      <t>1</t>
    </r>
  </si>
  <si>
    <t>Avvertenza: stato dei comuni politici: 130 (dal 10.04.2016).</t>
  </si>
  <si>
    <t>Popolazione residente permanente al 31 dicembre, secondo il sesso, 2015 e 2016, e a metà dell'anno, 2016</t>
  </si>
  <si>
    <t>Ustat, ultima modifica: 30.08.2017</t>
  </si>
  <si>
    <t>Popolazione residente permanente al 31 dicembre, secondo il sesso, 2016 e 2017, e a metà dell'anno, 2017</t>
  </si>
  <si>
    <t>5287 Riviera</t>
  </si>
  <si>
    <t>Avvertenza: stato dei comuni politici: 115 (dal 02.04.2017).</t>
  </si>
  <si>
    <t>Ustat, ultima modifica: 31.08.2018</t>
  </si>
  <si>
    <t>Popolazione residente permanente al 31 dicembre, secondo il sesso, 2017 e 2018, e a metà dell'anno, 2018</t>
  </si>
  <si>
    <t>Ustat, ultima modifica: 27.08.2019</t>
  </si>
  <si>
    <t>Popolazione residente permanente al 31 dicembre, secondo il sesso, 2018 e 2019, e a metà dell'anno, 2019</t>
  </si>
  <si>
    <t>Ustat, ultima modifica: 27.08.2020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</si>
  <si>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Secondo la definizione di Spazi a carattere urbano del 2012.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</si>
  <si>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Escluso il territorio "Lavertezzo Valle", a seguito dell'aggregazione di Verzasca.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</si>
  <si>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Escluso il territorio "Gerra Valle", a seguito dell'aggregazione di Verzasca.</t>
    </r>
  </si>
  <si>
    <t>Avvertenza: stato dei comuni politici: 111 (dal 18.10.2020).</t>
  </si>
  <si>
    <r>
      <t>Comuni senza carattere urbano</t>
    </r>
    <r>
      <rPr>
        <b/>
        <vertAlign val="superscript"/>
        <sz val="8"/>
        <rFont val="Arial"/>
        <family val="2"/>
      </rPr>
      <t>3</t>
    </r>
  </si>
  <si>
    <r>
      <t>Spazi a carattere urbano</t>
    </r>
    <r>
      <rPr>
        <b/>
        <vertAlign val="superscript"/>
        <sz val="8"/>
        <rFont val="Arial"/>
        <family val="2"/>
      </rPr>
      <t>3</t>
    </r>
  </si>
  <si>
    <t>5399 Verzasca</t>
  </si>
  <si>
    <r>
      <t>5112 Lavertezzo</t>
    </r>
    <r>
      <rPr>
        <vertAlign val="superscript"/>
        <sz val="8"/>
        <rFont val="Arial"/>
        <family val="2"/>
      </rPr>
      <t>2</t>
    </r>
  </si>
  <si>
    <r>
      <t>5138 Cugnasco-Gerra</t>
    </r>
    <r>
      <rPr>
        <vertAlign val="superscript"/>
        <sz val="8"/>
        <rFont val="Arial"/>
        <family val="2"/>
      </rPr>
      <t>1</t>
    </r>
  </si>
  <si>
    <t>Popolazione residente permanente al 31 dicembre, secondo il sesso, 2019 e 2020, e a metà dell'anno, 2020</t>
  </si>
  <si>
    <t>Ustat, ultima modifica: 01.09.2021</t>
  </si>
  <si>
    <t>5239 Tresa</t>
  </si>
  <si>
    <t>Popolazione residente permanente al 31 dicembre, secondo il sesso, 2020 e 2021, e a metà dell'anno, 2021</t>
  </si>
  <si>
    <t>Ustat, ultima modifica: 25.08.2022</t>
  </si>
  <si>
    <t>Avvertenza: stato dei comuni politici: 108 (dal 18.04.2021).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</si>
  <si>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Per l'anno 2020, escluso il territorio "Gerra Valle", a seguito dell'aggregazione di Verzasca.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</si>
  <si>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Per l'anno 2020, escluso il territorio "Lavertezzo Valle", a seguito dell'aggregazione di Verzasca.</t>
    </r>
  </si>
  <si>
    <t>5240 Val Mara</t>
  </si>
  <si>
    <t>Avvertenza: stato dei comuni politici: 106 (dal 10.04.2022).</t>
  </si>
  <si>
    <t>Ustat, ultima modifica: 24.08.2023</t>
  </si>
  <si>
    <t>Popolazione residente permanente al 31 dicembre, secondo il sesso, 2021 e 2022, e a metà dell'anno,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</si>
</sst>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3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1"/>
      <name val="Arial"/>
      <family val="2"/>
    </font>
    <font>
      <sz val="8.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14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"/>
      <name val="Arial"/>
      <family val="2"/>
    </font>
    <font>
      <sz val="1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77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0" fillId="0" borderId="0" xfId="0" applyNumberFormat="1" applyFont="1" applyFill="1" applyBorder="1" applyAlignment="1" applyProtection="1"/>
    <xf numFmtId="0" fontId="6" fillId="0" borderId="0" xfId="0" applyFont="1" applyFill="1"/>
    <xf numFmtId="0" fontId="3" fillId="0" borderId="0" xfId="7" applyFont="1" applyFill="1" applyAlignment="1">
      <alignment horizontal="left"/>
    </xf>
    <xf numFmtId="49" fontId="3" fillId="0" borderId="1" xfId="7" applyNumberFormat="1" applyFont="1" applyFill="1" applyBorder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2" xfId="7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/>
    <xf numFmtId="3" fontId="10" fillId="0" borderId="3" xfId="0" applyNumberFormat="1" applyFont="1" applyFill="1" applyBorder="1" applyAlignment="1">
      <alignment horizontal="right"/>
    </xf>
    <xf numFmtId="0" fontId="10" fillId="0" borderId="0" xfId="0" applyFont="1" applyFill="1"/>
    <xf numFmtId="3" fontId="10" fillId="0" borderId="4" xfId="0" applyNumberFormat="1" applyFont="1" applyFill="1" applyBorder="1" applyAlignment="1">
      <alignment horizontal="right"/>
    </xf>
    <xf numFmtId="0" fontId="9" fillId="0" borderId="0" xfId="0" applyFont="1" applyFill="1"/>
    <xf numFmtId="3" fontId="9" fillId="0" borderId="4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9" fillId="0" borderId="4" xfId="0" applyNumberFormat="1" applyFont="1" applyFill="1" applyBorder="1" applyAlignment="1"/>
    <xf numFmtId="3" fontId="9" fillId="0" borderId="3" xfId="0" applyNumberFormat="1" applyFont="1" applyFill="1" applyBorder="1" applyAlignment="1"/>
    <xf numFmtId="3" fontId="10" fillId="0" borderId="3" xfId="0" applyNumberFormat="1" applyFont="1" applyFill="1" applyBorder="1" applyAlignment="1"/>
    <xf numFmtId="3" fontId="9" fillId="0" borderId="0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/>
    <xf numFmtId="3" fontId="9" fillId="0" borderId="0" xfId="0" applyNumberFormat="1" applyFont="1" applyFill="1" applyBorder="1" applyAlignment="1"/>
    <xf numFmtId="3" fontId="9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3" fillId="0" borderId="5" xfId="0" applyFont="1" applyFill="1" applyBorder="1" applyAlignment="1">
      <alignment horizontal="left"/>
    </xf>
    <xf numFmtId="49" fontId="3" fillId="0" borderId="5" xfId="0" applyNumberFormat="1" applyFont="1" applyFill="1" applyBorder="1" applyAlignment="1"/>
    <xf numFmtId="49" fontId="15" fillId="0" borderId="1" xfId="0" applyNumberFormat="1" applyFont="1" applyFill="1" applyBorder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49" fontId="16" fillId="0" borderId="2" xfId="0" applyNumberFormat="1" applyFont="1" applyFill="1" applyBorder="1" applyAlignment="1"/>
    <xf numFmtId="49" fontId="4" fillId="0" borderId="0" xfId="0" applyNumberFormat="1" applyFont="1" applyFill="1" applyAlignment="1"/>
    <xf numFmtId="49" fontId="16" fillId="0" borderId="0" xfId="0" applyNumberFormat="1" applyFont="1" applyFill="1" applyAlignment="1"/>
    <xf numFmtId="49" fontId="4" fillId="0" borderId="3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/>
    </xf>
    <xf numFmtId="3" fontId="18" fillId="0" borderId="3" xfId="0" applyNumberFormat="1" applyFont="1" applyFill="1" applyBorder="1" applyAlignment="1"/>
    <xf numFmtId="3" fontId="19" fillId="0" borderId="3" xfId="0" applyNumberFormat="1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/>
    <xf numFmtId="0" fontId="6" fillId="0" borderId="0" xfId="0" applyFont="1"/>
    <xf numFmtId="0" fontId="3" fillId="0" borderId="5" xfId="0" applyFont="1" applyFill="1" applyBorder="1" applyAlignment="1">
      <alignment horizontal="left" vertical="top"/>
    </xf>
    <xf numFmtId="0" fontId="3" fillId="0" borderId="1" xfId="5" applyFont="1" applyFill="1" applyBorder="1" applyAlignment="1">
      <alignment horizontal="left" vertical="top"/>
    </xf>
    <xf numFmtId="0" fontId="4" fillId="0" borderId="0" xfId="0" applyFont="1"/>
    <xf numFmtId="0" fontId="3" fillId="0" borderId="0" xfId="0" applyFont="1" applyFill="1" applyAlignment="1">
      <alignment horizontal="left" vertical="top"/>
    </xf>
    <xf numFmtId="0" fontId="3" fillId="0" borderId="2" xfId="5" applyFont="1" applyFill="1" applyBorder="1" applyAlignment="1">
      <alignment horizontal="left" vertical="top"/>
    </xf>
    <xf numFmtId="164" fontId="20" fillId="0" borderId="3" xfId="0" applyNumberFormat="1" applyFont="1" applyFill="1" applyBorder="1" applyAlignment="1">
      <alignment horizontal="left"/>
    </xf>
    <xf numFmtId="0" fontId="4" fillId="0" borderId="3" xfId="5" applyFont="1" applyFill="1" applyBorder="1" applyAlignment="1">
      <alignment horizontal="right"/>
    </xf>
    <xf numFmtId="0" fontId="9" fillId="0" borderId="0" xfId="0" applyFont="1"/>
    <xf numFmtId="164" fontId="10" fillId="0" borderId="3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9" fillId="0" borderId="5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left"/>
    </xf>
    <xf numFmtId="164" fontId="19" fillId="0" borderId="4" xfId="0" applyNumberFormat="1" applyFont="1" applyFill="1" applyBorder="1" applyAlignment="1">
      <alignment horizontal="left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2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4" applyFont="1" applyFill="1" applyBorder="1" applyAlignment="1">
      <alignment horizontal="left" vertical="top"/>
    </xf>
    <xf numFmtId="0" fontId="4" fillId="0" borderId="2" xfId="4" applyFont="1" applyFill="1" applyBorder="1" applyAlignment="1">
      <alignment horizontal="left" vertical="top"/>
    </xf>
    <xf numFmtId="0" fontId="4" fillId="0" borderId="0" xfId="4" applyFont="1" applyFill="1" applyBorder="1" applyAlignment="1">
      <alignment vertical="top"/>
    </xf>
    <xf numFmtId="0" fontId="4" fillId="0" borderId="0" xfId="4" applyFont="1" applyFill="1" applyBorder="1" applyAlignment="1">
      <alignment horizontal="left" vertical="top"/>
    </xf>
    <xf numFmtId="0" fontId="4" fillId="0" borderId="6" xfId="4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4" fillId="0" borderId="3" xfId="4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0" fillId="0" borderId="0" xfId="0" applyFont="1" applyFill="1" applyBorder="1" applyAlignment="1"/>
    <xf numFmtId="164" fontId="9" fillId="0" borderId="4" xfId="0" applyNumberFormat="1" applyFont="1" applyFill="1" applyBorder="1" applyAlignment="1"/>
    <xf numFmtId="0" fontId="9" fillId="0" borderId="0" xfId="0" applyFont="1" applyFill="1" applyBorder="1" applyAlignment="1"/>
    <xf numFmtId="164" fontId="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12" fillId="0" borderId="0" xfId="4" applyFont="1" applyFill="1" applyAlignment="1"/>
    <xf numFmtId="0" fontId="11" fillId="0" borderId="0" xfId="4" applyFont="1" applyFill="1" applyAlignment="1"/>
    <xf numFmtId="0" fontId="14" fillId="0" borderId="0" xfId="4" applyFont="1" applyFill="1" applyAlignment="1"/>
    <xf numFmtId="0" fontId="22" fillId="0" borderId="0" xfId="4" applyFont="1" applyFill="1" applyAlignment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3" xfId="0" applyFont="1" applyFill="1" applyBorder="1" applyAlignment="1"/>
    <xf numFmtId="0" fontId="4" fillId="0" borderId="3" xfId="0" applyFont="1" applyFill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23" fillId="0" borderId="0" xfId="0" applyFont="1" applyFill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0" fillId="0" borderId="0" xfId="0" applyFill="1"/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164" fontId="9" fillId="0" borderId="3" xfId="0" applyNumberFormat="1" applyFont="1" applyFill="1" applyBorder="1"/>
    <xf numFmtId="0" fontId="25" fillId="0" borderId="0" xfId="0" applyFont="1" applyFill="1"/>
    <xf numFmtId="0" fontId="22" fillId="0" borderId="0" xfId="0" applyFont="1" applyFill="1"/>
    <xf numFmtId="0" fontId="21" fillId="0" borderId="0" xfId="0" applyFont="1" applyFill="1"/>
    <xf numFmtId="0" fontId="19" fillId="0" borderId="0" xfId="0" applyFont="1" applyFill="1"/>
    <xf numFmtId="49" fontId="3" fillId="0" borderId="1" xfId="8" applyNumberFormat="1" applyFont="1" applyFill="1" applyBorder="1" applyAlignment="1">
      <alignment horizontal="left"/>
    </xf>
    <xf numFmtId="0" fontId="3" fillId="0" borderId="0" xfId="8" applyFont="1" applyFill="1" applyAlignment="1">
      <alignment horizontal="left"/>
    </xf>
    <xf numFmtId="0" fontId="4" fillId="0" borderId="0" xfId="8" applyFont="1" applyFill="1" applyAlignment="1">
      <alignment horizontal="left"/>
    </xf>
    <xf numFmtId="0" fontId="4" fillId="0" borderId="2" xfId="8" applyFont="1" applyFill="1" applyBorder="1" applyAlignment="1">
      <alignment horizontal="left"/>
    </xf>
    <xf numFmtId="3" fontId="10" fillId="0" borderId="0" xfId="0" applyNumberFormat="1" applyFont="1" applyFill="1"/>
    <xf numFmtId="3" fontId="9" fillId="0" borderId="0" xfId="0" applyNumberFormat="1" applyFont="1" applyFill="1"/>
    <xf numFmtId="0" fontId="11" fillId="0" borderId="0" xfId="0" applyFont="1" applyFill="1" applyAlignment="1">
      <alignment horizontal="left"/>
    </xf>
    <xf numFmtId="3" fontId="9" fillId="0" borderId="4" xfId="0" applyNumberFormat="1" applyFont="1" applyFill="1" applyBorder="1"/>
    <xf numFmtId="3" fontId="9" fillId="0" borderId="3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/>
    <xf numFmtId="0" fontId="2" fillId="0" borderId="0" xfId="1" applyNumberFormat="1" applyFont="1" applyFill="1" applyBorder="1" applyAlignment="1" applyProtection="1"/>
    <xf numFmtId="0" fontId="6" fillId="0" borderId="0" xfId="1" applyFont="1" applyFill="1"/>
    <xf numFmtId="164" fontId="4" fillId="0" borderId="3" xfId="1" applyNumberFormat="1" applyFont="1" applyFill="1" applyBorder="1" applyAlignment="1"/>
    <xf numFmtId="164" fontId="4" fillId="0" borderId="3" xfId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164" fontId="10" fillId="0" borderId="3" xfId="1" applyNumberFormat="1" applyFont="1" applyFill="1" applyBorder="1" applyAlignment="1"/>
    <xf numFmtId="3" fontId="10" fillId="0" borderId="3" xfId="1" applyNumberFormat="1" applyFont="1" applyFill="1" applyBorder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0" fontId="10" fillId="0" borderId="0" xfId="1" applyFont="1" applyFill="1" applyBorder="1"/>
    <xf numFmtId="3" fontId="9" fillId="0" borderId="4" xfId="1" applyNumberFormat="1" applyFont="1" applyFill="1" applyBorder="1" applyAlignment="1">
      <alignment horizontal="right"/>
    </xf>
    <xf numFmtId="0" fontId="9" fillId="0" borderId="0" xfId="1" applyFont="1" applyFill="1" applyBorder="1"/>
    <xf numFmtId="3" fontId="10" fillId="0" borderId="0" xfId="1" applyNumberFormat="1" applyFont="1" applyFill="1" applyBorder="1" applyAlignment="1"/>
    <xf numFmtId="3" fontId="9" fillId="0" borderId="4" xfId="1" applyNumberFormat="1" applyFont="1" applyFill="1" applyBorder="1" applyAlignment="1"/>
    <xf numFmtId="3" fontId="9" fillId="0" borderId="3" xfId="1" applyNumberFormat="1" applyFont="1" applyFill="1" applyBorder="1" applyAlignment="1"/>
    <xf numFmtId="3" fontId="10" fillId="0" borderId="3" xfId="1" applyNumberFormat="1" applyFont="1" applyFill="1" applyBorder="1" applyAlignment="1"/>
    <xf numFmtId="3" fontId="9" fillId="0" borderId="0" xfId="1" applyNumberFormat="1" applyFont="1" applyFill="1" applyBorder="1" applyAlignment="1">
      <alignment horizontal="left"/>
    </xf>
    <xf numFmtId="3" fontId="9" fillId="0" borderId="5" xfId="1" applyNumberFormat="1" applyFont="1" applyFill="1" applyBorder="1" applyAlignment="1">
      <alignment horizontal="right"/>
    </xf>
    <xf numFmtId="3" fontId="10" fillId="0" borderId="5" xfId="1" applyNumberFormat="1" applyFont="1" applyFill="1" applyBorder="1" applyAlignment="1"/>
    <xf numFmtId="3" fontId="9" fillId="0" borderId="0" xfId="1" applyNumberFormat="1" applyFont="1" applyFill="1" applyBorder="1" applyAlignment="1"/>
    <xf numFmtId="3" fontId="9" fillId="0" borderId="3" xfId="1" applyNumberFormat="1" applyFont="1" applyFill="1" applyBorder="1" applyAlignment="1">
      <alignment horizontal="left"/>
    </xf>
    <xf numFmtId="3" fontId="9" fillId="0" borderId="3" xfId="1" applyNumberFormat="1" applyFont="1" applyFill="1" applyBorder="1" applyAlignment="1">
      <alignment horizontal="right"/>
    </xf>
    <xf numFmtId="3" fontId="9" fillId="0" borderId="5" xfId="1" applyNumberFormat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left"/>
    </xf>
    <xf numFmtId="3" fontId="10" fillId="0" borderId="5" xfId="1" applyNumberFormat="1" applyFont="1" applyFill="1" applyBorder="1" applyAlignment="1">
      <alignment horizontal="right"/>
    </xf>
    <xf numFmtId="0" fontId="12" fillId="0" borderId="0" xfId="1" applyFont="1" applyFill="1" applyBorder="1"/>
    <xf numFmtId="0" fontId="14" fillId="0" borderId="0" xfId="1" applyFont="1" applyFill="1" applyBorder="1"/>
    <xf numFmtId="0" fontId="13" fillId="0" borderId="0" xfId="1" applyFont="1" applyFill="1"/>
    <xf numFmtId="0" fontId="12" fillId="0" borderId="0" xfId="1" applyFont="1" applyFill="1"/>
    <xf numFmtId="0" fontId="14" fillId="0" borderId="0" xfId="1" applyFont="1" applyFill="1"/>
    <xf numFmtId="0" fontId="4" fillId="0" borderId="0" xfId="1" applyFont="1" applyFill="1" applyBorder="1"/>
    <xf numFmtId="49" fontId="4" fillId="0" borderId="0" xfId="1" applyNumberFormat="1" applyFont="1" applyFill="1" applyBorder="1"/>
    <xf numFmtId="0" fontId="4" fillId="0" borderId="0" xfId="8" applyFont="1" applyFill="1" applyAlignment="1">
      <alignment horizontal="left"/>
    </xf>
    <xf numFmtId="0" fontId="4" fillId="0" borderId="2" xfId="8" applyFont="1" applyFill="1" applyBorder="1" applyAlignment="1">
      <alignment horizontal="left"/>
    </xf>
    <xf numFmtId="0" fontId="3" fillId="0" borderId="0" xfId="8" applyFont="1" applyFill="1" applyAlignment="1">
      <alignment horizontal="left"/>
    </xf>
    <xf numFmtId="0" fontId="1" fillId="0" borderId="0" xfId="9" applyNumberFormat="1" applyFont="1" applyFill="1" applyBorder="1" applyAlignment="1" applyProtection="1"/>
    <xf numFmtId="0" fontId="6" fillId="0" borderId="0" xfId="9" applyFont="1" applyFill="1"/>
    <xf numFmtId="164" fontId="4" fillId="0" borderId="3" xfId="9" applyNumberFormat="1" applyFont="1" applyFill="1" applyBorder="1" applyAlignment="1"/>
    <xf numFmtId="164" fontId="4" fillId="0" borderId="3" xfId="9" applyNumberFormat="1" applyFont="1" applyFill="1" applyBorder="1" applyAlignment="1">
      <alignment horizontal="right"/>
    </xf>
    <xf numFmtId="0" fontId="4" fillId="0" borderId="0" xfId="9" applyFont="1" applyFill="1" applyAlignment="1">
      <alignment horizontal="right"/>
    </xf>
    <xf numFmtId="3" fontId="10" fillId="0" borderId="0" xfId="9" applyNumberFormat="1" applyFont="1" applyFill="1" applyBorder="1" applyAlignment="1">
      <alignment horizontal="right"/>
    </xf>
    <xf numFmtId="0" fontId="9" fillId="0" borderId="0" xfId="9" applyFont="1" applyFill="1" applyBorder="1" applyAlignment="1">
      <alignment horizontal="right"/>
    </xf>
    <xf numFmtId="164" fontId="10" fillId="0" borderId="3" xfId="9" applyNumberFormat="1" applyFont="1" applyFill="1" applyBorder="1" applyAlignment="1"/>
    <xf numFmtId="3" fontId="10" fillId="0" borderId="3" xfId="9" applyNumberFormat="1" applyFont="1" applyFill="1" applyBorder="1" applyAlignment="1">
      <alignment horizontal="right"/>
    </xf>
    <xf numFmtId="3" fontId="10" fillId="0" borderId="4" xfId="9" applyNumberFormat="1" applyFont="1" applyFill="1" applyBorder="1" applyAlignment="1">
      <alignment horizontal="right"/>
    </xf>
    <xf numFmtId="0" fontId="10" fillId="0" borderId="0" xfId="9" applyFont="1" applyFill="1" applyBorder="1"/>
    <xf numFmtId="3" fontId="9" fillId="0" borderId="4" xfId="9" applyNumberFormat="1" applyFont="1" applyFill="1" applyBorder="1" applyAlignment="1">
      <alignment horizontal="right"/>
    </xf>
    <xf numFmtId="0" fontId="9" fillId="0" borderId="0" xfId="9" applyFont="1" applyFill="1" applyBorder="1"/>
    <xf numFmtId="3" fontId="10" fillId="0" borderId="0" xfId="9" applyNumberFormat="1" applyFont="1" applyFill="1" applyBorder="1" applyAlignment="1"/>
    <xf numFmtId="3" fontId="9" fillId="0" borderId="4" xfId="9" applyNumberFormat="1" applyFont="1" applyFill="1" applyBorder="1" applyAlignment="1"/>
    <xf numFmtId="3" fontId="9" fillId="0" borderId="3" xfId="9" applyNumberFormat="1" applyFont="1" applyFill="1" applyBorder="1" applyAlignment="1"/>
    <xf numFmtId="3" fontId="10" fillId="0" borderId="3" xfId="9" applyNumberFormat="1" applyFont="1" applyFill="1" applyBorder="1" applyAlignment="1"/>
    <xf numFmtId="3" fontId="9" fillId="0" borderId="5" xfId="9" applyNumberFormat="1" applyFont="1" applyFill="1" applyBorder="1" applyAlignment="1">
      <alignment horizontal="right"/>
    </xf>
    <xf numFmtId="3" fontId="10" fillId="0" borderId="5" xfId="9" applyNumberFormat="1" applyFont="1" applyFill="1" applyBorder="1" applyAlignment="1"/>
    <xf numFmtId="3" fontId="9" fillId="0" borderId="0" xfId="9" applyNumberFormat="1" applyFont="1" applyFill="1" applyBorder="1" applyAlignment="1"/>
    <xf numFmtId="3" fontId="9" fillId="0" borderId="3" xfId="9" applyNumberFormat="1" applyFont="1" applyFill="1" applyBorder="1" applyAlignment="1">
      <alignment horizontal="left"/>
    </xf>
    <xf numFmtId="3" fontId="9" fillId="0" borderId="3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left"/>
    </xf>
    <xf numFmtId="3" fontId="9" fillId="0" borderId="5" xfId="9" applyNumberFormat="1" applyFont="1" applyFill="1" applyBorder="1" applyAlignment="1">
      <alignment horizontal="left"/>
    </xf>
    <xf numFmtId="3" fontId="10" fillId="0" borderId="0" xfId="9" applyNumberFormat="1" applyFont="1" applyFill="1" applyBorder="1" applyAlignment="1">
      <alignment horizontal="left"/>
    </xf>
    <xf numFmtId="3" fontId="10" fillId="0" borderId="5" xfId="9" applyNumberFormat="1" applyFont="1" applyFill="1" applyBorder="1" applyAlignment="1">
      <alignment horizontal="right"/>
    </xf>
    <xf numFmtId="0" fontId="12" fillId="0" borderId="0" xfId="9" applyFont="1" applyFill="1" applyBorder="1"/>
    <xf numFmtId="0" fontId="14" fillId="0" borderId="0" xfId="9" applyFont="1" applyFill="1" applyBorder="1"/>
    <xf numFmtId="0" fontId="9" fillId="0" borderId="0" xfId="9" applyFont="1" applyFill="1"/>
    <xf numFmtId="0" fontId="13" fillId="0" borderId="0" xfId="9" applyFont="1" applyFill="1"/>
    <xf numFmtId="0" fontId="12" fillId="0" borderId="0" xfId="9" applyFont="1" applyFill="1"/>
    <xf numFmtId="0" fontId="14" fillId="0" borderId="0" xfId="9" applyFont="1" applyFill="1"/>
    <xf numFmtId="0" fontId="4" fillId="0" borderId="0" xfId="9" applyFont="1" applyFill="1" applyBorder="1"/>
    <xf numFmtId="49" fontId="4" fillId="0" borderId="0" xfId="9" applyNumberFormat="1" applyFont="1" applyFill="1" applyBorder="1"/>
    <xf numFmtId="3" fontId="9" fillId="0" borderId="0" xfId="9" applyNumberFormat="1" applyFont="1" applyFill="1" applyBorder="1" applyAlignment="1">
      <alignment horizontal="left"/>
    </xf>
    <xf numFmtId="3" fontId="9" fillId="0" borderId="5" xfId="9" applyNumberFormat="1" applyFont="1" applyFill="1" applyBorder="1" applyAlignment="1">
      <alignment horizontal="left"/>
    </xf>
    <xf numFmtId="3" fontId="9" fillId="0" borderId="3" xfId="9" applyNumberFormat="1" applyFont="1" applyFill="1" applyBorder="1" applyAlignment="1">
      <alignment horizontal="left"/>
    </xf>
    <xf numFmtId="0" fontId="4" fillId="0" borderId="0" xfId="8" applyFont="1" applyFill="1" applyAlignment="1">
      <alignment horizontal="left"/>
    </xf>
    <xf numFmtId="0" fontId="4" fillId="0" borderId="2" xfId="8" applyFont="1" applyFill="1" applyBorder="1" applyAlignment="1">
      <alignment horizontal="left"/>
    </xf>
    <xf numFmtId="0" fontId="3" fillId="0" borderId="0" xfId="8" applyFont="1" applyFill="1" applyAlignment="1">
      <alignment horizontal="left"/>
    </xf>
    <xf numFmtId="0" fontId="6" fillId="0" borderId="0" xfId="9" applyNumberFormat="1" applyFont="1" applyFill="1" applyBorder="1" applyAlignment="1" applyProtection="1"/>
    <xf numFmtId="0" fontId="21" fillId="0" borderId="0" xfId="10" applyFont="1" applyFill="1" applyAlignment="1">
      <alignment horizontal="left"/>
    </xf>
    <xf numFmtId="0" fontId="3" fillId="0" borderId="0" xfId="8" applyFont="1" applyFill="1" applyAlignment="1">
      <alignment horizontal="left"/>
    </xf>
    <xf numFmtId="0" fontId="4" fillId="0" borderId="0" xfId="8" applyFont="1" applyFill="1" applyAlignment="1">
      <alignment horizontal="left"/>
    </xf>
    <xf numFmtId="0" fontId="4" fillId="0" borderId="2" xfId="8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49" fontId="4" fillId="0" borderId="0" xfId="0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4" fillId="0" borderId="0" xfId="8" applyFont="1" applyFill="1" applyAlignment="1">
      <alignment horizontal="left"/>
    </xf>
    <xf numFmtId="0" fontId="4" fillId="0" borderId="2" xfId="8" applyFont="1" applyFill="1" applyBorder="1" applyAlignment="1">
      <alignment horizontal="left"/>
    </xf>
    <xf numFmtId="0" fontId="3" fillId="0" borderId="0" xfId="8" applyFont="1" applyFill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0" fontId="14" fillId="0" borderId="0" xfId="0" applyFont="1" applyFill="1" applyBorder="1"/>
    <xf numFmtId="0" fontId="29" fillId="0" borderId="0" xfId="9" applyFont="1" applyFill="1" applyBorder="1" applyAlignment="1">
      <alignment horizontal="left"/>
    </xf>
    <xf numFmtId="0" fontId="9" fillId="0" borderId="0" xfId="9" applyFont="1" applyFill="1" applyAlignment="1">
      <alignment horizontal="left"/>
    </xf>
    <xf numFmtId="0" fontId="1" fillId="0" borderId="0" xfId="9" applyAlignment="1">
      <alignment horizontal="left"/>
    </xf>
    <xf numFmtId="0" fontId="5" fillId="0" borderId="0" xfId="9" applyFont="1" applyFill="1" applyAlignment="1">
      <alignment horizontal="left"/>
    </xf>
    <xf numFmtId="0" fontId="5" fillId="0" borderId="0" xfId="10" applyFont="1" applyFill="1" applyAlignment="1">
      <alignment horizontal="left"/>
    </xf>
    <xf numFmtId="0" fontId="7" fillId="0" borderId="0" xfId="9" applyFont="1" applyFill="1" applyAlignment="1">
      <alignment horizontal="left"/>
    </xf>
    <xf numFmtId="0" fontId="7" fillId="0" borderId="3" xfId="9" applyFont="1" applyFill="1" applyBorder="1" applyAlignment="1">
      <alignment horizontal="left"/>
    </xf>
    <xf numFmtId="0" fontId="3" fillId="0" borderId="5" xfId="8" applyFont="1" applyFill="1" applyBorder="1" applyAlignment="1">
      <alignment horizontal="left"/>
    </xf>
    <xf numFmtId="0" fontId="3" fillId="0" borderId="1" xfId="8" applyFont="1" applyFill="1" applyBorder="1" applyAlignment="1">
      <alignment horizontal="left"/>
    </xf>
    <xf numFmtId="0" fontId="3" fillId="0" borderId="7" xfId="8" applyFont="1" applyFill="1" applyBorder="1" applyAlignment="1">
      <alignment horizontal="left"/>
    </xf>
    <xf numFmtId="0" fontId="4" fillId="0" borderId="0" xfId="8" applyFont="1" applyFill="1" applyAlignment="1">
      <alignment horizontal="left"/>
    </xf>
    <xf numFmtId="0" fontId="4" fillId="0" borderId="2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left"/>
    </xf>
    <xf numFmtId="3" fontId="10" fillId="0" borderId="4" xfId="0" applyNumberFormat="1" applyFont="1" applyFill="1" applyBorder="1" applyAlignment="1">
      <alignment horizontal="left"/>
    </xf>
    <xf numFmtId="0" fontId="26" fillId="0" borderId="0" xfId="9" applyFont="1" applyFill="1" applyAlignment="1">
      <alignment horizontal="left"/>
    </xf>
    <xf numFmtId="0" fontId="9" fillId="0" borderId="0" xfId="9" applyFont="1" applyFill="1" applyBorder="1" applyAlignment="1">
      <alignment horizontal="left"/>
    </xf>
    <xf numFmtId="0" fontId="10" fillId="0" borderId="0" xfId="9" applyFont="1" applyFill="1" applyAlignment="1">
      <alignment horizontal="left"/>
    </xf>
    <xf numFmtId="0" fontId="1" fillId="0" borderId="0" xfId="9" applyFont="1" applyAlignment="1">
      <alignment horizontal="left"/>
    </xf>
    <xf numFmtId="0" fontId="19" fillId="0" borderId="0" xfId="9" applyFont="1" applyFill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3" fontId="10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4" fillId="0" borderId="6" xfId="8" applyFont="1" applyFill="1" applyBorder="1" applyAlignment="1">
      <alignment horizontal="left"/>
    </xf>
    <xf numFmtId="0" fontId="3" fillId="0" borderId="0" xfId="8" applyFont="1" applyFill="1" applyAlignment="1">
      <alignment horizontal="left"/>
    </xf>
    <xf numFmtId="0" fontId="9" fillId="0" borderId="0" xfId="9" applyFont="1" applyBorder="1" applyAlignment="1">
      <alignment horizontal="left"/>
    </xf>
    <xf numFmtId="3" fontId="9" fillId="0" borderId="4" xfId="9" applyNumberFormat="1" applyFont="1" applyFill="1" applyBorder="1" applyAlignment="1">
      <alignment horizontal="left"/>
    </xf>
    <xf numFmtId="164" fontId="10" fillId="0" borderId="0" xfId="9" applyNumberFormat="1" applyFont="1" applyFill="1" applyBorder="1" applyAlignment="1">
      <alignment horizontal="left"/>
    </xf>
    <xf numFmtId="3" fontId="10" fillId="0" borderId="4" xfId="9" applyNumberFormat="1" applyFont="1" applyFill="1" applyBorder="1" applyAlignment="1">
      <alignment horizontal="left"/>
    </xf>
    <xf numFmtId="3" fontId="9" fillId="0" borderId="0" xfId="9" applyNumberFormat="1" applyFont="1" applyFill="1" applyBorder="1" applyAlignment="1">
      <alignment horizontal="left"/>
    </xf>
    <xf numFmtId="3" fontId="9" fillId="0" borderId="3" xfId="9" applyNumberFormat="1" applyFont="1" applyFill="1" applyBorder="1" applyAlignment="1">
      <alignment horizontal="left"/>
    </xf>
    <xf numFmtId="3" fontId="10" fillId="0" borderId="3" xfId="9" applyNumberFormat="1" applyFont="1" applyFill="1" applyBorder="1" applyAlignment="1">
      <alignment horizontal="left"/>
    </xf>
    <xf numFmtId="3" fontId="9" fillId="0" borderId="5" xfId="9" applyNumberFormat="1" applyFont="1" applyFill="1" applyBorder="1" applyAlignment="1">
      <alignment horizontal="left"/>
    </xf>
    <xf numFmtId="0" fontId="9" fillId="0" borderId="0" xfId="3" applyFont="1" applyFill="1" applyAlignment="1">
      <alignment horizontal="left"/>
    </xf>
    <xf numFmtId="0" fontId="12" fillId="0" borderId="0" xfId="9" applyFont="1" applyFill="1" applyBorder="1" applyAlignment="1">
      <alignment horizontal="center"/>
    </xf>
    <xf numFmtId="0" fontId="10" fillId="0" borderId="0" xfId="3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3" applyFont="1" applyFill="1" applyAlignment="1">
      <alignment horizontal="left" vertical="top" wrapText="1"/>
    </xf>
    <xf numFmtId="0" fontId="8" fillId="0" borderId="0" xfId="9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8" fillId="0" borderId="0" xfId="1" applyFont="1" applyFill="1" applyBorder="1" applyAlignment="1">
      <alignment horizontal="left"/>
    </xf>
    <xf numFmtId="3" fontId="9" fillId="0" borderId="4" xfId="1" applyNumberFormat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left"/>
    </xf>
    <xf numFmtId="3" fontId="10" fillId="0" borderId="4" xfId="1" applyNumberFormat="1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3" fontId="9" fillId="0" borderId="3" xfId="1" applyNumberFormat="1" applyFont="1" applyFill="1" applyBorder="1" applyAlignment="1">
      <alignment horizontal="left"/>
    </xf>
    <xf numFmtId="3" fontId="10" fillId="0" borderId="3" xfId="1" applyNumberFormat="1" applyFont="1" applyFill="1" applyBorder="1" applyAlignment="1">
      <alignment horizontal="left"/>
    </xf>
    <xf numFmtId="3" fontId="9" fillId="0" borderId="5" xfId="1" applyNumberFormat="1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0" fontId="26" fillId="0" borderId="0" xfId="1" applyFont="1" applyFill="1" applyAlignment="1">
      <alignment horizontal="left"/>
    </xf>
    <xf numFmtId="0" fontId="9" fillId="0" borderId="0" xfId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3" fontId="19" fillId="0" borderId="4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4" xfId="0" applyNumberFormat="1" applyFont="1" applyFill="1" applyBorder="1" applyAlignment="1">
      <alignment horizontal="left"/>
    </xf>
    <xf numFmtId="0" fontId="3" fillId="0" borderId="0" xfId="7" applyFont="1" applyFill="1" applyAlignment="1">
      <alignment horizontal="left"/>
    </xf>
    <xf numFmtId="0" fontId="3" fillId="0" borderId="5" xfId="7" applyFont="1" applyFill="1" applyBorder="1" applyAlignment="1">
      <alignment horizontal="left"/>
    </xf>
    <xf numFmtId="0" fontId="3" fillId="0" borderId="1" xfId="7" applyFont="1" applyFill="1" applyBorder="1" applyAlignment="1">
      <alignment horizontal="left"/>
    </xf>
    <xf numFmtId="0" fontId="3" fillId="0" borderId="7" xfId="7" applyFont="1" applyFill="1" applyBorder="1" applyAlignment="1">
      <alignment horizontal="left"/>
    </xf>
    <xf numFmtId="0" fontId="4" fillId="0" borderId="0" xfId="7" applyFont="1" applyFill="1" applyAlignment="1">
      <alignment horizontal="left"/>
    </xf>
    <xf numFmtId="0" fontId="4" fillId="0" borderId="2" xfId="7" applyFont="1" applyFill="1" applyBorder="1" applyAlignment="1">
      <alignment horizontal="left"/>
    </xf>
    <xf numFmtId="0" fontId="4" fillId="0" borderId="0" xfId="7" applyFont="1" applyFill="1" applyBorder="1" applyAlignment="1">
      <alignment horizontal="left"/>
    </xf>
    <xf numFmtId="0" fontId="4" fillId="0" borderId="6" xfId="7" applyFont="1" applyFill="1" applyBorder="1" applyAlignment="1">
      <alignment horizontal="left"/>
    </xf>
    <xf numFmtId="0" fontId="10" fillId="0" borderId="0" xfId="2" applyFont="1" applyFill="1" applyAlignment="1">
      <alignment horizontal="left"/>
    </xf>
    <xf numFmtId="0" fontId="9" fillId="0" borderId="0" xfId="2" applyFont="1" applyFill="1" applyAlignment="1">
      <alignment horizontal="left"/>
    </xf>
    <xf numFmtId="0" fontId="9" fillId="0" borderId="0" xfId="2" applyFont="1" applyFill="1" applyAlignment="1">
      <alignment horizontal="left" vertical="top" wrapText="1"/>
    </xf>
    <xf numFmtId="0" fontId="9" fillId="0" borderId="0" xfId="2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2" applyFont="1" applyAlignment="1">
      <alignment horizontal="left"/>
    </xf>
    <xf numFmtId="0" fontId="9" fillId="0" borderId="0" xfId="6" applyFont="1" applyFill="1" applyAlignment="1">
      <alignment horizontal="left"/>
    </xf>
    <xf numFmtId="0" fontId="10" fillId="0" borderId="0" xfId="6" applyFont="1" applyAlignment="1">
      <alignment horizontal="left"/>
    </xf>
    <xf numFmtId="0" fontId="9" fillId="0" borderId="0" xfId="6" applyFont="1" applyAlignment="1">
      <alignment horizontal="left"/>
    </xf>
    <xf numFmtId="164" fontId="17" fillId="0" borderId="3" xfId="0" applyNumberFormat="1" applyFont="1" applyFill="1" applyBorder="1" applyAlignment="1">
      <alignment horizontal="left"/>
    </xf>
    <xf numFmtId="164" fontId="10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Fill="1" applyAlignment="1">
      <alignment horizontal="left"/>
    </xf>
    <xf numFmtId="0" fontId="10" fillId="0" borderId="0" xfId="5" applyFont="1" applyAlignment="1">
      <alignment horizontal="left"/>
    </xf>
    <xf numFmtId="164" fontId="9" fillId="0" borderId="4" xfId="0" applyNumberFormat="1" applyFont="1" applyFill="1" applyBorder="1" applyAlignment="1">
      <alignment horizontal="left"/>
    </xf>
    <xf numFmtId="164" fontId="9" fillId="0" borderId="5" xfId="0" applyNumberFormat="1" applyFont="1" applyFill="1" applyBorder="1" applyAlignment="1">
      <alignment horizontal="left"/>
    </xf>
    <xf numFmtId="164" fontId="19" fillId="0" borderId="4" xfId="0" applyNumberFormat="1" applyFont="1" applyFill="1" applyBorder="1" applyAlignment="1">
      <alignment horizontal="left"/>
    </xf>
    <xf numFmtId="0" fontId="3" fillId="0" borderId="1" xfId="5" applyFont="1" applyFill="1" applyBorder="1" applyAlignment="1">
      <alignment horizontal="left" vertical="top"/>
    </xf>
    <xf numFmtId="0" fontId="3" fillId="0" borderId="5" xfId="5" applyFont="1" applyFill="1" applyBorder="1" applyAlignment="1">
      <alignment horizontal="left" vertical="top"/>
    </xf>
    <xf numFmtId="0" fontId="4" fillId="0" borderId="2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9" fillId="0" borderId="0" xfId="4" applyFont="1" applyAlignment="1">
      <alignment horizontal="left"/>
    </xf>
    <xf numFmtId="164" fontId="10" fillId="0" borderId="3" xfId="0" applyNumberFormat="1" applyFont="1" applyFill="1" applyBorder="1" applyAlignment="1">
      <alignment horizontal="left"/>
    </xf>
    <xf numFmtId="0" fontId="9" fillId="0" borderId="0" xfId="4" applyFont="1" applyFill="1" applyAlignment="1">
      <alignment horizontal="left"/>
    </xf>
    <xf numFmtId="0" fontId="10" fillId="0" borderId="0" xfId="4" applyFont="1" applyAlignment="1">
      <alignment horizontal="left"/>
    </xf>
    <xf numFmtId="164" fontId="9" fillId="0" borderId="3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164" fontId="20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left" vertical="top"/>
    </xf>
    <xf numFmtId="0" fontId="3" fillId="0" borderId="5" xfId="4" applyFont="1" applyFill="1" applyBorder="1" applyAlignment="1">
      <alignment horizontal="left" vertical="top"/>
    </xf>
    <xf numFmtId="0" fontId="3" fillId="0" borderId="7" xfId="4" applyFont="1" applyFill="1" applyBorder="1" applyAlignment="1">
      <alignment horizontal="left" vertical="top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64" fontId="10" fillId="0" borderId="0" xfId="0" applyNumberFormat="1" applyFont="1" applyFill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</cellXfs>
  <cellStyles count="11">
    <cellStyle name="Normale" xfId="0" builtinId="0"/>
    <cellStyle name="Normale 2 3" xfId="1"/>
    <cellStyle name="Normale 2 3 2" xfId="9"/>
    <cellStyle name="Normale_T_010203_010" xfId="2"/>
    <cellStyle name="Normale_T_010203_010_T_010202_040" xfId="3"/>
    <cellStyle name="Normale_T_010203_010_T_010203_010_20052006" xfId="4"/>
    <cellStyle name="Normale_T_010203_010_T_010203_010_20062007" xfId="5"/>
    <cellStyle name="Normale_T_010203_010_T_010203_010_20072008" xfId="6"/>
    <cellStyle name="Normale_T_010203_020" xfId="7"/>
    <cellStyle name="Normale_T_010203_020_T_010202_020" xfId="10"/>
    <cellStyle name="Normale_T_010203_020_T_010202_04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2" customHeight="1" x14ac:dyDescent="0.2"/>
  <cols>
    <col min="1" max="1" width="1.7109375" style="107" customWidth="1"/>
    <col min="2" max="2" width="28.140625" style="107" customWidth="1"/>
    <col min="3" max="3" width="9.7109375" style="222" customWidth="1"/>
    <col min="4" max="8" width="9.7109375" style="107" customWidth="1"/>
    <col min="9" max="9" width="14.5703125" style="107" customWidth="1"/>
    <col min="10" max="16384" width="9.140625" style="107"/>
  </cols>
  <sheetData>
    <row r="1" spans="1:9" s="173" customFormat="1" ht="12.75" customHeight="1" x14ac:dyDescent="0.2">
      <c r="A1" s="236"/>
      <c r="B1" s="236"/>
      <c r="C1" s="236"/>
      <c r="D1" s="236"/>
      <c r="E1" s="236"/>
      <c r="F1" s="236"/>
      <c r="G1" s="236"/>
      <c r="H1" s="236"/>
      <c r="I1" s="236"/>
    </row>
    <row r="2" spans="1:9" s="215" customFormat="1" ht="12.75" x14ac:dyDescent="0.2">
      <c r="A2" s="237" t="s">
        <v>404</v>
      </c>
      <c r="B2" s="237"/>
      <c r="C2" s="237"/>
      <c r="D2" s="237"/>
      <c r="E2" s="237"/>
      <c r="F2" s="237"/>
      <c r="G2" s="237"/>
      <c r="H2" s="237"/>
      <c r="I2" s="237"/>
    </row>
    <row r="3" spans="1:9" s="214" customFormat="1" ht="15" x14ac:dyDescent="0.25">
      <c r="A3" s="238"/>
      <c r="B3" s="238"/>
      <c r="C3" s="238"/>
      <c r="D3" s="238"/>
      <c r="E3" s="238"/>
      <c r="F3" s="238"/>
      <c r="G3" s="238"/>
      <c r="H3" s="238"/>
      <c r="I3" s="238"/>
    </row>
    <row r="4" spans="1:9" s="214" customFormat="1" ht="15" x14ac:dyDescent="0.25">
      <c r="A4" s="239"/>
      <c r="B4" s="239"/>
      <c r="C4" s="239"/>
      <c r="D4" s="239"/>
      <c r="E4" s="239"/>
      <c r="F4" s="239"/>
      <c r="G4" s="239"/>
      <c r="H4" s="239"/>
      <c r="I4" s="239"/>
    </row>
    <row r="5" spans="1:9" s="229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227" customFormat="1" ht="12" customHeight="1" x14ac:dyDescent="0.2">
      <c r="A6" s="243"/>
      <c r="B6" s="243"/>
      <c r="C6" s="244">
        <v>2021</v>
      </c>
      <c r="D6" s="245"/>
      <c r="E6" s="245"/>
      <c r="F6" s="245">
        <v>2022</v>
      </c>
      <c r="G6" s="245"/>
      <c r="H6" s="259"/>
      <c r="I6" s="228">
        <v>2022</v>
      </c>
    </row>
    <row r="7" spans="1:9" s="229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177" customFormat="1" ht="12" customHeight="1" x14ac:dyDescent="0.2">
      <c r="A8" s="175"/>
      <c r="B8" s="175"/>
      <c r="C8" s="176" t="s">
        <v>3</v>
      </c>
      <c r="D8" s="176" t="s">
        <v>4</v>
      </c>
      <c r="E8" s="176" t="s">
        <v>5</v>
      </c>
      <c r="F8" s="176" t="s">
        <v>3</v>
      </c>
      <c r="G8" s="176" t="s">
        <v>4</v>
      </c>
      <c r="H8" s="176" t="s">
        <v>5</v>
      </c>
      <c r="I8" s="176" t="s">
        <v>3</v>
      </c>
    </row>
    <row r="9" spans="1:9" s="225" customFormat="1" ht="12" customHeight="1" x14ac:dyDescent="0.2">
      <c r="A9" s="258" t="s">
        <v>6</v>
      </c>
      <c r="B9" s="258"/>
      <c r="C9" s="45">
        <v>352181</v>
      </c>
      <c r="D9" s="45">
        <v>171449</v>
      </c>
      <c r="E9" s="45">
        <v>180732</v>
      </c>
      <c r="F9" s="45">
        <v>354023</v>
      </c>
      <c r="G9" s="45">
        <v>172337</v>
      </c>
      <c r="H9" s="45">
        <v>181686</v>
      </c>
      <c r="I9" s="45">
        <v>353102</v>
      </c>
    </row>
    <row r="10" spans="1:9" s="225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224" customFormat="1" ht="12" customHeight="1" x14ac:dyDescent="0.2">
      <c r="A11" s="247" t="s">
        <v>7</v>
      </c>
      <c r="B11" s="247"/>
      <c r="C11" s="17">
        <v>24706</v>
      </c>
      <c r="D11" s="17">
        <v>12525</v>
      </c>
      <c r="E11" s="17">
        <v>12181</v>
      </c>
      <c r="F11" s="17">
        <v>24576</v>
      </c>
      <c r="G11" s="17">
        <v>12466</v>
      </c>
      <c r="H11" s="17">
        <v>12110</v>
      </c>
      <c r="I11" s="17">
        <v>24642</v>
      </c>
    </row>
    <row r="12" spans="1:9" s="102" customFormat="1" ht="12" customHeight="1" x14ac:dyDescent="0.2">
      <c r="A12" s="246" t="s">
        <v>8</v>
      </c>
      <c r="B12" s="246"/>
      <c r="C12" s="19">
        <v>8718</v>
      </c>
      <c r="D12" s="19">
        <v>4441</v>
      </c>
      <c r="E12" s="19">
        <v>4277</v>
      </c>
      <c r="F12" s="19">
        <v>8649</v>
      </c>
      <c r="G12" s="19">
        <v>4404</v>
      </c>
      <c r="H12" s="19">
        <v>4245</v>
      </c>
      <c r="I12" s="19">
        <v>8683</v>
      </c>
    </row>
    <row r="13" spans="1:9" s="102" customFormat="1" ht="12" customHeight="1" x14ac:dyDescent="0.2">
      <c r="A13" s="20"/>
      <c r="B13" s="21" t="s">
        <v>9</v>
      </c>
      <c r="C13" s="19">
        <v>3060</v>
      </c>
      <c r="D13" s="19">
        <v>1564</v>
      </c>
      <c r="E13" s="19">
        <v>1496</v>
      </c>
      <c r="F13" s="19">
        <v>3035</v>
      </c>
      <c r="G13" s="19">
        <v>1561</v>
      </c>
      <c r="H13" s="19">
        <v>1474</v>
      </c>
      <c r="I13" s="19">
        <v>3048</v>
      </c>
    </row>
    <row r="14" spans="1:9" s="102" customFormat="1" ht="12" customHeight="1" x14ac:dyDescent="0.2">
      <c r="A14" s="20"/>
      <c r="B14" s="21" t="s">
        <v>10</v>
      </c>
      <c r="C14" s="19">
        <v>2789</v>
      </c>
      <c r="D14" s="19">
        <v>1392</v>
      </c>
      <c r="E14" s="19">
        <v>1397</v>
      </c>
      <c r="F14" s="19">
        <v>2782</v>
      </c>
      <c r="G14" s="19">
        <v>1382</v>
      </c>
      <c r="H14" s="19">
        <v>1400</v>
      </c>
      <c r="I14" s="19">
        <v>2786</v>
      </c>
    </row>
    <row r="15" spans="1:9" s="102" customFormat="1" ht="12" customHeight="1" x14ac:dyDescent="0.2">
      <c r="A15" s="20"/>
      <c r="B15" s="22" t="s">
        <v>11</v>
      </c>
      <c r="C15" s="19">
        <v>2869</v>
      </c>
      <c r="D15" s="19">
        <v>1485</v>
      </c>
      <c r="E15" s="19">
        <v>1384</v>
      </c>
      <c r="F15" s="19">
        <v>2832</v>
      </c>
      <c r="G15" s="19">
        <v>1461</v>
      </c>
      <c r="H15" s="19">
        <v>1371</v>
      </c>
      <c r="I15" s="19">
        <v>2849</v>
      </c>
    </row>
    <row r="16" spans="1:9" s="102" customFormat="1" ht="12" customHeight="1" x14ac:dyDescent="0.2">
      <c r="A16" s="246" t="s">
        <v>12</v>
      </c>
      <c r="B16" s="246"/>
      <c r="C16" s="19">
        <v>5634</v>
      </c>
      <c r="D16" s="19">
        <v>2829</v>
      </c>
      <c r="E16" s="19">
        <v>2805</v>
      </c>
      <c r="F16" s="19">
        <v>5629</v>
      </c>
      <c r="G16" s="19">
        <v>2829</v>
      </c>
      <c r="H16" s="19">
        <v>2800</v>
      </c>
      <c r="I16" s="19">
        <v>5632</v>
      </c>
    </row>
    <row r="17" spans="1:9" s="102" customFormat="1" ht="12" customHeight="1" x14ac:dyDescent="0.2">
      <c r="A17" s="20"/>
      <c r="B17" s="21" t="s">
        <v>13</v>
      </c>
      <c r="C17" s="19">
        <v>1752</v>
      </c>
      <c r="D17" s="19">
        <v>873</v>
      </c>
      <c r="E17" s="19">
        <v>879</v>
      </c>
      <c r="F17" s="19">
        <v>1745</v>
      </c>
      <c r="G17" s="19">
        <v>879</v>
      </c>
      <c r="H17" s="19">
        <v>866</v>
      </c>
      <c r="I17" s="19">
        <v>1749</v>
      </c>
    </row>
    <row r="18" spans="1:9" s="102" customFormat="1" ht="12" customHeight="1" x14ac:dyDescent="0.2">
      <c r="A18" s="20"/>
      <c r="B18" s="21" t="s">
        <v>14</v>
      </c>
      <c r="C18" s="19">
        <v>1827</v>
      </c>
      <c r="D18" s="19">
        <v>911</v>
      </c>
      <c r="E18" s="19">
        <v>916</v>
      </c>
      <c r="F18" s="19">
        <v>1831</v>
      </c>
      <c r="G18" s="19">
        <v>909</v>
      </c>
      <c r="H18" s="19">
        <v>922</v>
      </c>
      <c r="I18" s="19">
        <v>1830</v>
      </c>
    </row>
    <row r="19" spans="1:9" s="102" customFormat="1" ht="12" customHeight="1" x14ac:dyDescent="0.2">
      <c r="A19" s="23"/>
      <c r="B19" s="21" t="s">
        <v>15</v>
      </c>
      <c r="C19" s="19">
        <v>2055</v>
      </c>
      <c r="D19" s="19">
        <v>1045</v>
      </c>
      <c r="E19" s="19">
        <v>1010</v>
      </c>
      <c r="F19" s="19">
        <v>2053</v>
      </c>
      <c r="G19" s="19">
        <v>1041</v>
      </c>
      <c r="H19" s="19">
        <v>1012</v>
      </c>
      <c r="I19" s="19">
        <v>2053</v>
      </c>
    </row>
    <row r="20" spans="1:9" s="102" customFormat="1" ht="12" customHeight="1" x14ac:dyDescent="0.2">
      <c r="A20" s="253" t="s">
        <v>16</v>
      </c>
      <c r="B20" s="253"/>
      <c r="C20" s="25">
        <v>10354</v>
      </c>
      <c r="D20" s="25">
        <v>5255</v>
      </c>
      <c r="E20" s="25">
        <v>5099</v>
      </c>
      <c r="F20" s="25">
        <v>10298</v>
      </c>
      <c r="G20" s="25">
        <v>5233</v>
      </c>
      <c r="H20" s="25">
        <v>5065</v>
      </c>
      <c r="I20" s="25">
        <v>10327</v>
      </c>
    </row>
    <row r="21" spans="1:9" s="102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224" customFormat="1" ht="12" customHeight="1" x14ac:dyDescent="0.2">
      <c r="A22" s="247" t="s">
        <v>349</v>
      </c>
      <c r="B22" s="247"/>
      <c r="C22" s="17">
        <v>70084</v>
      </c>
      <c r="D22" s="17">
        <v>33768</v>
      </c>
      <c r="E22" s="17">
        <v>36316</v>
      </c>
      <c r="F22" s="17">
        <v>70325</v>
      </c>
      <c r="G22" s="17">
        <v>33846</v>
      </c>
      <c r="H22" s="17">
        <v>36479</v>
      </c>
      <c r="I22" s="17">
        <v>70206</v>
      </c>
    </row>
    <row r="23" spans="1:9" s="102" customFormat="1" ht="12" customHeight="1" x14ac:dyDescent="0.2">
      <c r="A23" s="246" t="s">
        <v>18</v>
      </c>
      <c r="B23" s="246"/>
      <c r="C23" s="19">
        <v>41563</v>
      </c>
      <c r="D23" s="19">
        <v>19673</v>
      </c>
      <c r="E23" s="19">
        <v>21890</v>
      </c>
      <c r="F23" s="19">
        <v>41694</v>
      </c>
      <c r="G23" s="19">
        <v>19724</v>
      </c>
      <c r="H23" s="19">
        <v>21970</v>
      </c>
      <c r="I23" s="19">
        <v>41630</v>
      </c>
    </row>
    <row r="24" spans="1:9" s="102" customFormat="1" ht="12" customHeight="1" x14ac:dyDescent="0.2">
      <c r="A24" s="246" t="s">
        <v>19</v>
      </c>
      <c r="B24" s="246"/>
      <c r="C24" s="19">
        <v>5115</v>
      </c>
      <c r="D24" s="19">
        <v>2576</v>
      </c>
      <c r="E24" s="19">
        <v>2539</v>
      </c>
      <c r="F24" s="19">
        <v>5076</v>
      </c>
      <c r="G24" s="19">
        <v>2560</v>
      </c>
      <c r="H24" s="19">
        <v>2516</v>
      </c>
      <c r="I24" s="19">
        <v>5095</v>
      </c>
    </row>
    <row r="25" spans="1:9" s="102" customFormat="1" ht="12" customHeight="1" x14ac:dyDescent="0.2">
      <c r="A25" s="246" t="s">
        <v>20</v>
      </c>
      <c r="B25" s="246"/>
      <c r="C25" s="19">
        <v>13013</v>
      </c>
      <c r="D25" s="19">
        <v>6372</v>
      </c>
      <c r="E25" s="19">
        <v>6641</v>
      </c>
      <c r="F25" s="19">
        <v>13130</v>
      </c>
      <c r="G25" s="19">
        <v>6438</v>
      </c>
      <c r="H25" s="19">
        <v>6692</v>
      </c>
      <c r="I25" s="19">
        <v>13072</v>
      </c>
    </row>
    <row r="26" spans="1:9" s="102" customFormat="1" ht="12" customHeight="1" x14ac:dyDescent="0.2">
      <c r="A26" s="26"/>
      <c r="B26" s="21" t="s">
        <v>21</v>
      </c>
      <c r="C26" s="19">
        <v>986</v>
      </c>
      <c r="D26" s="19">
        <v>481</v>
      </c>
      <c r="E26" s="19">
        <v>505</v>
      </c>
      <c r="F26" s="19">
        <v>1002</v>
      </c>
      <c r="G26" s="19">
        <v>489</v>
      </c>
      <c r="H26" s="19">
        <v>513</v>
      </c>
      <c r="I26" s="19">
        <v>995</v>
      </c>
    </row>
    <row r="27" spans="1:9" s="102" customFormat="1" ht="12" customHeight="1" x14ac:dyDescent="0.2">
      <c r="A27" s="23"/>
      <c r="B27" s="21" t="s">
        <v>22</v>
      </c>
      <c r="C27" s="19">
        <v>12027</v>
      </c>
      <c r="D27" s="19">
        <v>5891</v>
      </c>
      <c r="E27" s="19">
        <v>6136</v>
      </c>
      <c r="F27" s="19">
        <v>12128</v>
      </c>
      <c r="G27" s="19">
        <v>5949</v>
      </c>
      <c r="H27" s="19">
        <v>6179</v>
      </c>
      <c r="I27" s="19">
        <v>12077</v>
      </c>
    </row>
    <row r="28" spans="1:9" s="102" customFormat="1" ht="12" customHeight="1" x14ac:dyDescent="0.2">
      <c r="A28" s="246" t="s">
        <v>23</v>
      </c>
      <c r="B28" s="246"/>
      <c r="C28" s="19">
        <v>3786</v>
      </c>
      <c r="D28" s="19">
        <v>1845</v>
      </c>
      <c r="E28" s="19">
        <v>1941</v>
      </c>
      <c r="F28" s="19">
        <v>3796</v>
      </c>
      <c r="G28" s="19">
        <v>1834</v>
      </c>
      <c r="H28" s="19">
        <v>1962</v>
      </c>
      <c r="I28" s="19">
        <v>3791</v>
      </c>
    </row>
    <row r="29" spans="1:9" s="102" customFormat="1" ht="12" customHeight="1" x14ac:dyDescent="0.2">
      <c r="A29" s="26"/>
      <c r="B29" s="21" t="s">
        <v>24</v>
      </c>
      <c r="C29" s="19">
        <v>1107</v>
      </c>
      <c r="D29" s="19">
        <v>574</v>
      </c>
      <c r="E29" s="19">
        <v>533</v>
      </c>
      <c r="F29" s="19">
        <v>1102</v>
      </c>
      <c r="G29" s="19">
        <v>562</v>
      </c>
      <c r="H29" s="19">
        <v>540</v>
      </c>
      <c r="I29" s="19">
        <v>1105</v>
      </c>
    </row>
    <row r="30" spans="1:9" s="102" customFormat="1" ht="12" customHeight="1" x14ac:dyDescent="0.2">
      <c r="A30" s="23"/>
      <c r="B30" s="21" t="s">
        <v>25</v>
      </c>
      <c r="C30" s="19">
        <v>2679</v>
      </c>
      <c r="D30" s="19">
        <v>1271</v>
      </c>
      <c r="E30" s="19">
        <v>1408</v>
      </c>
      <c r="F30" s="19">
        <v>2694</v>
      </c>
      <c r="G30" s="19">
        <v>1272</v>
      </c>
      <c r="H30" s="19">
        <v>1422</v>
      </c>
      <c r="I30" s="19">
        <v>2686</v>
      </c>
    </row>
    <row r="31" spans="1:9" s="102" customFormat="1" ht="12" customHeight="1" x14ac:dyDescent="0.2">
      <c r="A31" s="246" t="s">
        <v>26</v>
      </c>
      <c r="B31" s="246"/>
      <c r="C31" s="19">
        <v>682</v>
      </c>
      <c r="D31" s="19">
        <v>342</v>
      </c>
      <c r="E31" s="19">
        <v>340</v>
      </c>
      <c r="F31" s="19">
        <v>675</v>
      </c>
      <c r="G31" s="19">
        <v>336</v>
      </c>
      <c r="H31" s="19">
        <v>339</v>
      </c>
      <c r="I31" s="19">
        <v>678</v>
      </c>
    </row>
    <row r="32" spans="1:9" s="102" customFormat="1" ht="12" customHeight="1" x14ac:dyDescent="0.2">
      <c r="A32" s="246" t="s">
        <v>350</v>
      </c>
      <c r="B32" s="246"/>
      <c r="C32" s="19">
        <v>5925</v>
      </c>
      <c r="D32" s="19">
        <v>2960</v>
      </c>
      <c r="E32" s="19">
        <v>2965</v>
      </c>
      <c r="F32" s="19">
        <v>5954</v>
      </c>
      <c r="G32" s="19">
        <v>2954</v>
      </c>
      <c r="H32" s="19">
        <v>3000</v>
      </c>
      <c r="I32" s="19">
        <v>5940</v>
      </c>
    </row>
    <row r="33" spans="1:9" s="102" customFormat="1" ht="12" customHeight="1" x14ac:dyDescent="0.2">
      <c r="A33" s="26"/>
      <c r="B33" s="21" t="s">
        <v>28</v>
      </c>
      <c r="C33" s="19">
        <v>497</v>
      </c>
      <c r="D33" s="19">
        <v>258</v>
      </c>
      <c r="E33" s="19">
        <v>239</v>
      </c>
      <c r="F33" s="19">
        <v>489</v>
      </c>
      <c r="G33" s="19">
        <v>251</v>
      </c>
      <c r="H33" s="19">
        <v>238</v>
      </c>
      <c r="I33" s="19">
        <v>492</v>
      </c>
    </row>
    <row r="34" spans="1:9" s="102" customFormat="1" ht="12" customHeight="1" x14ac:dyDescent="0.2">
      <c r="A34" s="20"/>
      <c r="B34" s="21" t="s">
        <v>29</v>
      </c>
      <c r="C34" s="19">
        <v>183</v>
      </c>
      <c r="D34" s="19">
        <v>115</v>
      </c>
      <c r="E34" s="19">
        <v>68</v>
      </c>
      <c r="F34" s="19">
        <v>180</v>
      </c>
      <c r="G34" s="19">
        <v>110</v>
      </c>
      <c r="H34" s="19">
        <v>70</v>
      </c>
      <c r="I34" s="19">
        <v>181</v>
      </c>
    </row>
    <row r="35" spans="1:9" s="102" customFormat="1" ht="12" customHeight="1" x14ac:dyDescent="0.2">
      <c r="A35" s="20"/>
      <c r="B35" s="27" t="s">
        <v>351</v>
      </c>
      <c r="C35" s="25">
        <v>5245</v>
      </c>
      <c r="D35" s="25">
        <v>2587</v>
      </c>
      <c r="E35" s="25">
        <v>2658</v>
      </c>
      <c r="F35" s="25">
        <v>5285</v>
      </c>
      <c r="G35" s="25">
        <v>2593</v>
      </c>
      <c r="H35" s="25">
        <v>2692</v>
      </c>
      <c r="I35" s="25">
        <v>5267</v>
      </c>
    </row>
    <row r="36" spans="1:9" s="102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224" customFormat="1" ht="12" customHeight="1" x14ac:dyDescent="0.2">
      <c r="A37" s="247" t="s">
        <v>31</v>
      </c>
      <c r="B37" s="247"/>
      <c r="C37" s="17">
        <v>55987</v>
      </c>
      <c r="D37" s="17">
        <v>27294</v>
      </c>
      <c r="E37" s="17">
        <v>28693</v>
      </c>
      <c r="F37" s="17">
        <v>56617</v>
      </c>
      <c r="G37" s="17">
        <v>27609</v>
      </c>
      <c r="H37" s="17">
        <v>29008</v>
      </c>
      <c r="I37" s="17">
        <v>56302</v>
      </c>
    </row>
    <row r="38" spans="1:9" s="102" customFormat="1" ht="12" customHeight="1" x14ac:dyDescent="0.2">
      <c r="A38" s="246" t="s">
        <v>32</v>
      </c>
      <c r="B38" s="246"/>
      <c r="C38" s="19">
        <v>50407</v>
      </c>
      <c r="D38" s="19">
        <v>24439</v>
      </c>
      <c r="E38" s="19">
        <v>25968</v>
      </c>
      <c r="F38" s="19">
        <v>50965</v>
      </c>
      <c r="G38" s="19">
        <v>24722</v>
      </c>
      <c r="H38" s="19">
        <v>26243</v>
      </c>
      <c r="I38" s="19">
        <v>50686</v>
      </c>
    </row>
    <row r="39" spans="1:9" s="102" customFormat="1" ht="12" customHeight="1" x14ac:dyDescent="0.2">
      <c r="A39" s="253" t="s">
        <v>33</v>
      </c>
      <c r="B39" s="253"/>
      <c r="C39" s="25">
        <v>5580</v>
      </c>
      <c r="D39" s="25">
        <v>2855</v>
      </c>
      <c r="E39" s="25">
        <v>2725</v>
      </c>
      <c r="F39" s="25">
        <v>5652</v>
      </c>
      <c r="G39" s="25">
        <v>2887</v>
      </c>
      <c r="H39" s="25">
        <v>2765</v>
      </c>
      <c r="I39" s="25">
        <v>5616</v>
      </c>
    </row>
    <row r="40" spans="1:9" s="102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224" customFormat="1" ht="12" customHeight="1" x14ac:dyDescent="0.2">
      <c r="A41" s="247" t="s">
        <v>34</v>
      </c>
      <c r="B41" s="247"/>
      <c r="C41" s="17">
        <v>146231</v>
      </c>
      <c r="D41" s="17">
        <v>70875</v>
      </c>
      <c r="E41" s="17">
        <v>75356</v>
      </c>
      <c r="F41" s="17">
        <v>147359</v>
      </c>
      <c r="G41" s="17">
        <v>71453</v>
      </c>
      <c r="H41" s="17">
        <v>75906</v>
      </c>
      <c r="I41" s="17">
        <v>146795</v>
      </c>
    </row>
    <row r="42" spans="1:9" s="102" customFormat="1" ht="12" customHeight="1" x14ac:dyDescent="0.2">
      <c r="A42" s="246" t="s">
        <v>35</v>
      </c>
      <c r="B42" s="246"/>
      <c r="C42" s="19">
        <v>98821</v>
      </c>
      <c r="D42" s="19">
        <v>47842</v>
      </c>
      <c r="E42" s="19">
        <v>50979</v>
      </c>
      <c r="F42" s="19">
        <v>99689</v>
      </c>
      <c r="G42" s="19">
        <v>48310</v>
      </c>
      <c r="H42" s="19">
        <v>51379</v>
      </c>
      <c r="I42" s="19">
        <v>99253</v>
      </c>
    </row>
    <row r="43" spans="1:9" s="102" customFormat="1" ht="12" customHeight="1" x14ac:dyDescent="0.2">
      <c r="A43" s="257" t="s">
        <v>36</v>
      </c>
      <c r="B43" s="257"/>
      <c r="C43" s="19">
        <v>23773</v>
      </c>
      <c r="D43" s="19">
        <v>11697</v>
      </c>
      <c r="E43" s="19">
        <v>12076</v>
      </c>
      <c r="F43" s="19">
        <v>23904</v>
      </c>
      <c r="G43" s="19">
        <v>11764</v>
      </c>
      <c r="H43" s="19">
        <v>12140</v>
      </c>
      <c r="I43" s="19">
        <v>23839</v>
      </c>
    </row>
    <row r="44" spans="1:9" s="102" customFormat="1" ht="12" customHeight="1" x14ac:dyDescent="0.2">
      <c r="A44" s="27"/>
      <c r="B44" s="21" t="s">
        <v>37</v>
      </c>
      <c r="C44" s="19">
        <v>13605</v>
      </c>
      <c r="D44" s="19">
        <v>6752</v>
      </c>
      <c r="E44" s="19">
        <v>6853</v>
      </c>
      <c r="F44" s="19">
        <v>13730</v>
      </c>
      <c r="G44" s="19">
        <v>6812</v>
      </c>
      <c r="H44" s="19">
        <v>6918</v>
      </c>
      <c r="I44" s="19">
        <v>13668</v>
      </c>
    </row>
    <row r="45" spans="1:9" s="102" customFormat="1" ht="12" customHeight="1" x14ac:dyDescent="0.2">
      <c r="A45" s="27"/>
      <c r="B45" s="21" t="s">
        <v>38</v>
      </c>
      <c r="C45" s="19">
        <v>10168</v>
      </c>
      <c r="D45" s="19">
        <v>4945</v>
      </c>
      <c r="E45" s="19">
        <v>5223</v>
      </c>
      <c r="F45" s="19">
        <v>10174</v>
      </c>
      <c r="G45" s="19">
        <v>4952</v>
      </c>
      <c r="H45" s="19">
        <v>5222</v>
      </c>
      <c r="I45" s="19">
        <v>10171</v>
      </c>
    </row>
    <row r="46" spans="1:9" s="102" customFormat="1" ht="12" customHeight="1" x14ac:dyDescent="0.2">
      <c r="A46" s="246" t="s">
        <v>40</v>
      </c>
      <c r="B46" s="246"/>
      <c r="C46" s="19">
        <v>23637</v>
      </c>
      <c r="D46" s="19">
        <v>11336</v>
      </c>
      <c r="E46" s="19">
        <v>12301</v>
      </c>
      <c r="F46" s="19">
        <v>23766</v>
      </c>
      <c r="G46" s="19">
        <v>11379</v>
      </c>
      <c r="H46" s="19">
        <v>12387</v>
      </c>
      <c r="I46" s="19">
        <v>23703</v>
      </c>
    </row>
    <row r="47" spans="1:9" s="102" customFormat="1" ht="12" customHeight="1" x14ac:dyDescent="0.2">
      <c r="A47" s="27"/>
      <c r="B47" s="21" t="s">
        <v>41</v>
      </c>
      <c r="C47" s="19">
        <v>2819</v>
      </c>
      <c r="D47" s="19">
        <v>1380</v>
      </c>
      <c r="E47" s="19">
        <v>1439</v>
      </c>
      <c r="F47" s="19">
        <v>2845</v>
      </c>
      <c r="G47" s="19">
        <v>1387</v>
      </c>
      <c r="H47" s="19">
        <v>1458</v>
      </c>
      <c r="I47" s="19">
        <v>2833</v>
      </c>
    </row>
    <row r="48" spans="1:9" s="102" customFormat="1" ht="12" customHeight="1" x14ac:dyDescent="0.2">
      <c r="A48" s="27"/>
      <c r="B48" s="21" t="s">
        <v>42</v>
      </c>
      <c r="C48" s="19">
        <v>6835</v>
      </c>
      <c r="D48" s="19">
        <v>3326</v>
      </c>
      <c r="E48" s="19">
        <v>3509</v>
      </c>
      <c r="F48" s="19">
        <v>6793</v>
      </c>
      <c r="G48" s="19">
        <v>3277</v>
      </c>
      <c r="H48" s="19">
        <v>3516</v>
      </c>
      <c r="I48" s="19">
        <v>6816</v>
      </c>
    </row>
    <row r="49" spans="1:9" s="102" customFormat="1" ht="12" customHeight="1" x14ac:dyDescent="0.2">
      <c r="A49" s="27"/>
      <c r="B49" s="27" t="s">
        <v>43</v>
      </c>
      <c r="C49" s="25">
        <v>13983</v>
      </c>
      <c r="D49" s="25">
        <v>6630</v>
      </c>
      <c r="E49" s="25">
        <v>7353</v>
      </c>
      <c r="F49" s="25">
        <v>14128</v>
      </c>
      <c r="G49" s="25">
        <v>6715</v>
      </c>
      <c r="H49" s="25">
        <v>7413</v>
      </c>
      <c r="I49" s="25">
        <v>14054</v>
      </c>
    </row>
    <row r="50" spans="1:9" s="102" customFormat="1" ht="12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</row>
    <row r="51" spans="1:9" s="224" customFormat="1" ht="12" customHeight="1" x14ac:dyDescent="0.2">
      <c r="A51" s="247" t="s">
        <v>44</v>
      </c>
      <c r="B51" s="247"/>
      <c r="C51" s="17">
        <v>55173</v>
      </c>
      <c r="D51" s="17">
        <v>26987</v>
      </c>
      <c r="E51" s="17">
        <v>28186</v>
      </c>
      <c r="F51" s="17">
        <v>55146</v>
      </c>
      <c r="G51" s="17">
        <v>26963</v>
      </c>
      <c r="H51" s="17">
        <v>28183</v>
      </c>
      <c r="I51" s="17">
        <v>55157</v>
      </c>
    </row>
    <row r="52" spans="1:9" s="102" customFormat="1" ht="12" customHeight="1" x14ac:dyDescent="0.2">
      <c r="A52" s="246" t="s">
        <v>45</v>
      </c>
      <c r="B52" s="246"/>
      <c r="C52" s="19">
        <v>18431</v>
      </c>
      <c r="D52" s="19">
        <v>8981</v>
      </c>
      <c r="E52" s="19">
        <v>9450</v>
      </c>
      <c r="F52" s="19">
        <v>18428</v>
      </c>
      <c r="G52" s="19">
        <v>8959</v>
      </c>
      <c r="H52" s="19">
        <v>9469</v>
      </c>
      <c r="I52" s="19">
        <v>18429</v>
      </c>
    </row>
    <row r="53" spans="1:9" s="102" customFormat="1" ht="12" customHeight="1" x14ac:dyDescent="0.2">
      <c r="A53" s="246" t="s">
        <v>46</v>
      </c>
      <c r="B53" s="246"/>
      <c r="C53" s="19">
        <v>32575</v>
      </c>
      <c r="D53" s="19">
        <v>15956</v>
      </c>
      <c r="E53" s="19">
        <v>16619</v>
      </c>
      <c r="F53" s="19">
        <v>32577</v>
      </c>
      <c r="G53" s="19">
        <v>15974</v>
      </c>
      <c r="H53" s="19">
        <v>16603</v>
      </c>
      <c r="I53" s="19">
        <v>32574</v>
      </c>
    </row>
    <row r="54" spans="1:9" s="102" customFormat="1" ht="12" customHeight="1" x14ac:dyDescent="0.2">
      <c r="A54" s="253" t="s">
        <v>47</v>
      </c>
      <c r="B54" s="253"/>
      <c r="C54" s="25">
        <v>4167</v>
      </c>
      <c r="D54" s="25">
        <v>2050</v>
      </c>
      <c r="E54" s="25">
        <v>2117</v>
      </c>
      <c r="F54" s="25">
        <v>4141</v>
      </c>
      <c r="G54" s="25">
        <v>2030</v>
      </c>
      <c r="H54" s="25">
        <v>2111</v>
      </c>
      <c r="I54" s="25">
        <v>4154</v>
      </c>
    </row>
    <row r="55" spans="1:9" s="102" customFormat="1" ht="12" customHeight="1" x14ac:dyDescent="0.2">
      <c r="A55" s="22"/>
      <c r="B55" s="230"/>
      <c r="C55" s="29"/>
      <c r="D55" s="29"/>
      <c r="E55" s="29"/>
      <c r="F55" s="29"/>
      <c r="G55" s="29"/>
      <c r="H55" s="29"/>
      <c r="I55" s="29"/>
    </row>
    <row r="56" spans="1:9" s="102" customFormat="1" ht="12" customHeight="1" x14ac:dyDescent="0.2">
      <c r="A56" s="256" t="s">
        <v>48</v>
      </c>
      <c r="B56" s="256"/>
      <c r="C56" s="15">
        <v>49778</v>
      </c>
      <c r="D56" s="15">
        <v>24293</v>
      </c>
      <c r="E56" s="15">
        <v>25485</v>
      </c>
      <c r="F56" s="15">
        <v>49796</v>
      </c>
      <c r="G56" s="15">
        <v>24291</v>
      </c>
      <c r="H56" s="15">
        <v>25505</v>
      </c>
      <c r="I56" s="15">
        <v>49786</v>
      </c>
    </row>
    <row r="57" spans="1:9" s="102" customFormat="1" ht="12" customHeight="1" x14ac:dyDescent="0.2">
      <c r="A57" s="246" t="s">
        <v>49</v>
      </c>
      <c r="B57" s="246"/>
      <c r="C57" s="19">
        <v>3276</v>
      </c>
      <c r="D57" s="19">
        <v>1604</v>
      </c>
      <c r="E57" s="19">
        <v>1672</v>
      </c>
      <c r="F57" s="19">
        <v>3291</v>
      </c>
      <c r="G57" s="19">
        <v>1589</v>
      </c>
      <c r="H57" s="19">
        <v>1702</v>
      </c>
      <c r="I57" s="19">
        <v>3284</v>
      </c>
    </row>
    <row r="58" spans="1:9" s="102" customFormat="1" ht="12" customHeight="1" x14ac:dyDescent="0.2">
      <c r="A58" s="246" t="s">
        <v>51</v>
      </c>
      <c r="B58" s="246"/>
      <c r="C58" s="19">
        <v>1927</v>
      </c>
      <c r="D58" s="19">
        <v>948</v>
      </c>
      <c r="E58" s="19">
        <v>979</v>
      </c>
      <c r="F58" s="19">
        <v>1914</v>
      </c>
      <c r="G58" s="19">
        <v>933</v>
      </c>
      <c r="H58" s="19">
        <v>981</v>
      </c>
      <c r="I58" s="19">
        <v>1919</v>
      </c>
    </row>
    <row r="59" spans="1:9" s="102" customFormat="1" ht="12" customHeight="1" x14ac:dyDescent="0.2">
      <c r="A59" s="246" t="s">
        <v>52</v>
      </c>
      <c r="B59" s="246"/>
      <c r="C59" s="19">
        <v>2240</v>
      </c>
      <c r="D59" s="19">
        <v>1102</v>
      </c>
      <c r="E59" s="19">
        <v>1138</v>
      </c>
      <c r="F59" s="19">
        <v>2227</v>
      </c>
      <c r="G59" s="19">
        <v>1097</v>
      </c>
      <c r="H59" s="19">
        <v>1130</v>
      </c>
      <c r="I59" s="19">
        <v>2235</v>
      </c>
    </row>
    <row r="60" spans="1:9" s="102" customFormat="1" ht="12" customHeight="1" x14ac:dyDescent="0.2">
      <c r="A60" s="246" t="s">
        <v>53</v>
      </c>
      <c r="B60" s="246"/>
      <c r="C60" s="19">
        <v>7440</v>
      </c>
      <c r="D60" s="19">
        <v>3654</v>
      </c>
      <c r="E60" s="19">
        <v>3786</v>
      </c>
      <c r="F60" s="19">
        <v>7420</v>
      </c>
      <c r="G60" s="19">
        <v>3646</v>
      </c>
      <c r="H60" s="19">
        <v>3774</v>
      </c>
      <c r="I60" s="19">
        <v>7428</v>
      </c>
    </row>
    <row r="61" spans="1:9" s="102" customFormat="1" ht="12" customHeight="1" x14ac:dyDescent="0.2">
      <c r="A61" s="246" t="s">
        <v>54</v>
      </c>
      <c r="B61" s="246"/>
      <c r="C61" s="19">
        <v>2850</v>
      </c>
      <c r="D61" s="19">
        <v>1378</v>
      </c>
      <c r="E61" s="19">
        <v>1472</v>
      </c>
      <c r="F61" s="19">
        <v>2848</v>
      </c>
      <c r="G61" s="19">
        <v>1368</v>
      </c>
      <c r="H61" s="19">
        <v>1480</v>
      </c>
      <c r="I61" s="19">
        <v>2849</v>
      </c>
    </row>
    <row r="62" spans="1:9" s="102" customFormat="1" ht="12" customHeight="1" x14ac:dyDescent="0.2">
      <c r="A62" s="246" t="s">
        <v>56</v>
      </c>
      <c r="B62" s="246"/>
      <c r="C62" s="19">
        <v>14847</v>
      </c>
      <c r="D62" s="19">
        <v>7190</v>
      </c>
      <c r="E62" s="19">
        <v>7657</v>
      </c>
      <c r="F62" s="19">
        <v>14909</v>
      </c>
      <c r="G62" s="19">
        <v>7232</v>
      </c>
      <c r="H62" s="19">
        <v>7677</v>
      </c>
      <c r="I62" s="19">
        <v>14878</v>
      </c>
    </row>
    <row r="63" spans="1:9" s="102" customFormat="1" ht="12" customHeight="1" x14ac:dyDescent="0.2">
      <c r="A63" s="246" t="s">
        <v>58</v>
      </c>
      <c r="B63" s="246"/>
      <c r="C63" s="19">
        <v>4383</v>
      </c>
      <c r="D63" s="19">
        <v>2081</v>
      </c>
      <c r="E63" s="19">
        <v>2302</v>
      </c>
      <c r="F63" s="19">
        <v>4371</v>
      </c>
      <c r="G63" s="19">
        <v>2078</v>
      </c>
      <c r="H63" s="19">
        <v>2293</v>
      </c>
      <c r="I63" s="19">
        <v>4378</v>
      </c>
    </row>
    <row r="64" spans="1:9" s="102" customFormat="1" ht="12" customHeight="1" x14ac:dyDescent="0.2">
      <c r="A64" s="246" t="s">
        <v>59</v>
      </c>
      <c r="B64" s="246"/>
      <c r="C64" s="19">
        <v>2327</v>
      </c>
      <c r="D64" s="19">
        <v>1134</v>
      </c>
      <c r="E64" s="19">
        <v>1193</v>
      </c>
      <c r="F64" s="19">
        <v>2346</v>
      </c>
      <c r="G64" s="19">
        <v>1143</v>
      </c>
      <c r="H64" s="19">
        <v>1203</v>
      </c>
      <c r="I64" s="19">
        <v>2336</v>
      </c>
    </row>
    <row r="65" spans="1:9" s="102" customFormat="1" ht="12" customHeight="1" x14ac:dyDescent="0.2">
      <c r="A65" s="246" t="s">
        <v>60</v>
      </c>
      <c r="B65" s="246"/>
      <c r="C65" s="19">
        <v>2646</v>
      </c>
      <c r="D65" s="19">
        <v>1295</v>
      </c>
      <c r="E65" s="19">
        <v>1351</v>
      </c>
      <c r="F65" s="19">
        <v>2663</v>
      </c>
      <c r="G65" s="19">
        <v>1307</v>
      </c>
      <c r="H65" s="19">
        <v>1356</v>
      </c>
      <c r="I65" s="19">
        <v>2654</v>
      </c>
    </row>
    <row r="66" spans="1:9" s="102" customFormat="1" ht="12" customHeight="1" x14ac:dyDescent="0.2">
      <c r="A66" s="246" t="s">
        <v>61</v>
      </c>
      <c r="B66" s="246"/>
      <c r="C66" s="19">
        <v>4510</v>
      </c>
      <c r="D66" s="19">
        <v>2265</v>
      </c>
      <c r="E66" s="19">
        <v>2245</v>
      </c>
      <c r="F66" s="19">
        <v>4461</v>
      </c>
      <c r="G66" s="19">
        <v>2252</v>
      </c>
      <c r="H66" s="19">
        <v>2209</v>
      </c>
      <c r="I66" s="19">
        <v>4486</v>
      </c>
    </row>
    <row r="67" spans="1:9" s="102" customFormat="1" ht="12" customHeight="1" x14ac:dyDescent="0.2">
      <c r="A67" s="253" t="s">
        <v>62</v>
      </c>
      <c r="B67" s="253"/>
      <c r="C67" s="25">
        <v>3332</v>
      </c>
      <c r="D67" s="25">
        <v>1642</v>
      </c>
      <c r="E67" s="25">
        <v>1690</v>
      </c>
      <c r="F67" s="25">
        <v>3346</v>
      </c>
      <c r="G67" s="25">
        <v>1646</v>
      </c>
      <c r="H67" s="25">
        <v>1700</v>
      </c>
      <c r="I67" s="25">
        <v>3339</v>
      </c>
    </row>
    <row r="68" spans="1:9" s="102" customFormat="1" ht="12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</row>
    <row r="69" spans="1:9" s="102" customFormat="1" ht="12" customHeight="1" x14ac:dyDescent="0.2">
      <c r="A69" s="247" t="s">
        <v>63</v>
      </c>
      <c r="B69" s="247"/>
      <c r="C69" s="17">
        <v>151242</v>
      </c>
      <c r="D69" s="17">
        <v>73378</v>
      </c>
      <c r="E69" s="17">
        <v>77864</v>
      </c>
      <c r="F69" s="17">
        <v>152321</v>
      </c>
      <c r="G69" s="17">
        <v>73933</v>
      </c>
      <c r="H69" s="17">
        <v>78388</v>
      </c>
      <c r="I69" s="17">
        <v>151781</v>
      </c>
    </row>
    <row r="70" spans="1:9" s="102" customFormat="1" ht="12" customHeight="1" x14ac:dyDescent="0.2">
      <c r="A70" s="246" t="s">
        <v>64</v>
      </c>
      <c r="B70" s="246"/>
      <c r="C70" s="19">
        <v>4396</v>
      </c>
      <c r="D70" s="19">
        <v>2062</v>
      </c>
      <c r="E70" s="19">
        <v>2334</v>
      </c>
      <c r="F70" s="19">
        <v>4468</v>
      </c>
      <c r="G70" s="19">
        <v>2103</v>
      </c>
      <c r="H70" s="19">
        <v>2365</v>
      </c>
      <c r="I70" s="19">
        <v>4431</v>
      </c>
    </row>
    <row r="71" spans="1:9" s="102" customFormat="1" ht="12" customHeight="1" x14ac:dyDescent="0.2">
      <c r="A71" s="246" t="s">
        <v>65</v>
      </c>
      <c r="B71" s="246"/>
      <c r="C71" s="19">
        <v>1377</v>
      </c>
      <c r="D71" s="19">
        <v>665</v>
      </c>
      <c r="E71" s="19">
        <v>712</v>
      </c>
      <c r="F71" s="19">
        <v>1385</v>
      </c>
      <c r="G71" s="19">
        <v>668</v>
      </c>
      <c r="H71" s="19">
        <v>717</v>
      </c>
      <c r="I71" s="19">
        <v>1381</v>
      </c>
    </row>
    <row r="72" spans="1:9" s="102" customFormat="1" ht="12" customHeight="1" x14ac:dyDescent="0.2">
      <c r="A72" s="246" t="s">
        <v>66</v>
      </c>
      <c r="B72" s="246"/>
      <c r="C72" s="19">
        <v>356</v>
      </c>
      <c r="D72" s="19">
        <v>181</v>
      </c>
      <c r="E72" s="19">
        <v>175</v>
      </c>
      <c r="F72" s="19">
        <v>361</v>
      </c>
      <c r="G72" s="19">
        <v>183</v>
      </c>
      <c r="H72" s="19">
        <v>178</v>
      </c>
      <c r="I72" s="19">
        <v>359</v>
      </c>
    </row>
    <row r="73" spans="1:9" s="102" customFormat="1" ht="12" customHeight="1" x14ac:dyDescent="0.2">
      <c r="A73" s="246" t="s">
        <v>67</v>
      </c>
      <c r="B73" s="246"/>
      <c r="C73" s="19">
        <v>968</v>
      </c>
      <c r="D73" s="19">
        <v>464</v>
      </c>
      <c r="E73" s="19">
        <v>504</v>
      </c>
      <c r="F73" s="19">
        <v>955</v>
      </c>
      <c r="G73" s="19">
        <v>458</v>
      </c>
      <c r="H73" s="19">
        <v>497</v>
      </c>
      <c r="I73" s="19">
        <v>961</v>
      </c>
    </row>
    <row r="74" spans="1:9" s="102" customFormat="1" ht="12" customHeight="1" x14ac:dyDescent="0.2">
      <c r="A74" s="246" t="s">
        <v>68</v>
      </c>
      <c r="B74" s="246"/>
      <c r="C74" s="19">
        <v>296</v>
      </c>
      <c r="D74" s="19">
        <v>143</v>
      </c>
      <c r="E74" s="19">
        <v>153</v>
      </c>
      <c r="F74" s="19">
        <v>299</v>
      </c>
      <c r="G74" s="19">
        <v>140</v>
      </c>
      <c r="H74" s="19">
        <v>159</v>
      </c>
      <c r="I74" s="19">
        <v>298</v>
      </c>
    </row>
    <row r="75" spans="1:9" s="102" customFormat="1" ht="12" customHeight="1" x14ac:dyDescent="0.2">
      <c r="A75" s="246" t="s">
        <v>69</v>
      </c>
      <c r="B75" s="246"/>
      <c r="C75" s="19">
        <v>1518</v>
      </c>
      <c r="D75" s="19">
        <v>735</v>
      </c>
      <c r="E75" s="19">
        <v>783</v>
      </c>
      <c r="F75" s="19">
        <v>1495</v>
      </c>
      <c r="G75" s="19">
        <v>717</v>
      </c>
      <c r="H75" s="19">
        <v>778</v>
      </c>
      <c r="I75" s="19">
        <v>1506</v>
      </c>
    </row>
    <row r="76" spans="1:9" s="102" customFormat="1" ht="12" customHeight="1" x14ac:dyDescent="0.2">
      <c r="A76" s="246" t="s">
        <v>70</v>
      </c>
      <c r="B76" s="246"/>
      <c r="C76" s="19">
        <v>609</v>
      </c>
      <c r="D76" s="19">
        <v>307</v>
      </c>
      <c r="E76" s="19">
        <v>302</v>
      </c>
      <c r="F76" s="19">
        <v>620</v>
      </c>
      <c r="G76" s="19">
        <v>307</v>
      </c>
      <c r="H76" s="19">
        <v>313</v>
      </c>
      <c r="I76" s="19">
        <v>615</v>
      </c>
    </row>
    <row r="77" spans="1:9" s="102" customFormat="1" ht="12" customHeight="1" x14ac:dyDescent="0.2">
      <c r="A77" s="246" t="s">
        <v>71</v>
      </c>
      <c r="B77" s="246"/>
      <c r="C77" s="19">
        <v>2656</v>
      </c>
      <c r="D77" s="19">
        <v>1289</v>
      </c>
      <c r="E77" s="19">
        <v>1367</v>
      </c>
      <c r="F77" s="19">
        <v>2737</v>
      </c>
      <c r="G77" s="19">
        <v>1341</v>
      </c>
      <c r="H77" s="19">
        <v>1396</v>
      </c>
      <c r="I77" s="19">
        <v>2697</v>
      </c>
    </row>
    <row r="78" spans="1:9" s="102" customFormat="1" ht="12" customHeight="1" x14ac:dyDescent="0.2">
      <c r="A78" s="246" t="s">
        <v>73</v>
      </c>
      <c r="B78" s="246"/>
      <c r="C78" s="19">
        <v>985</v>
      </c>
      <c r="D78" s="19">
        <v>504</v>
      </c>
      <c r="E78" s="19">
        <v>481</v>
      </c>
      <c r="F78" s="19">
        <v>945</v>
      </c>
      <c r="G78" s="19">
        <v>487</v>
      </c>
      <c r="H78" s="19">
        <v>458</v>
      </c>
      <c r="I78" s="19">
        <v>965</v>
      </c>
    </row>
    <row r="79" spans="1:9" s="102" customFormat="1" ht="12" customHeight="1" x14ac:dyDescent="0.2">
      <c r="A79" s="246" t="s">
        <v>75</v>
      </c>
      <c r="B79" s="246"/>
      <c r="C79" s="19">
        <v>446</v>
      </c>
      <c r="D79" s="19">
        <v>230</v>
      </c>
      <c r="E79" s="19">
        <v>216</v>
      </c>
      <c r="F79" s="19">
        <v>458</v>
      </c>
      <c r="G79" s="19">
        <v>240</v>
      </c>
      <c r="H79" s="19">
        <v>218</v>
      </c>
      <c r="I79" s="19">
        <v>452</v>
      </c>
    </row>
    <row r="80" spans="1:9" s="102" customFormat="1" ht="12" customHeight="1" x14ac:dyDescent="0.2">
      <c r="A80" s="246" t="s">
        <v>76</v>
      </c>
      <c r="B80" s="246"/>
      <c r="C80" s="19">
        <v>765</v>
      </c>
      <c r="D80" s="19">
        <v>374</v>
      </c>
      <c r="E80" s="19">
        <v>391</v>
      </c>
      <c r="F80" s="19">
        <v>789</v>
      </c>
      <c r="G80" s="19">
        <v>382</v>
      </c>
      <c r="H80" s="19">
        <v>407</v>
      </c>
      <c r="I80" s="19">
        <v>778</v>
      </c>
    </row>
    <row r="81" spans="1:9" s="102" customFormat="1" ht="12" customHeight="1" x14ac:dyDescent="0.2">
      <c r="A81" s="246" t="s">
        <v>77</v>
      </c>
      <c r="B81" s="246"/>
      <c r="C81" s="19">
        <v>1508</v>
      </c>
      <c r="D81" s="19">
        <v>760</v>
      </c>
      <c r="E81" s="19">
        <v>748</v>
      </c>
      <c r="F81" s="19">
        <v>1501</v>
      </c>
      <c r="G81" s="19">
        <v>758</v>
      </c>
      <c r="H81" s="19">
        <v>743</v>
      </c>
      <c r="I81" s="19">
        <v>1503</v>
      </c>
    </row>
    <row r="82" spans="1:9" s="102" customFormat="1" ht="12" customHeight="1" x14ac:dyDescent="0.2">
      <c r="A82" s="246" t="s">
        <v>80</v>
      </c>
      <c r="B82" s="246"/>
      <c r="C82" s="19">
        <v>2320</v>
      </c>
      <c r="D82" s="19">
        <v>1141</v>
      </c>
      <c r="E82" s="19">
        <v>1179</v>
      </c>
      <c r="F82" s="19">
        <v>2330</v>
      </c>
      <c r="G82" s="19">
        <v>1160</v>
      </c>
      <c r="H82" s="19">
        <v>1170</v>
      </c>
      <c r="I82" s="19">
        <v>2325</v>
      </c>
    </row>
    <row r="83" spans="1:9" s="102" customFormat="1" ht="12" customHeight="1" x14ac:dyDescent="0.2">
      <c r="A83" s="246" t="s">
        <v>81</v>
      </c>
      <c r="B83" s="246"/>
      <c r="C83" s="19">
        <v>6752</v>
      </c>
      <c r="D83" s="19">
        <v>3304</v>
      </c>
      <c r="E83" s="19">
        <v>3448</v>
      </c>
      <c r="F83" s="19">
        <v>6740</v>
      </c>
      <c r="G83" s="19">
        <v>3297</v>
      </c>
      <c r="H83" s="19">
        <v>3443</v>
      </c>
      <c r="I83" s="19">
        <v>6746</v>
      </c>
    </row>
    <row r="84" spans="1:9" s="102" customFormat="1" ht="12" customHeight="1" x14ac:dyDescent="0.2">
      <c r="A84" s="246" t="s">
        <v>84</v>
      </c>
      <c r="B84" s="246"/>
      <c r="C84" s="19">
        <v>4373</v>
      </c>
      <c r="D84" s="19">
        <v>2050</v>
      </c>
      <c r="E84" s="19">
        <v>2323</v>
      </c>
      <c r="F84" s="19">
        <v>4329</v>
      </c>
      <c r="G84" s="19">
        <v>2028</v>
      </c>
      <c r="H84" s="19">
        <v>2301</v>
      </c>
      <c r="I84" s="19">
        <v>4351</v>
      </c>
    </row>
    <row r="85" spans="1:9" s="102" customFormat="1" ht="12" customHeight="1" x14ac:dyDescent="0.2">
      <c r="A85" s="246" t="s">
        <v>87</v>
      </c>
      <c r="B85" s="246"/>
      <c r="C85" s="19">
        <v>4735</v>
      </c>
      <c r="D85" s="19">
        <v>2326</v>
      </c>
      <c r="E85" s="19">
        <v>2409</v>
      </c>
      <c r="F85" s="19">
        <v>4816</v>
      </c>
      <c r="G85" s="19">
        <v>2344</v>
      </c>
      <c r="H85" s="19">
        <v>2472</v>
      </c>
      <c r="I85" s="19">
        <v>4776</v>
      </c>
    </row>
    <row r="86" spans="1:9" s="102" customFormat="1" ht="12" customHeight="1" x14ac:dyDescent="0.2">
      <c r="A86" s="246" t="s">
        <v>88</v>
      </c>
      <c r="B86" s="246"/>
      <c r="C86" s="19">
        <v>2120</v>
      </c>
      <c r="D86" s="19">
        <v>1021</v>
      </c>
      <c r="E86" s="19">
        <v>1099</v>
      </c>
      <c r="F86" s="19">
        <v>2155</v>
      </c>
      <c r="G86" s="19">
        <v>1044</v>
      </c>
      <c r="H86" s="19">
        <v>1111</v>
      </c>
      <c r="I86" s="19">
        <v>2138</v>
      </c>
    </row>
    <row r="87" spans="1:9" s="102" customFormat="1" ht="12" customHeight="1" x14ac:dyDescent="0.2">
      <c r="A87" s="246" t="s">
        <v>90</v>
      </c>
      <c r="B87" s="246"/>
      <c r="C87" s="19">
        <v>1432</v>
      </c>
      <c r="D87" s="19">
        <v>703</v>
      </c>
      <c r="E87" s="19">
        <v>729</v>
      </c>
      <c r="F87" s="19">
        <v>1487</v>
      </c>
      <c r="G87" s="19">
        <v>720</v>
      </c>
      <c r="H87" s="19">
        <v>767</v>
      </c>
      <c r="I87" s="19">
        <v>1459</v>
      </c>
    </row>
    <row r="88" spans="1:9" s="102" customFormat="1" ht="12" customHeight="1" x14ac:dyDescent="0.2">
      <c r="A88" s="246" t="s">
        <v>91</v>
      </c>
      <c r="B88" s="246"/>
      <c r="C88" s="19">
        <v>595</v>
      </c>
      <c r="D88" s="19">
        <v>293</v>
      </c>
      <c r="E88" s="19">
        <v>302</v>
      </c>
      <c r="F88" s="19">
        <v>608</v>
      </c>
      <c r="G88" s="19">
        <v>297</v>
      </c>
      <c r="H88" s="19">
        <v>311</v>
      </c>
      <c r="I88" s="19">
        <v>601</v>
      </c>
    </row>
    <row r="89" spans="1:9" s="102" customFormat="1" ht="12" customHeight="1" x14ac:dyDescent="0.2">
      <c r="A89" s="246" t="s">
        <v>92</v>
      </c>
      <c r="B89" s="246"/>
      <c r="C89" s="19">
        <v>479</v>
      </c>
      <c r="D89" s="19">
        <v>247</v>
      </c>
      <c r="E89" s="19">
        <v>232</v>
      </c>
      <c r="F89" s="19">
        <v>473</v>
      </c>
      <c r="G89" s="19">
        <v>242</v>
      </c>
      <c r="H89" s="19">
        <v>231</v>
      </c>
      <c r="I89" s="19">
        <v>476</v>
      </c>
    </row>
    <row r="90" spans="1:9" s="102" customFormat="1" ht="12" customHeight="1" x14ac:dyDescent="0.2">
      <c r="A90" s="246" t="s">
        <v>93</v>
      </c>
      <c r="B90" s="246"/>
      <c r="C90" s="19">
        <v>1363</v>
      </c>
      <c r="D90" s="19">
        <v>668</v>
      </c>
      <c r="E90" s="19">
        <v>695</v>
      </c>
      <c r="F90" s="19">
        <v>1367</v>
      </c>
      <c r="G90" s="19">
        <v>670</v>
      </c>
      <c r="H90" s="19">
        <v>697</v>
      </c>
      <c r="I90" s="19">
        <v>1366</v>
      </c>
    </row>
    <row r="91" spans="1:9" s="102" customFormat="1" ht="12" customHeight="1" x14ac:dyDescent="0.2">
      <c r="A91" s="246" t="s">
        <v>94</v>
      </c>
      <c r="B91" s="246"/>
      <c r="C91" s="19">
        <v>1707</v>
      </c>
      <c r="D91" s="19">
        <v>827</v>
      </c>
      <c r="E91" s="19">
        <v>880</v>
      </c>
      <c r="F91" s="19">
        <v>1736</v>
      </c>
      <c r="G91" s="19">
        <v>846</v>
      </c>
      <c r="H91" s="19">
        <v>890</v>
      </c>
      <c r="I91" s="19">
        <v>1721</v>
      </c>
    </row>
    <row r="92" spans="1:9" s="102" customFormat="1" ht="12" customHeight="1" x14ac:dyDescent="0.2">
      <c r="A92" s="246" t="s">
        <v>95</v>
      </c>
      <c r="B92" s="246"/>
      <c r="C92" s="19">
        <v>62123</v>
      </c>
      <c r="D92" s="19">
        <v>29900</v>
      </c>
      <c r="E92" s="19">
        <v>32223</v>
      </c>
      <c r="F92" s="19">
        <v>62464</v>
      </c>
      <c r="G92" s="19">
        <v>30116</v>
      </c>
      <c r="H92" s="19">
        <v>32348</v>
      </c>
      <c r="I92" s="19">
        <v>62293</v>
      </c>
    </row>
    <row r="93" spans="1:9" s="102" customFormat="1" ht="12" customHeight="1" x14ac:dyDescent="0.2">
      <c r="A93" s="246" t="s">
        <v>96</v>
      </c>
      <c r="B93" s="246"/>
      <c r="C93" s="19">
        <v>1616</v>
      </c>
      <c r="D93" s="19">
        <v>778</v>
      </c>
      <c r="E93" s="19">
        <v>838</v>
      </c>
      <c r="F93" s="19">
        <v>1652</v>
      </c>
      <c r="G93" s="19">
        <v>788</v>
      </c>
      <c r="H93" s="19">
        <v>864</v>
      </c>
      <c r="I93" s="19">
        <v>1634</v>
      </c>
    </row>
    <row r="94" spans="1:9" s="102" customFormat="1" ht="12" customHeight="1" x14ac:dyDescent="0.2">
      <c r="A94" s="246" t="s">
        <v>97</v>
      </c>
      <c r="B94" s="246"/>
      <c r="C94" s="19">
        <v>1292</v>
      </c>
      <c r="D94" s="19">
        <v>647</v>
      </c>
      <c r="E94" s="19">
        <v>645</v>
      </c>
      <c r="F94" s="19">
        <v>1330</v>
      </c>
      <c r="G94" s="19">
        <v>667</v>
      </c>
      <c r="H94" s="19">
        <v>663</v>
      </c>
      <c r="I94" s="19">
        <v>1311</v>
      </c>
    </row>
    <row r="95" spans="1:9" s="102" customFormat="1" ht="12" customHeight="1" x14ac:dyDescent="0.2">
      <c r="A95" s="246" t="s">
        <v>99</v>
      </c>
      <c r="B95" s="246"/>
      <c r="C95" s="19">
        <v>6426</v>
      </c>
      <c r="D95" s="19">
        <v>3051</v>
      </c>
      <c r="E95" s="19">
        <v>3375</v>
      </c>
      <c r="F95" s="19">
        <v>6575</v>
      </c>
      <c r="G95" s="19">
        <v>3119</v>
      </c>
      <c r="H95" s="19">
        <v>3456</v>
      </c>
      <c r="I95" s="19">
        <v>6500</v>
      </c>
    </row>
    <row r="96" spans="1:9" s="102" customFormat="1" ht="12" customHeight="1" x14ac:dyDescent="0.2">
      <c r="A96" s="246" t="s">
        <v>101</v>
      </c>
      <c r="B96" s="246"/>
      <c r="C96" s="19">
        <v>1822</v>
      </c>
      <c r="D96" s="19">
        <v>914</v>
      </c>
      <c r="E96" s="19">
        <v>908</v>
      </c>
      <c r="F96" s="19">
        <v>1796</v>
      </c>
      <c r="G96" s="19">
        <v>897</v>
      </c>
      <c r="H96" s="19">
        <v>899</v>
      </c>
      <c r="I96" s="19">
        <v>1809</v>
      </c>
    </row>
    <row r="97" spans="1:9" s="102" customFormat="1" ht="12" customHeight="1" x14ac:dyDescent="0.2">
      <c r="A97" s="246" t="s">
        <v>102</v>
      </c>
      <c r="B97" s="246"/>
      <c r="C97" s="19">
        <v>1374</v>
      </c>
      <c r="D97" s="19">
        <v>688</v>
      </c>
      <c r="E97" s="19">
        <v>686</v>
      </c>
      <c r="F97" s="19">
        <v>1382</v>
      </c>
      <c r="G97" s="19">
        <v>687</v>
      </c>
      <c r="H97" s="19">
        <v>695</v>
      </c>
      <c r="I97" s="19">
        <v>1379</v>
      </c>
    </row>
    <row r="98" spans="1:9" s="102" customFormat="1" ht="12" customHeight="1" x14ac:dyDescent="0.2">
      <c r="A98" s="246" t="s">
        <v>103</v>
      </c>
      <c r="B98" s="246"/>
      <c r="C98" s="19">
        <v>321</v>
      </c>
      <c r="D98" s="19">
        <v>160</v>
      </c>
      <c r="E98" s="19">
        <v>161</v>
      </c>
      <c r="F98" s="19">
        <v>310</v>
      </c>
      <c r="G98" s="19">
        <v>154</v>
      </c>
      <c r="H98" s="19">
        <v>156</v>
      </c>
      <c r="I98" s="19">
        <v>315</v>
      </c>
    </row>
    <row r="99" spans="1:9" s="102" customFormat="1" ht="12" customHeight="1" x14ac:dyDescent="0.2">
      <c r="A99" s="246" t="s">
        <v>340</v>
      </c>
      <c r="B99" s="246"/>
      <c r="C99" s="19">
        <v>4589</v>
      </c>
      <c r="D99" s="19">
        <v>2320</v>
      </c>
      <c r="E99" s="19">
        <v>2269</v>
      </c>
      <c r="F99" s="19">
        <v>4688</v>
      </c>
      <c r="G99" s="19">
        <v>2364</v>
      </c>
      <c r="H99" s="19">
        <v>2324</v>
      </c>
      <c r="I99" s="19">
        <v>4638</v>
      </c>
    </row>
    <row r="100" spans="1:9" s="102" customFormat="1" ht="12" customHeight="1" x14ac:dyDescent="0.2">
      <c r="A100" s="246" t="s">
        <v>105</v>
      </c>
      <c r="B100" s="246"/>
      <c r="C100" s="19">
        <v>716</v>
      </c>
      <c r="D100" s="19">
        <v>360</v>
      </c>
      <c r="E100" s="19">
        <v>356</v>
      </c>
      <c r="F100" s="19">
        <v>714</v>
      </c>
      <c r="G100" s="19">
        <v>360</v>
      </c>
      <c r="H100" s="19">
        <v>354</v>
      </c>
      <c r="I100" s="19">
        <v>715</v>
      </c>
    </row>
    <row r="101" spans="1:9" s="102" customFormat="1" ht="12" customHeight="1" x14ac:dyDescent="0.2">
      <c r="A101" s="246" t="s">
        <v>106</v>
      </c>
      <c r="B101" s="246"/>
      <c r="C101" s="19">
        <v>806</v>
      </c>
      <c r="D101" s="19">
        <v>373</v>
      </c>
      <c r="E101" s="19">
        <v>433</v>
      </c>
      <c r="F101" s="19">
        <v>814</v>
      </c>
      <c r="G101" s="19">
        <v>381</v>
      </c>
      <c r="H101" s="19">
        <v>433</v>
      </c>
      <c r="I101" s="19">
        <v>810</v>
      </c>
    </row>
    <row r="102" spans="1:9" s="102" customFormat="1" ht="12" customHeight="1" x14ac:dyDescent="0.2">
      <c r="A102" s="246" t="s">
        <v>107</v>
      </c>
      <c r="B102" s="246"/>
      <c r="C102" s="19">
        <v>333</v>
      </c>
      <c r="D102" s="19">
        <v>152</v>
      </c>
      <c r="E102" s="19">
        <v>181</v>
      </c>
      <c r="F102" s="19">
        <v>322</v>
      </c>
      <c r="G102" s="19">
        <v>149</v>
      </c>
      <c r="H102" s="19">
        <v>173</v>
      </c>
      <c r="I102" s="19">
        <v>327</v>
      </c>
    </row>
    <row r="103" spans="1:9" s="102" customFormat="1" ht="12" customHeight="1" x14ac:dyDescent="0.2">
      <c r="A103" s="246" t="s">
        <v>108</v>
      </c>
      <c r="B103" s="246"/>
      <c r="C103" s="19">
        <v>832</v>
      </c>
      <c r="D103" s="19">
        <v>408</v>
      </c>
      <c r="E103" s="19">
        <v>424</v>
      </c>
      <c r="F103" s="19">
        <v>827</v>
      </c>
      <c r="G103" s="19">
        <v>403</v>
      </c>
      <c r="H103" s="19">
        <v>424</v>
      </c>
      <c r="I103" s="19">
        <v>830</v>
      </c>
    </row>
    <row r="104" spans="1:9" s="102" customFormat="1" ht="12" customHeight="1" x14ac:dyDescent="0.2">
      <c r="A104" s="246" t="s">
        <v>109</v>
      </c>
      <c r="B104" s="246"/>
      <c r="C104" s="19">
        <v>1516</v>
      </c>
      <c r="D104" s="19">
        <v>712</v>
      </c>
      <c r="E104" s="19">
        <v>804</v>
      </c>
      <c r="F104" s="19">
        <v>1512</v>
      </c>
      <c r="G104" s="19">
        <v>711</v>
      </c>
      <c r="H104" s="19">
        <v>801</v>
      </c>
      <c r="I104" s="19">
        <v>1514</v>
      </c>
    </row>
    <row r="105" spans="1:9" s="102" customFormat="1" ht="12" customHeight="1" x14ac:dyDescent="0.2">
      <c r="A105" s="246" t="s">
        <v>110</v>
      </c>
      <c r="B105" s="246"/>
      <c r="C105" s="19">
        <v>4522</v>
      </c>
      <c r="D105" s="19">
        <v>2354</v>
      </c>
      <c r="E105" s="19">
        <v>2168</v>
      </c>
      <c r="F105" s="19">
        <v>4624</v>
      </c>
      <c r="G105" s="19">
        <v>2405</v>
      </c>
      <c r="H105" s="19">
        <v>2219</v>
      </c>
      <c r="I105" s="19">
        <v>4573</v>
      </c>
    </row>
    <row r="106" spans="1:9" s="102" customFormat="1" ht="12" customHeight="1" x14ac:dyDescent="0.2">
      <c r="A106" s="246" t="s">
        <v>111</v>
      </c>
      <c r="B106" s="246"/>
      <c r="C106" s="19">
        <v>1900</v>
      </c>
      <c r="D106" s="19">
        <v>929</v>
      </c>
      <c r="E106" s="19">
        <v>971</v>
      </c>
      <c r="F106" s="19">
        <v>1922</v>
      </c>
      <c r="G106" s="19">
        <v>944</v>
      </c>
      <c r="H106" s="19">
        <v>978</v>
      </c>
      <c r="I106" s="19">
        <v>1911</v>
      </c>
    </row>
    <row r="107" spans="1:9" s="102" customFormat="1" ht="12" customHeight="1" x14ac:dyDescent="0.2">
      <c r="A107" s="246" t="s">
        <v>113</v>
      </c>
      <c r="B107" s="246"/>
      <c r="C107" s="19">
        <v>1615</v>
      </c>
      <c r="D107" s="19">
        <v>791</v>
      </c>
      <c r="E107" s="19">
        <v>824</v>
      </c>
      <c r="F107" s="19">
        <v>1595</v>
      </c>
      <c r="G107" s="19">
        <v>774</v>
      </c>
      <c r="H107" s="19">
        <v>821</v>
      </c>
      <c r="I107" s="19">
        <v>1605</v>
      </c>
    </row>
    <row r="108" spans="1:9" s="102" customFormat="1" ht="12" customHeight="1" x14ac:dyDescent="0.2">
      <c r="A108" s="246" t="s">
        <v>114</v>
      </c>
      <c r="B108" s="246"/>
      <c r="C108" s="19">
        <v>1363</v>
      </c>
      <c r="D108" s="19">
        <v>658</v>
      </c>
      <c r="E108" s="19">
        <v>705</v>
      </c>
      <c r="F108" s="19">
        <v>1364</v>
      </c>
      <c r="G108" s="19">
        <v>651</v>
      </c>
      <c r="H108" s="19">
        <v>713</v>
      </c>
      <c r="I108" s="19">
        <v>1364</v>
      </c>
    </row>
    <row r="109" spans="1:9" s="102" customFormat="1" ht="12" customHeight="1" x14ac:dyDescent="0.2">
      <c r="A109" s="246" t="s">
        <v>117</v>
      </c>
      <c r="B109" s="246"/>
      <c r="C109" s="19">
        <v>2183</v>
      </c>
      <c r="D109" s="19">
        <v>1029</v>
      </c>
      <c r="E109" s="19">
        <v>1154</v>
      </c>
      <c r="F109" s="19">
        <v>2207</v>
      </c>
      <c r="G109" s="19">
        <v>1043</v>
      </c>
      <c r="H109" s="19">
        <v>1164</v>
      </c>
      <c r="I109" s="19">
        <v>2195</v>
      </c>
    </row>
    <row r="110" spans="1:9" s="102" customFormat="1" ht="12" customHeight="1" x14ac:dyDescent="0.2">
      <c r="A110" s="246" t="s">
        <v>121</v>
      </c>
      <c r="B110" s="246"/>
      <c r="C110" s="19">
        <v>1980</v>
      </c>
      <c r="D110" s="19">
        <v>904</v>
      </c>
      <c r="E110" s="19">
        <v>1076</v>
      </c>
      <c r="F110" s="19">
        <v>2070</v>
      </c>
      <c r="G110" s="19">
        <v>948</v>
      </c>
      <c r="H110" s="19">
        <v>1122</v>
      </c>
      <c r="I110" s="19">
        <v>2025</v>
      </c>
    </row>
    <row r="111" spans="1:9" s="102" customFormat="1" ht="12" customHeight="1" x14ac:dyDescent="0.2">
      <c r="A111" s="246" t="s">
        <v>122</v>
      </c>
      <c r="B111" s="246"/>
      <c r="C111" s="19">
        <v>3085</v>
      </c>
      <c r="D111" s="19">
        <v>1503</v>
      </c>
      <c r="E111" s="19">
        <v>1582</v>
      </c>
      <c r="F111" s="19">
        <v>3080</v>
      </c>
      <c r="G111" s="19">
        <v>1515</v>
      </c>
      <c r="H111" s="19">
        <v>1565</v>
      </c>
      <c r="I111" s="19">
        <v>3083</v>
      </c>
    </row>
    <row r="112" spans="1:9" s="102" customFormat="1" ht="12" customHeight="1" x14ac:dyDescent="0.2">
      <c r="A112" s="246" t="s">
        <v>395</v>
      </c>
      <c r="B112" s="255"/>
      <c r="C112" s="19">
        <v>3140</v>
      </c>
      <c r="D112" s="19">
        <v>1517</v>
      </c>
      <c r="E112" s="19">
        <v>1623</v>
      </c>
      <c r="F112" s="19">
        <v>3075</v>
      </c>
      <c r="G112" s="19">
        <v>1479</v>
      </c>
      <c r="H112" s="19">
        <v>1596</v>
      </c>
      <c r="I112" s="19">
        <v>3108</v>
      </c>
    </row>
    <row r="113" spans="1:9" s="102" customFormat="1" ht="12" customHeight="1" x14ac:dyDescent="0.2">
      <c r="A113" s="246" t="s">
        <v>401</v>
      </c>
      <c r="B113" s="255"/>
      <c r="C113" s="19">
        <v>2996</v>
      </c>
      <c r="D113" s="19">
        <v>1496</v>
      </c>
      <c r="E113" s="19">
        <v>1500</v>
      </c>
      <c r="F113" s="19">
        <v>2992</v>
      </c>
      <c r="G113" s="19">
        <v>1487</v>
      </c>
      <c r="H113" s="19">
        <v>1505</v>
      </c>
      <c r="I113" s="19">
        <v>2993</v>
      </c>
    </row>
    <row r="114" spans="1:9" s="102" customFormat="1" ht="12" customHeight="1" x14ac:dyDescent="0.2">
      <c r="A114" s="246" t="s">
        <v>124</v>
      </c>
      <c r="B114" s="246"/>
      <c r="C114" s="19">
        <v>609</v>
      </c>
      <c r="D114" s="19">
        <v>299</v>
      </c>
      <c r="E114" s="19">
        <v>310</v>
      </c>
      <c r="F114" s="19">
        <v>620</v>
      </c>
      <c r="G114" s="19">
        <v>306</v>
      </c>
      <c r="H114" s="19">
        <v>314</v>
      </c>
      <c r="I114" s="19">
        <v>614</v>
      </c>
    </row>
    <row r="115" spans="1:9" s="102" customFormat="1" ht="12" customHeight="1" x14ac:dyDescent="0.2">
      <c r="A115" s="246" t="s">
        <v>125</v>
      </c>
      <c r="B115" s="246"/>
      <c r="C115" s="19">
        <v>1909</v>
      </c>
      <c r="D115" s="19">
        <v>923</v>
      </c>
      <c r="E115" s="19">
        <v>986</v>
      </c>
      <c r="F115" s="19">
        <v>1917</v>
      </c>
      <c r="G115" s="19">
        <v>926</v>
      </c>
      <c r="H115" s="19">
        <v>991</v>
      </c>
      <c r="I115" s="19">
        <v>1914</v>
      </c>
    </row>
    <row r="116" spans="1:9" s="102" customFormat="1" ht="12" customHeight="1" x14ac:dyDescent="0.2">
      <c r="A116" s="254" t="s">
        <v>126</v>
      </c>
      <c r="B116" s="254"/>
      <c r="C116" s="25">
        <v>418</v>
      </c>
      <c r="D116" s="25">
        <v>218</v>
      </c>
      <c r="E116" s="25">
        <v>200</v>
      </c>
      <c r="F116" s="25">
        <v>415</v>
      </c>
      <c r="G116" s="25">
        <v>227</v>
      </c>
      <c r="H116" s="25">
        <v>188</v>
      </c>
      <c r="I116" s="25">
        <v>416</v>
      </c>
    </row>
    <row r="117" spans="1:9" s="102" customFormat="1" ht="12" customHeight="1" x14ac:dyDescent="0.2">
      <c r="A117" s="22"/>
      <c r="B117" s="22"/>
      <c r="C117" s="22"/>
      <c r="D117" s="22"/>
      <c r="E117" s="22"/>
      <c r="F117" s="22"/>
      <c r="G117" s="22"/>
      <c r="H117" s="22"/>
      <c r="I117" s="22"/>
    </row>
    <row r="118" spans="1:9" s="102" customFormat="1" ht="12" customHeight="1" x14ac:dyDescent="0.2">
      <c r="A118" s="247" t="s">
        <v>127</v>
      </c>
      <c r="B118" s="247"/>
      <c r="C118" s="17">
        <v>64159</v>
      </c>
      <c r="D118" s="17">
        <v>30808</v>
      </c>
      <c r="E118" s="17">
        <v>33351</v>
      </c>
      <c r="F118" s="17">
        <v>64371</v>
      </c>
      <c r="G118" s="17">
        <v>30892</v>
      </c>
      <c r="H118" s="17">
        <v>33479</v>
      </c>
      <c r="I118" s="17">
        <v>64266</v>
      </c>
    </row>
    <row r="119" spans="1:9" s="102" customFormat="1" ht="12" customHeight="1" x14ac:dyDescent="0.2">
      <c r="A119" s="246" t="s">
        <v>128</v>
      </c>
      <c r="B119" s="246"/>
      <c r="C119" s="19">
        <v>5442</v>
      </c>
      <c r="D119" s="19">
        <v>2567</v>
      </c>
      <c r="E119" s="19">
        <v>2875</v>
      </c>
      <c r="F119" s="19">
        <v>5436</v>
      </c>
      <c r="G119" s="19">
        <v>2561</v>
      </c>
      <c r="H119" s="19">
        <v>2875</v>
      </c>
      <c r="I119" s="19">
        <v>5440</v>
      </c>
    </row>
    <row r="120" spans="1:9" s="102" customFormat="1" ht="12" customHeight="1" x14ac:dyDescent="0.2">
      <c r="A120" s="246" t="s">
        <v>130</v>
      </c>
      <c r="B120" s="246"/>
      <c r="C120" s="19">
        <v>461</v>
      </c>
      <c r="D120" s="19">
        <v>231</v>
      </c>
      <c r="E120" s="19">
        <v>230</v>
      </c>
      <c r="F120" s="19">
        <v>452</v>
      </c>
      <c r="G120" s="19">
        <v>222</v>
      </c>
      <c r="H120" s="19">
        <v>230</v>
      </c>
      <c r="I120" s="19">
        <v>456</v>
      </c>
    </row>
    <row r="121" spans="1:9" s="102" customFormat="1" ht="12" customHeight="1" x14ac:dyDescent="0.2">
      <c r="A121" s="246" t="s">
        <v>131</v>
      </c>
      <c r="B121" s="246"/>
      <c r="C121" s="19">
        <v>1664</v>
      </c>
      <c r="D121" s="19">
        <v>818</v>
      </c>
      <c r="E121" s="19">
        <v>846</v>
      </c>
      <c r="F121" s="19">
        <v>1613</v>
      </c>
      <c r="G121" s="19">
        <v>788</v>
      </c>
      <c r="H121" s="19">
        <v>825</v>
      </c>
      <c r="I121" s="19">
        <v>1639</v>
      </c>
    </row>
    <row r="122" spans="1:9" s="102" customFormat="1" ht="12" customHeight="1" x14ac:dyDescent="0.2">
      <c r="A122" s="246" t="s">
        <v>134</v>
      </c>
      <c r="B122" s="246"/>
      <c r="C122" s="19">
        <v>1107</v>
      </c>
      <c r="D122" s="19">
        <v>574</v>
      </c>
      <c r="E122" s="19">
        <v>533</v>
      </c>
      <c r="F122" s="19">
        <v>1102</v>
      </c>
      <c r="G122" s="19">
        <v>562</v>
      </c>
      <c r="H122" s="19">
        <v>540</v>
      </c>
      <c r="I122" s="19">
        <v>1105</v>
      </c>
    </row>
    <row r="123" spans="1:9" s="102" customFormat="1" ht="12" customHeight="1" x14ac:dyDescent="0.2">
      <c r="A123" s="246" t="s">
        <v>137</v>
      </c>
      <c r="B123" s="246"/>
      <c r="C123" s="19">
        <v>2828</v>
      </c>
      <c r="D123" s="19">
        <v>1391</v>
      </c>
      <c r="E123" s="19">
        <v>1437</v>
      </c>
      <c r="F123" s="19">
        <v>2851</v>
      </c>
      <c r="G123" s="19">
        <v>1404</v>
      </c>
      <c r="H123" s="19">
        <v>1447</v>
      </c>
      <c r="I123" s="19">
        <v>2840</v>
      </c>
    </row>
    <row r="124" spans="1:9" s="102" customFormat="1" ht="12" customHeight="1" x14ac:dyDescent="0.2">
      <c r="A124" s="246" t="s">
        <v>341</v>
      </c>
      <c r="B124" s="246"/>
      <c r="C124" s="19">
        <v>5115</v>
      </c>
      <c r="D124" s="19">
        <v>2576</v>
      </c>
      <c r="E124" s="19">
        <v>2539</v>
      </c>
      <c r="F124" s="19">
        <v>5076</v>
      </c>
      <c r="G124" s="19">
        <v>2560</v>
      </c>
      <c r="H124" s="19">
        <v>2516</v>
      </c>
      <c r="I124" s="19">
        <v>5095</v>
      </c>
    </row>
    <row r="125" spans="1:9" s="102" customFormat="1" ht="12" customHeight="1" x14ac:dyDescent="0.2">
      <c r="A125" s="246" t="s">
        <v>140</v>
      </c>
      <c r="B125" s="246"/>
      <c r="C125" s="19">
        <v>4740</v>
      </c>
      <c r="D125" s="19">
        <v>2346</v>
      </c>
      <c r="E125" s="19">
        <v>2394</v>
      </c>
      <c r="F125" s="19">
        <v>4820</v>
      </c>
      <c r="G125" s="19">
        <v>2385</v>
      </c>
      <c r="H125" s="19">
        <v>2435</v>
      </c>
      <c r="I125" s="19">
        <v>4780</v>
      </c>
    </row>
    <row r="126" spans="1:9" s="102" customFormat="1" ht="12" customHeight="1" x14ac:dyDescent="0.2">
      <c r="A126" s="246" t="s">
        <v>144</v>
      </c>
      <c r="B126" s="246"/>
      <c r="C126" s="19">
        <v>1225</v>
      </c>
      <c r="D126" s="19">
        <v>616</v>
      </c>
      <c r="E126" s="19">
        <v>609</v>
      </c>
      <c r="F126" s="19">
        <v>1213</v>
      </c>
      <c r="G126" s="19">
        <v>618</v>
      </c>
      <c r="H126" s="19">
        <v>595</v>
      </c>
      <c r="I126" s="19">
        <v>1219</v>
      </c>
    </row>
    <row r="127" spans="1:9" s="102" customFormat="1" ht="12" customHeight="1" x14ac:dyDescent="0.2">
      <c r="A127" s="246" t="s">
        <v>145</v>
      </c>
      <c r="B127" s="246"/>
      <c r="C127" s="19">
        <v>16075</v>
      </c>
      <c r="D127" s="19">
        <v>7555</v>
      </c>
      <c r="E127" s="19">
        <v>8520</v>
      </c>
      <c r="F127" s="19">
        <v>16241</v>
      </c>
      <c r="G127" s="19">
        <v>7652</v>
      </c>
      <c r="H127" s="19">
        <v>8589</v>
      </c>
      <c r="I127" s="19">
        <v>16158</v>
      </c>
    </row>
    <row r="128" spans="1:9" s="102" customFormat="1" ht="12" customHeight="1" x14ac:dyDescent="0.2">
      <c r="A128" s="246" t="s">
        <v>146</v>
      </c>
      <c r="B128" s="246"/>
      <c r="C128" s="19">
        <v>6729</v>
      </c>
      <c r="D128" s="19">
        <v>3257</v>
      </c>
      <c r="E128" s="19">
        <v>3472</v>
      </c>
      <c r="F128" s="19">
        <v>6713</v>
      </c>
      <c r="G128" s="19">
        <v>3248</v>
      </c>
      <c r="H128" s="19">
        <v>3465</v>
      </c>
      <c r="I128" s="19">
        <v>6721</v>
      </c>
    </row>
    <row r="129" spans="1:9" s="102" customFormat="1" ht="12" customHeight="1" x14ac:dyDescent="0.2">
      <c r="A129" s="246" t="s">
        <v>148</v>
      </c>
      <c r="B129" s="246"/>
      <c r="C129" s="19">
        <v>201</v>
      </c>
      <c r="D129" s="19">
        <v>101</v>
      </c>
      <c r="E129" s="19">
        <v>100</v>
      </c>
      <c r="F129" s="19">
        <v>198</v>
      </c>
      <c r="G129" s="19">
        <v>101</v>
      </c>
      <c r="H129" s="19">
        <v>97</v>
      </c>
      <c r="I129" s="19">
        <v>200</v>
      </c>
    </row>
    <row r="130" spans="1:9" s="102" customFormat="1" ht="12" customHeight="1" x14ac:dyDescent="0.2">
      <c r="A130" s="246" t="s">
        <v>149</v>
      </c>
      <c r="B130" s="246"/>
      <c r="C130" s="19">
        <v>7340</v>
      </c>
      <c r="D130" s="19">
        <v>3427</v>
      </c>
      <c r="E130" s="19">
        <v>3913</v>
      </c>
      <c r="F130" s="19">
        <v>7421</v>
      </c>
      <c r="G130" s="19">
        <v>3459</v>
      </c>
      <c r="H130" s="19">
        <v>3962</v>
      </c>
      <c r="I130" s="19">
        <v>7379</v>
      </c>
    </row>
    <row r="131" spans="1:9" s="102" customFormat="1" ht="12" customHeight="1" x14ac:dyDescent="0.2">
      <c r="A131" s="246" t="s">
        <v>151</v>
      </c>
      <c r="B131" s="246"/>
      <c r="C131" s="19">
        <v>2611</v>
      </c>
      <c r="D131" s="19">
        <v>1202</v>
      </c>
      <c r="E131" s="19">
        <v>1409</v>
      </c>
      <c r="F131" s="19">
        <v>2579</v>
      </c>
      <c r="G131" s="19">
        <v>1173</v>
      </c>
      <c r="H131" s="19">
        <v>1406</v>
      </c>
      <c r="I131" s="19">
        <v>2597</v>
      </c>
    </row>
    <row r="132" spans="1:9" s="102" customFormat="1" ht="12" customHeight="1" x14ac:dyDescent="0.2">
      <c r="A132" s="246" t="s">
        <v>152</v>
      </c>
      <c r="B132" s="246"/>
      <c r="C132" s="19">
        <v>682</v>
      </c>
      <c r="D132" s="19">
        <v>342</v>
      </c>
      <c r="E132" s="19">
        <v>340</v>
      </c>
      <c r="F132" s="19">
        <v>675</v>
      </c>
      <c r="G132" s="19">
        <v>336</v>
      </c>
      <c r="H132" s="19">
        <v>339</v>
      </c>
      <c r="I132" s="19">
        <v>678</v>
      </c>
    </row>
    <row r="133" spans="1:9" s="102" customFormat="1" ht="12" customHeight="1" x14ac:dyDescent="0.2">
      <c r="A133" s="246" t="s">
        <v>153</v>
      </c>
      <c r="B133" s="246"/>
      <c r="C133" s="19">
        <v>699</v>
      </c>
      <c r="D133" s="19">
        <v>334</v>
      </c>
      <c r="E133" s="19">
        <v>365</v>
      </c>
      <c r="F133" s="19">
        <v>701</v>
      </c>
      <c r="G133" s="19">
        <v>336</v>
      </c>
      <c r="H133" s="19">
        <v>365</v>
      </c>
      <c r="I133" s="19">
        <v>700</v>
      </c>
    </row>
    <row r="134" spans="1:9" s="102" customFormat="1" ht="12" customHeight="1" x14ac:dyDescent="0.2">
      <c r="A134" s="246" t="s">
        <v>155</v>
      </c>
      <c r="B134" s="246"/>
      <c r="C134" s="19">
        <v>542</v>
      </c>
      <c r="D134" s="19">
        <v>282</v>
      </c>
      <c r="E134" s="19">
        <v>260</v>
      </c>
      <c r="F134" s="19">
        <v>538</v>
      </c>
      <c r="G134" s="19">
        <v>285</v>
      </c>
      <c r="H134" s="19">
        <v>253</v>
      </c>
      <c r="I134" s="19">
        <v>540</v>
      </c>
    </row>
    <row r="135" spans="1:9" s="102" customFormat="1" ht="12" customHeight="1" x14ac:dyDescent="0.2">
      <c r="A135" s="246" t="s">
        <v>160</v>
      </c>
      <c r="B135" s="246"/>
      <c r="C135" s="19">
        <v>3234</v>
      </c>
      <c r="D135" s="19">
        <v>1538</v>
      </c>
      <c r="E135" s="19">
        <v>1696</v>
      </c>
      <c r="F135" s="19">
        <v>3244</v>
      </c>
      <c r="G135" s="19">
        <v>1542</v>
      </c>
      <c r="H135" s="19">
        <v>1702</v>
      </c>
      <c r="I135" s="19">
        <v>3238</v>
      </c>
    </row>
    <row r="136" spans="1:9" s="102" customFormat="1" ht="12" customHeight="1" x14ac:dyDescent="0.2">
      <c r="A136" s="246" t="s">
        <v>355</v>
      </c>
      <c r="B136" s="246"/>
      <c r="C136" s="19">
        <v>2679</v>
      </c>
      <c r="D136" s="19">
        <v>1271</v>
      </c>
      <c r="E136" s="19">
        <v>1408</v>
      </c>
      <c r="F136" s="19">
        <v>2694</v>
      </c>
      <c r="G136" s="19">
        <v>1272</v>
      </c>
      <c r="H136" s="19">
        <v>1422</v>
      </c>
      <c r="I136" s="19">
        <v>2686</v>
      </c>
    </row>
    <row r="137" spans="1:9" s="102" customFormat="1" ht="12" customHeight="1" x14ac:dyDescent="0.2">
      <c r="A137" s="226" t="s">
        <v>390</v>
      </c>
      <c r="B137" s="226"/>
      <c r="C137" s="25">
        <v>785</v>
      </c>
      <c r="D137" s="25">
        <v>380</v>
      </c>
      <c r="E137" s="25">
        <v>405</v>
      </c>
      <c r="F137" s="25">
        <v>804</v>
      </c>
      <c r="G137" s="25">
        <v>388</v>
      </c>
      <c r="H137" s="25">
        <v>416</v>
      </c>
      <c r="I137" s="25">
        <v>795</v>
      </c>
    </row>
    <row r="138" spans="1:9" s="102" customFormat="1" ht="12" customHeight="1" x14ac:dyDescent="0.2">
      <c r="A138" s="22"/>
      <c r="B138" s="22"/>
      <c r="C138" s="22"/>
      <c r="D138" s="22"/>
      <c r="E138" s="22"/>
      <c r="F138" s="22"/>
      <c r="G138" s="22"/>
      <c r="H138" s="22"/>
      <c r="I138" s="22"/>
    </row>
    <row r="139" spans="1:9" s="102" customFormat="1" ht="12" customHeight="1" x14ac:dyDescent="0.2">
      <c r="A139" s="247" t="s">
        <v>165</v>
      </c>
      <c r="B139" s="247"/>
      <c r="C139" s="17">
        <v>5925</v>
      </c>
      <c r="D139" s="17">
        <v>2960</v>
      </c>
      <c r="E139" s="17">
        <v>2965</v>
      </c>
      <c r="F139" s="17">
        <v>5954</v>
      </c>
      <c r="G139" s="17">
        <v>2954</v>
      </c>
      <c r="H139" s="17">
        <v>3000</v>
      </c>
      <c r="I139" s="17">
        <v>5940</v>
      </c>
    </row>
    <row r="140" spans="1:9" s="102" customFormat="1" ht="12" customHeight="1" x14ac:dyDescent="0.2">
      <c r="A140" s="246" t="s">
        <v>166</v>
      </c>
      <c r="B140" s="246"/>
      <c r="C140" s="19">
        <v>1523</v>
      </c>
      <c r="D140" s="19">
        <v>762</v>
      </c>
      <c r="E140" s="19">
        <v>761</v>
      </c>
      <c r="F140" s="19">
        <v>1557</v>
      </c>
      <c r="G140" s="19">
        <v>778</v>
      </c>
      <c r="H140" s="19">
        <v>779</v>
      </c>
      <c r="I140" s="19">
        <v>1541</v>
      </c>
    </row>
    <row r="141" spans="1:9" s="102" customFormat="1" ht="12" customHeight="1" x14ac:dyDescent="0.2">
      <c r="A141" s="246" t="s">
        <v>167</v>
      </c>
      <c r="B141" s="246"/>
      <c r="C141" s="19">
        <v>54</v>
      </c>
      <c r="D141" s="19">
        <v>33</v>
      </c>
      <c r="E141" s="19">
        <v>21</v>
      </c>
      <c r="F141" s="19">
        <v>53</v>
      </c>
      <c r="G141" s="19">
        <v>33</v>
      </c>
      <c r="H141" s="19">
        <v>20</v>
      </c>
      <c r="I141" s="19">
        <v>53</v>
      </c>
    </row>
    <row r="142" spans="1:9" s="102" customFormat="1" ht="12" customHeight="1" x14ac:dyDescent="0.2">
      <c r="A142" s="246" t="s">
        <v>168</v>
      </c>
      <c r="B142" s="246"/>
      <c r="C142" s="19">
        <v>52</v>
      </c>
      <c r="D142" s="19">
        <v>37</v>
      </c>
      <c r="E142" s="19">
        <v>15</v>
      </c>
      <c r="F142" s="19">
        <v>49</v>
      </c>
      <c r="G142" s="19">
        <v>32</v>
      </c>
      <c r="H142" s="19">
        <v>17</v>
      </c>
      <c r="I142" s="19">
        <v>52</v>
      </c>
    </row>
    <row r="143" spans="1:9" s="102" customFormat="1" ht="12" customHeight="1" x14ac:dyDescent="0.2">
      <c r="A143" s="246" t="s">
        <v>169</v>
      </c>
      <c r="B143" s="246"/>
      <c r="C143" s="19">
        <v>36</v>
      </c>
      <c r="D143" s="19">
        <v>23</v>
      </c>
      <c r="E143" s="19">
        <v>13</v>
      </c>
      <c r="F143" s="19">
        <v>36</v>
      </c>
      <c r="G143" s="19">
        <v>22</v>
      </c>
      <c r="H143" s="19">
        <v>14</v>
      </c>
      <c r="I143" s="19">
        <v>35</v>
      </c>
    </row>
    <row r="144" spans="1:9" s="102" customFormat="1" ht="12" customHeight="1" x14ac:dyDescent="0.2">
      <c r="A144" s="246" t="s">
        <v>170</v>
      </c>
      <c r="B144" s="246"/>
      <c r="C144" s="19">
        <v>1118</v>
      </c>
      <c r="D144" s="19">
        <v>540</v>
      </c>
      <c r="E144" s="19">
        <v>578</v>
      </c>
      <c r="F144" s="19">
        <v>1110</v>
      </c>
      <c r="G144" s="19">
        <v>530</v>
      </c>
      <c r="H144" s="19">
        <v>580</v>
      </c>
      <c r="I144" s="19">
        <v>1114</v>
      </c>
    </row>
    <row r="145" spans="1:9" s="102" customFormat="1" ht="12" customHeight="1" x14ac:dyDescent="0.2">
      <c r="A145" s="246" t="s">
        <v>171</v>
      </c>
      <c r="B145" s="246"/>
      <c r="C145" s="19">
        <v>497</v>
      </c>
      <c r="D145" s="19">
        <v>258</v>
      </c>
      <c r="E145" s="19">
        <v>239</v>
      </c>
      <c r="F145" s="19">
        <v>489</v>
      </c>
      <c r="G145" s="19">
        <v>251</v>
      </c>
      <c r="H145" s="19">
        <v>238</v>
      </c>
      <c r="I145" s="19">
        <v>492</v>
      </c>
    </row>
    <row r="146" spans="1:9" s="102" customFormat="1" ht="12" customHeight="1" x14ac:dyDescent="0.2">
      <c r="A146" s="246" t="s">
        <v>172</v>
      </c>
      <c r="B146" s="246"/>
      <c r="C146" s="19">
        <v>41</v>
      </c>
      <c r="D146" s="19">
        <v>22</v>
      </c>
      <c r="E146" s="19">
        <v>19</v>
      </c>
      <c r="F146" s="19">
        <v>42</v>
      </c>
      <c r="G146" s="19">
        <v>23</v>
      </c>
      <c r="H146" s="19">
        <v>19</v>
      </c>
      <c r="I146" s="19">
        <v>41</v>
      </c>
    </row>
    <row r="147" spans="1:9" s="102" customFormat="1" ht="12" customHeight="1" x14ac:dyDescent="0.2">
      <c r="A147" s="253" t="s">
        <v>173</v>
      </c>
      <c r="B147" s="253"/>
      <c r="C147" s="25">
        <v>2604</v>
      </c>
      <c r="D147" s="25">
        <v>1285</v>
      </c>
      <c r="E147" s="25">
        <v>1319</v>
      </c>
      <c r="F147" s="25">
        <v>2618</v>
      </c>
      <c r="G147" s="25">
        <v>1285</v>
      </c>
      <c r="H147" s="25">
        <v>1333</v>
      </c>
      <c r="I147" s="25">
        <v>2612</v>
      </c>
    </row>
    <row r="148" spans="1:9" s="102" customFormat="1" ht="12" customHeight="1" x14ac:dyDescent="0.2">
      <c r="A148" s="22"/>
      <c r="B148" s="22"/>
      <c r="C148" s="22"/>
      <c r="D148" s="22"/>
      <c r="E148" s="22"/>
      <c r="F148" s="22"/>
      <c r="G148" s="22"/>
      <c r="H148" s="22"/>
      <c r="I148" s="22"/>
    </row>
    <row r="149" spans="1:9" s="102" customFormat="1" ht="12" customHeight="1" x14ac:dyDescent="0.2">
      <c r="A149" s="247" t="s">
        <v>174</v>
      </c>
      <c r="B149" s="247"/>
      <c r="C149" s="17">
        <v>56371</v>
      </c>
      <c r="D149" s="17">
        <v>27485</v>
      </c>
      <c r="E149" s="17">
        <v>28886</v>
      </c>
      <c r="F149" s="17">
        <v>57005</v>
      </c>
      <c r="G149" s="17">
        <v>27801</v>
      </c>
      <c r="H149" s="17">
        <v>29204</v>
      </c>
      <c r="I149" s="17">
        <v>56687</v>
      </c>
    </row>
    <row r="150" spans="1:9" s="102" customFormat="1" ht="12" customHeight="1" x14ac:dyDescent="0.2">
      <c r="A150" s="246" t="s">
        <v>175</v>
      </c>
      <c r="B150" s="246"/>
      <c r="C150" s="19">
        <v>5042</v>
      </c>
      <c r="D150" s="19">
        <v>2493</v>
      </c>
      <c r="E150" s="19">
        <v>2549</v>
      </c>
      <c r="F150" s="19">
        <v>5082</v>
      </c>
      <c r="G150" s="19">
        <v>2525</v>
      </c>
      <c r="H150" s="19">
        <v>2557</v>
      </c>
      <c r="I150" s="19">
        <v>5062</v>
      </c>
    </row>
    <row r="151" spans="1:9" s="102" customFormat="1" ht="12" customHeight="1" x14ac:dyDescent="0.2">
      <c r="A151" s="246" t="s">
        <v>176</v>
      </c>
      <c r="B151" s="246"/>
      <c r="C151" s="19">
        <v>43785</v>
      </c>
      <c r="D151" s="19">
        <v>21151</v>
      </c>
      <c r="E151" s="19">
        <v>22634</v>
      </c>
      <c r="F151" s="19">
        <v>44270</v>
      </c>
      <c r="G151" s="19">
        <v>21395</v>
      </c>
      <c r="H151" s="19">
        <v>22875</v>
      </c>
      <c r="I151" s="19">
        <v>44027</v>
      </c>
    </row>
    <row r="152" spans="1:9" s="102" customFormat="1" ht="12" customHeight="1" x14ac:dyDescent="0.2">
      <c r="A152" s="246" t="s">
        <v>177</v>
      </c>
      <c r="B152" s="246"/>
      <c r="C152" s="19">
        <v>3024</v>
      </c>
      <c r="D152" s="19">
        <v>1571</v>
      </c>
      <c r="E152" s="19">
        <v>1453</v>
      </c>
      <c r="F152" s="19">
        <v>3068</v>
      </c>
      <c r="G152" s="19">
        <v>1585</v>
      </c>
      <c r="H152" s="19">
        <v>1483</v>
      </c>
      <c r="I152" s="19">
        <v>3047</v>
      </c>
    </row>
    <row r="153" spans="1:9" s="102" customFormat="1" ht="12" customHeight="1" x14ac:dyDescent="0.2">
      <c r="A153" s="246" t="s">
        <v>183</v>
      </c>
      <c r="B153" s="246"/>
      <c r="C153" s="19">
        <v>384</v>
      </c>
      <c r="D153" s="19">
        <v>191</v>
      </c>
      <c r="E153" s="19">
        <v>193</v>
      </c>
      <c r="F153" s="19">
        <v>388</v>
      </c>
      <c r="G153" s="19">
        <v>192</v>
      </c>
      <c r="H153" s="19">
        <v>196</v>
      </c>
      <c r="I153" s="19">
        <v>385</v>
      </c>
    </row>
    <row r="154" spans="1:9" s="102" customFormat="1" ht="12" customHeight="1" x14ac:dyDescent="0.2">
      <c r="A154" s="246" t="s">
        <v>184</v>
      </c>
      <c r="B154" s="246"/>
      <c r="C154" s="19">
        <v>1580</v>
      </c>
      <c r="D154" s="19">
        <v>795</v>
      </c>
      <c r="E154" s="19">
        <v>785</v>
      </c>
      <c r="F154" s="19">
        <v>1613</v>
      </c>
      <c r="G154" s="19">
        <v>802</v>
      </c>
      <c r="H154" s="19">
        <v>811</v>
      </c>
      <c r="I154" s="19">
        <v>1597</v>
      </c>
    </row>
    <row r="155" spans="1:9" s="102" customFormat="1" ht="12" customHeight="1" x14ac:dyDescent="0.2">
      <c r="A155" s="254" t="s">
        <v>190</v>
      </c>
      <c r="B155" s="254"/>
      <c r="C155" s="25">
        <v>2556</v>
      </c>
      <c r="D155" s="25">
        <v>1284</v>
      </c>
      <c r="E155" s="25">
        <v>1272</v>
      </c>
      <c r="F155" s="25">
        <v>2584</v>
      </c>
      <c r="G155" s="25">
        <v>1302</v>
      </c>
      <c r="H155" s="25">
        <v>1282</v>
      </c>
      <c r="I155" s="25">
        <v>2569</v>
      </c>
    </row>
    <row r="156" spans="1:9" s="102" customFormat="1" ht="12" customHeight="1" x14ac:dyDescent="0.2">
      <c r="A156" s="22"/>
      <c r="B156" s="22"/>
      <c r="C156" s="22"/>
      <c r="D156" s="22"/>
      <c r="E156" s="22"/>
      <c r="F156" s="22"/>
      <c r="G156" s="22"/>
      <c r="H156" s="22"/>
      <c r="I156" s="22"/>
    </row>
    <row r="157" spans="1:9" s="102" customFormat="1" ht="12" customHeight="1" x14ac:dyDescent="0.2">
      <c r="A157" s="247" t="s">
        <v>193</v>
      </c>
      <c r="B157" s="247"/>
      <c r="C157" s="17">
        <v>10354</v>
      </c>
      <c r="D157" s="17">
        <v>5255</v>
      </c>
      <c r="E157" s="17">
        <v>5099</v>
      </c>
      <c r="F157" s="17">
        <v>10298</v>
      </c>
      <c r="G157" s="17">
        <v>5233</v>
      </c>
      <c r="H157" s="17">
        <v>5065</v>
      </c>
      <c r="I157" s="17">
        <v>10327</v>
      </c>
    </row>
    <row r="158" spans="1:9" s="102" customFormat="1" ht="12" customHeight="1" x14ac:dyDescent="0.2">
      <c r="A158" s="246" t="s">
        <v>194</v>
      </c>
      <c r="B158" s="246"/>
      <c r="C158" s="19">
        <v>6100</v>
      </c>
      <c r="D158" s="19">
        <v>3115</v>
      </c>
      <c r="E158" s="19">
        <v>2985</v>
      </c>
      <c r="F158" s="19">
        <v>6110</v>
      </c>
      <c r="G158" s="19">
        <v>3131</v>
      </c>
      <c r="H158" s="19">
        <v>2979</v>
      </c>
      <c r="I158" s="19">
        <v>6107</v>
      </c>
    </row>
    <row r="159" spans="1:9" s="102" customFormat="1" ht="12" customHeight="1" x14ac:dyDescent="0.2">
      <c r="A159" s="254" t="s">
        <v>377</v>
      </c>
      <c r="B159" s="254"/>
      <c r="C159" s="25">
        <v>4254</v>
      </c>
      <c r="D159" s="25">
        <v>2140</v>
      </c>
      <c r="E159" s="25">
        <v>2114</v>
      </c>
      <c r="F159" s="25">
        <v>4188</v>
      </c>
      <c r="G159" s="25">
        <v>2102</v>
      </c>
      <c r="H159" s="25">
        <v>2086</v>
      </c>
      <c r="I159" s="25">
        <v>4220</v>
      </c>
    </row>
    <row r="160" spans="1:9" s="102" customFormat="1" ht="12" customHeight="1" x14ac:dyDescent="0.2">
      <c r="A160" s="22"/>
      <c r="B160" s="22"/>
      <c r="C160" s="22"/>
      <c r="D160" s="22"/>
      <c r="E160" s="22"/>
      <c r="F160" s="22"/>
      <c r="G160" s="22"/>
      <c r="H160" s="22"/>
      <c r="I160" s="22"/>
    </row>
    <row r="161" spans="1:9" s="102" customFormat="1" ht="12" customHeight="1" x14ac:dyDescent="0.2">
      <c r="A161" s="247" t="s">
        <v>200</v>
      </c>
      <c r="B161" s="247"/>
      <c r="C161" s="17">
        <v>5634</v>
      </c>
      <c r="D161" s="17">
        <v>2829</v>
      </c>
      <c r="E161" s="17">
        <v>2805</v>
      </c>
      <c r="F161" s="17">
        <v>5629</v>
      </c>
      <c r="G161" s="17">
        <v>2829</v>
      </c>
      <c r="H161" s="17">
        <v>2800</v>
      </c>
      <c r="I161" s="17">
        <v>5632</v>
      </c>
    </row>
    <row r="162" spans="1:9" s="102" customFormat="1" ht="12" customHeight="1" x14ac:dyDescent="0.2">
      <c r="A162" s="246" t="s">
        <v>201</v>
      </c>
      <c r="B162" s="246"/>
      <c r="C162" s="19">
        <v>1827</v>
      </c>
      <c r="D162" s="19">
        <v>911</v>
      </c>
      <c r="E162" s="19">
        <v>916</v>
      </c>
      <c r="F162" s="19">
        <v>1831</v>
      </c>
      <c r="G162" s="19">
        <v>909</v>
      </c>
      <c r="H162" s="19">
        <v>922</v>
      </c>
      <c r="I162" s="19">
        <v>1830</v>
      </c>
    </row>
    <row r="163" spans="1:9" s="102" customFormat="1" ht="12" customHeight="1" x14ac:dyDescent="0.2">
      <c r="A163" s="246" t="s">
        <v>202</v>
      </c>
      <c r="B163" s="246"/>
      <c r="C163" s="19">
        <v>1752</v>
      </c>
      <c r="D163" s="19">
        <v>873</v>
      </c>
      <c r="E163" s="19">
        <v>879</v>
      </c>
      <c r="F163" s="19">
        <v>1745</v>
      </c>
      <c r="G163" s="19">
        <v>879</v>
      </c>
      <c r="H163" s="19">
        <v>866</v>
      </c>
      <c r="I163" s="19">
        <v>1749</v>
      </c>
    </row>
    <row r="164" spans="1:9" s="102" customFormat="1" ht="12" customHeight="1" x14ac:dyDescent="0.2">
      <c r="A164" s="254" t="s">
        <v>352</v>
      </c>
      <c r="B164" s="254"/>
      <c r="C164" s="53">
        <v>2055</v>
      </c>
      <c r="D164" s="53">
        <v>1045</v>
      </c>
      <c r="E164" s="53">
        <v>1010</v>
      </c>
      <c r="F164" s="53">
        <v>2053</v>
      </c>
      <c r="G164" s="53">
        <v>1041</v>
      </c>
      <c r="H164" s="53">
        <v>1012</v>
      </c>
      <c r="I164" s="53">
        <v>2053</v>
      </c>
    </row>
    <row r="165" spans="1:9" s="102" customFormat="1" ht="12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s="102" customFormat="1" ht="12" customHeight="1" x14ac:dyDescent="0.2">
      <c r="A166" s="247" t="s">
        <v>206</v>
      </c>
      <c r="B166" s="247"/>
      <c r="C166" s="17">
        <v>8718</v>
      </c>
      <c r="D166" s="17">
        <v>4441</v>
      </c>
      <c r="E166" s="17">
        <v>4277</v>
      </c>
      <c r="F166" s="17">
        <v>8649</v>
      </c>
      <c r="G166" s="17">
        <v>4404</v>
      </c>
      <c r="H166" s="17">
        <v>4245</v>
      </c>
      <c r="I166" s="17">
        <v>8683</v>
      </c>
    </row>
    <row r="167" spans="1:9" s="102" customFormat="1" ht="12" customHeight="1" x14ac:dyDescent="0.2">
      <c r="A167" s="246" t="s">
        <v>207</v>
      </c>
      <c r="B167" s="246"/>
      <c r="C167" s="19">
        <v>1433</v>
      </c>
      <c r="D167" s="19">
        <v>732</v>
      </c>
      <c r="E167" s="19">
        <v>701</v>
      </c>
      <c r="F167" s="19">
        <v>1432</v>
      </c>
      <c r="G167" s="19">
        <v>740</v>
      </c>
      <c r="H167" s="19">
        <v>692</v>
      </c>
      <c r="I167" s="19">
        <v>1433</v>
      </c>
    </row>
    <row r="168" spans="1:9" s="102" customFormat="1" ht="12" customHeight="1" x14ac:dyDescent="0.2">
      <c r="A168" s="246" t="s">
        <v>209</v>
      </c>
      <c r="B168" s="246"/>
      <c r="C168" s="19">
        <v>101</v>
      </c>
      <c r="D168" s="19">
        <v>55</v>
      </c>
      <c r="E168" s="19">
        <v>46</v>
      </c>
      <c r="F168" s="19">
        <v>94</v>
      </c>
      <c r="G168" s="19">
        <v>50</v>
      </c>
      <c r="H168" s="19">
        <v>44</v>
      </c>
      <c r="I168" s="19">
        <v>98</v>
      </c>
    </row>
    <row r="169" spans="1:9" s="102" customFormat="1" ht="12" customHeight="1" x14ac:dyDescent="0.2">
      <c r="A169" s="246" t="s">
        <v>210</v>
      </c>
      <c r="B169" s="246"/>
      <c r="C169" s="19">
        <v>911</v>
      </c>
      <c r="D169" s="19">
        <v>479</v>
      </c>
      <c r="E169" s="19">
        <v>432</v>
      </c>
      <c r="F169" s="19">
        <v>890</v>
      </c>
      <c r="G169" s="19">
        <v>462</v>
      </c>
      <c r="H169" s="19">
        <v>428</v>
      </c>
      <c r="I169" s="19">
        <v>900</v>
      </c>
    </row>
    <row r="170" spans="1:9" s="102" customFormat="1" ht="12" customHeight="1" x14ac:dyDescent="0.2">
      <c r="A170" s="246" t="s">
        <v>215</v>
      </c>
      <c r="B170" s="246"/>
      <c r="C170" s="19">
        <v>167</v>
      </c>
      <c r="D170" s="19">
        <v>77</v>
      </c>
      <c r="E170" s="19">
        <v>90</v>
      </c>
      <c r="F170" s="19">
        <v>177</v>
      </c>
      <c r="G170" s="19">
        <v>79</v>
      </c>
      <c r="H170" s="19">
        <v>98</v>
      </c>
      <c r="I170" s="19">
        <v>172</v>
      </c>
    </row>
    <row r="171" spans="1:9" s="102" customFormat="1" ht="12" customHeight="1" x14ac:dyDescent="0.2">
      <c r="A171" s="246" t="s">
        <v>216</v>
      </c>
      <c r="B171" s="246"/>
      <c r="C171" s="19">
        <v>2789</v>
      </c>
      <c r="D171" s="19">
        <v>1392</v>
      </c>
      <c r="E171" s="19">
        <v>1397</v>
      </c>
      <c r="F171" s="19">
        <v>2782</v>
      </c>
      <c r="G171" s="19">
        <v>1382</v>
      </c>
      <c r="H171" s="19">
        <v>1400</v>
      </c>
      <c r="I171" s="19">
        <v>2786</v>
      </c>
    </row>
    <row r="172" spans="1:9" s="102" customFormat="1" ht="12" customHeight="1" x14ac:dyDescent="0.2">
      <c r="A172" s="246" t="s">
        <v>217</v>
      </c>
      <c r="B172" s="246"/>
      <c r="C172" s="19">
        <v>792</v>
      </c>
      <c r="D172" s="19">
        <v>411</v>
      </c>
      <c r="E172" s="19">
        <v>381</v>
      </c>
      <c r="F172" s="19">
        <v>790</v>
      </c>
      <c r="G172" s="19">
        <v>406</v>
      </c>
      <c r="H172" s="19">
        <v>384</v>
      </c>
      <c r="I172" s="19">
        <v>790</v>
      </c>
    </row>
    <row r="173" spans="1:9" s="102" customFormat="1" ht="12" customHeight="1" x14ac:dyDescent="0.2">
      <c r="A173" s="246" t="s">
        <v>220</v>
      </c>
      <c r="B173" s="246"/>
      <c r="C173" s="19">
        <v>325</v>
      </c>
      <c r="D173" s="19">
        <v>156</v>
      </c>
      <c r="E173" s="19">
        <v>169</v>
      </c>
      <c r="F173" s="19">
        <v>308</v>
      </c>
      <c r="G173" s="19">
        <v>152</v>
      </c>
      <c r="H173" s="19">
        <v>156</v>
      </c>
      <c r="I173" s="19">
        <v>317</v>
      </c>
    </row>
    <row r="174" spans="1:9" s="102" customFormat="1" ht="12" customHeight="1" x14ac:dyDescent="0.2">
      <c r="A174" s="246" t="s">
        <v>221</v>
      </c>
      <c r="B174" s="246"/>
      <c r="C174" s="19">
        <v>841</v>
      </c>
      <c r="D174" s="19">
        <v>439</v>
      </c>
      <c r="E174" s="19">
        <v>402</v>
      </c>
      <c r="F174" s="19">
        <v>844</v>
      </c>
      <c r="G174" s="19">
        <v>441</v>
      </c>
      <c r="H174" s="19">
        <v>403</v>
      </c>
      <c r="I174" s="19">
        <v>842</v>
      </c>
    </row>
    <row r="175" spans="1:9" s="102" customFormat="1" ht="12" customHeight="1" x14ac:dyDescent="0.2">
      <c r="A175" s="246" t="s">
        <v>222</v>
      </c>
      <c r="B175" s="246"/>
      <c r="C175" s="19">
        <v>385</v>
      </c>
      <c r="D175" s="19">
        <v>198</v>
      </c>
      <c r="E175" s="19">
        <v>187</v>
      </c>
      <c r="F175" s="19">
        <v>381</v>
      </c>
      <c r="G175" s="19">
        <v>203</v>
      </c>
      <c r="H175" s="19">
        <v>178</v>
      </c>
      <c r="I175" s="19">
        <v>384</v>
      </c>
    </row>
    <row r="176" spans="1:9" s="102" customFormat="1" ht="12" customHeight="1" x14ac:dyDescent="0.2">
      <c r="A176" s="254" t="s">
        <v>223</v>
      </c>
      <c r="B176" s="254"/>
      <c r="C176" s="25">
        <v>974</v>
      </c>
      <c r="D176" s="25">
        <v>502</v>
      </c>
      <c r="E176" s="25">
        <v>472</v>
      </c>
      <c r="F176" s="25">
        <v>951</v>
      </c>
      <c r="G176" s="25">
        <v>489</v>
      </c>
      <c r="H176" s="25">
        <v>462</v>
      </c>
      <c r="I176" s="25">
        <v>961</v>
      </c>
    </row>
    <row r="177" spans="1:9" s="102" customFormat="1" ht="12" customHeight="1" x14ac:dyDescent="0.2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s="102" customFormat="1" ht="12" customHeight="1" x14ac:dyDescent="0.2">
      <c r="A178" s="247" t="s">
        <v>225</v>
      </c>
      <c r="B178" s="247"/>
      <c r="C178" s="17">
        <v>352181</v>
      </c>
      <c r="D178" s="17">
        <v>171449</v>
      </c>
      <c r="E178" s="17">
        <v>180732</v>
      </c>
      <c r="F178" s="17">
        <v>354023</v>
      </c>
      <c r="G178" s="17">
        <v>172337</v>
      </c>
      <c r="H178" s="17">
        <v>181686</v>
      </c>
      <c r="I178" s="17">
        <v>353102</v>
      </c>
    </row>
    <row r="179" spans="1:9" s="102" customFormat="1" ht="12" customHeight="1" x14ac:dyDescent="0.2">
      <c r="A179" s="246" t="s">
        <v>226</v>
      </c>
      <c r="B179" s="246"/>
      <c r="C179" s="19">
        <v>49778</v>
      </c>
      <c r="D179" s="19">
        <v>24293</v>
      </c>
      <c r="E179" s="19">
        <v>25485</v>
      </c>
      <c r="F179" s="19">
        <v>49796</v>
      </c>
      <c r="G179" s="19">
        <v>24291</v>
      </c>
      <c r="H179" s="19">
        <v>25505</v>
      </c>
      <c r="I179" s="19">
        <v>49786</v>
      </c>
    </row>
    <row r="180" spans="1:9" s="102" customFormat="1" ht="12" customHeight="1" x14ac:dyDescent="0.2">
      <c r="A180" s="246" t="s">
        <v>227</v>
      </c>
      <c r="B180" s="246"/>
      <c r="C180" s="19">
        <v>151242</v>
      </c>
      <c r="D180" s="19">
        <v>73378</v>
      </c>
      <c r="E180" s="19">
        <v>77864</v>
      </c>
      <c r="F180" s="19">
        <v>152321</v>
      </c>
      <c r="G180" s="19">
        <v>73933</v>
      </c>
      <c r="H180" s="19">
        <v>78388</v>
      </c>
      <c r="I180" s="19">
        <v>151781</v>
      </c>
    </row>
    <row r="181" spans="1:9" s="102" customFormat="1" ht="12" customHeight="1" x14ac:dyDescent="0.2">
      <c r="A181" s="246" t="s">
        <v>228</v>
      </c>
      <c r="B181" s="246"/>
      <c r="C181" s="19">
        <v>64159</v>
      </c>
      <c r="D181" s="19">
        <v>30808</v>
      </c>
      <c r="E181" s="19">
        <v>33351</v>
      </c>
      <c r="F181" s="19">
        <v>64371</v>
      </c>
      <c r="G181" s="19">
        <v>30892</v>
      </c>
      <c r="H181" s="19">
        <v>33479</v>
      </c>
      <c r="I181" s="19">
        <v>64266</v>
      </c>
    </row>
    <row r="182" spans="1:9" s="102" customFormat="1" ht="12" customHeight="1" x14ac:dyDescent="0.2">
      <c r="A182" s="246" t="s">
        <v>229</v>
      </c>
      <c r="B182" s="246"/>
      <c r="C182" s="19">
        <v>5925</v>
      </c>
      <c r="D182" s="19">
        <v>2960</v>
      </c>
      <c r="E182" s="19">
        <v>2965</v>
      </c>
      <c r="F182" s="19">
        <v>5954</v>
      </c>
      <c r="G182" s="19">
        <v>2954</v>
      </c>
      <c r="H182" s="19">
        <v>3000</v>
      </c>
      <c r="I182" s="19">
        <v>5940</v>
      </c>
    </row>
    <row r="183" spans="1:9" s="102" customFormat="1" ht="12" customHeight="1" x14ac:dyDescent="0.2">
      <c r="A183" s="246" t="s">
        <v>230</v>
      </c>
      <c r="B183" s="246"/>
      <c r="C183" s="19">
        <v>56371</v>
      </c>
      <c r="D183" s="19">
        <v>27485</v>
      </c>
      <c r="E183" s="19">
        <v>28886</v>
      </c>
      <c r="F183" s="19">
        <v>57005</v>
      </c>
      <c r="G183" s="19">
        <v>27801</v>
      </c>
      <c r="H183" s="19">
        <v>29204</v>
      </c>
      <c r="I183" s="19">
        <v>56687</v>
      </c>
    </row>
    <row r="184" spans="1:9" s="102" customFormat="1" ht="12" customHeight="1" x14ac:dyDescent="0.2">
      <c r="A184" s="246" t="s">
        <v>231</v>
      </c>
      <c r="B184" s="246"/>
      <c r="C184" s="19">
        <v>10354</v>
      </c>
      <c r="D184" s="19">
        <v>5255</v>
      </c>
      <c r="E184" s="19">
        <v>5099</v>
      </c>
      <c r="F184" s="19">
        <v>10298</v>
      </c>
      <c r="G184" s="19">
        <v>5233</v>
      </c>
      <c r="H184" s="19">
        <v>5065</v>
      </c>
      <c r="I184" s="19">
        <v>10327</v>
      </c>
    </row>
    <row r="185" spans="1:9" s="102" customFormat="1" ht="12" customHeight="1" x14ac:dyDescent="0.2">
      <c r="A185" s="246" t="s">
        <v>232</v>
      </c>
      <c r="B185" s="246"/>
      <c r="C185" s="19">
        <v>5634</v>
      </c>
      <c r="D185" s="19">
        <v>2829</v>
      </c>
      <c r="E185" s="19">
        <v>2805</v>
      </c>
      <c r="F185" s="19">
        <v>5629</v>
      </c>
      <c r="G185" s="19">
        <v>2829</v>
      </c>
      <c r="H185" s="19">
        <v>2800</v>
      </c>
      <c r="I185" s="19">
        <v>5632</v>
      </c>
    </row>
    <row r="186" spans="1:9" s="102" customFormat="1" ht="12" customHeight="1" x14ac:dyDescent="0.2">
      <c r="A186" s="253" t="s">
        <v>233</v>
      </c>
      <c r="B186" s="253"/>
      <c r="C186" s="25">
        <v>8718</v>
      </c>
      <c r="D186" s="25">
        <v>4441</v>
      </c>
      <c r="E186" s="25">
        <v>4277</v>
      </c>
      <c r="F186" s="25">
        <v>8649</v>
      </c>
      <c r="G186" s="25">
        <v>4404</v>
      </c>
      <c r="H186" s="25">
        <v>4245</v>
      </c>
      <c r="I186" s="25">
        <v>8683</v>
      </c>
    </row>
    <row r="187" spans="1:9" s="102" customFormat="1" ht="12" customHeight="1" x14ac:dyDescent="0.2">
      <c r="A187" s="226"/>
      <c r="B187" s="226"/>
      <c r="C187" s="53"/>
      <c r="D187" s="53"/>
      <c r="E187" s="53"/>
      <c r="F187" s="53"/>
      <c r="G187" s="53"/>
      <c r="H187" s="53"/>
      <c r="I187" s="53"/>
    </row>
    <row r="188" spans="1:9" s="102" customFormat="1" ht="12" customHeight="1" x14ac:dyDescent="0.2">
      <c r="A188" s="247" t="s">
        <v>363</v>
      </c>
      <c r="B188" s="247"/>
      <c r="C188" s="17">
        <v>326800</v>
      </c>
      <c r="D188" s="17">
        <v>158611</v>
      </c>
      <c r="E188" s="17">
        <v>168189</v>
      </c>
      <c r="F188" s="17">
        <v>328764</v>
      </c>
      <c r="G188" s="17">
        <v>159570</v>
      </c>
      <c r="H188" s="17">
        <v>169194</v>
      </c>
      <c r="I188" s="17">
        <v>327781</v>
      </c>
    </row>
    <row r="189" spans="1:9" s="102" customFormat="1" ht="12" customHeight="1" x14ac:dyDescent="0.2">
      <c r="A189" s="246" t="s">
        <v>364</v>
      </c>
      <c r="B189" s="246"/>
      <c r="C189" s="19">
        <v>52963</v>
      </c>
      <c r="D189" s="19">
        <v>25723</v>
      </c>
      <c r="E189" s="19">
        <v>27240</v>
      </c>
      <c r="F189" s="19">
        <v>53549</v>
      </c>
      <c r="G189" s="19">
        <v>26024</v>
      </c>
      <c r="H189" s="19">
        <v>27525</v>
      </c>
      <c r="I189" s="19">
        <v>53255</v>
      </c>
    </row>
    <row r="190" spans="1:9" s="102" customFormat="1" ht="12" customHeight="1" x14ac:dyDescent="0.2">
      <c r="A190" s="246" t="s">
        <v>365</v>
      </c>
      <c r="B190" s="246"/>
      <c r="C190" s="21">
        <v>50224</v>
      </c>
      <c r="D190" s="21">
        <v>24523</v>
      </c>
      <c r="E190" s="21">
        <v>25701</v>
      </c>
      <c r="F190" s="21">
        <v>50254</v>
      </c>
      <c r="G190" s="21">
        <v>24531</v>
      </c>
      <c r="H190" s="21">
        <v>25723</v>
      </c>
      <c r="I190" s="21">
        <v>50238</v>
      </c>
    </row>
    <row r="191" spans="1:9" s="102" customFormat="1" ht="12" customHeight="1" x14ac:dyDescent="0.2">
      <c r="A191" s="246" t="s">
        <v>366</v>
      </c>
      <c r="B191" s="246"/>
      <c r="C191" s="19">
        <v>55987</v>
      </c>
      <c r="D191" s="19">
        <v>26732</v>
      </c>
      <c r="E191" s="19">
        <v>29255</v>
      </c>
      <c r="F191" s="19">
        <v>56314</v>
      </c>
      <c r="G191" s="19">
        <v>26861</v>
      </c>
      <c r="H191" s="19">
        <v>29453</v>
      </c>
      <c r="I191" s="19">
        <v>56153</v>
      </c>
    </row>
    <row r="192" spans="1:9" s="102" customFormat="1" ht="12" customHeight="1" x14ac:dyDescent="0.2">
      <c r="A192" s="246" t="s">
        <v>367</v>
      </c>
      <c r="B192" s="246"/>
      <c r="C192" s="19">
        <v>150796</v>
      </c>
      <c r="D192" s="19">
        <v>73148</v>
      </c>
      <c r="E192" s="19">
        <v>77648</v>
      </c>
      <c r="F192" s="19">
        <v>151863</v>
      </c>
      <c r="G192" s="19">
        <v>73693</v>
      </c>
      <c r="H192" s="19">
        <v>78170</v>
      </c>
      <c r="I192" s="19">
        <v>151329</v>
      </c>
    </row>
    <row r="193" spans="1:9" s="102" customFormat="1" ht="12" customHeight="1" x14ac:dyDescent="0.2">
      <c r="A193" s="231" t="s">
        <v>368</v>
      </c>
      <c r="B193" s="231"/>
      <c r="C193" s="25">
        <v>16830</v>
      </c>
      <c r="D193" s="25">
        <v>8485</v>
      </c>
      <c r="E193" s="25">
        <v>8345</v>
      </c>
      <c r="F193" s="25">
        <v>16784</v>
      </c>
      <c r="G193" s="25">
        <v>8461</v>
      </c>
      <c r="H193" s="25">
        <v>8323</v>
      </c>
      <c r="I193" s="25">
        <v>16806</v>
      </c>
    </row>
    <row r="194" spans="1:9" s="102" customFormat="1" ht="12" customHeight="1" x14ac:dyDescent="0.2">
      <c r="A194" s="230"/>
      <c r="B194" s="230"/>
      <c r="C194" s="29"/>
      <c r="D194" s="29"/>
      <c r="E194" s="29"/>
      <c r="F194" s="29"/>
      <c r="G194" s="29"/>
      <c r="H194" s="29"/>
      <c r="I194" s="29"/>
    </row>
    <row r="195" spans="1:9" s="102" customFormat="1" ht="12" customHeight="1" x14ac:dyDescent="0.2">
      <c r="A195" s="134" t="s">
        <v>369</v>
      </c>
      <c r="B195" s="134"/>
      <c r="C195" s="45">
        <v>25381</v>
      </c>
      <c r="D195" s="45">
        <v>12838</v>
      </c>
      <c r="E195" s="45">
        <v>12543</v>
      </c>
      <c r="F195" s="45">
        <v>25259</v>
      </c>
      <c r="G195" s="45">
        <v>12767</v>
      </c>
      <c r="H195" s="45">
        <v>12492</v>
      </c>
      <c r="I195" s="45">
        <v>25321</v>
      </c>
    </row>
    <row r="196" spans="1:9" s="223" customFormat="1" ht="12" customHeight="1" x14ac:dyDescent="0.15"/>
    <row r="197" spans="1:9" s="232" customFormat="1" ht="12" customHeight="1" x14ac:dyDescent="0.2">
      <c r="A197" s="233" t="s">
        <v>402</v>
      </c>
      <c r="B197" s="233"/>
      <c r="C197" s="233"/>
      <c r="D197" s="233"/>
      <c r="E197" s="233"/>
      <c r="F197" s="233"/>
      <c r="G197" s="233"/>
      <c r="H197" s="233"/>
      <c r="I197" s="233"/>
    </row>
    <row r="198" spans="1:9" s="232" customFormat="1" ht="12" customHeight="1" x14ac:dyDescent="0.2">
      <c r="A198" s="234" t="s">
        <v>370</v>
      </c>
      <c r="B198" s="235"/>
      <c r="C198" s="235"/>
      <c r="D198" s="235"/>
      <c r="E198" s="235"/>
      <c r="F198" s="235"/>
      <c r="G198" s="235"/>
      <c r="H198" s="235"/>
      <c r="I198" s="235"/>
    </row>
    <row r="199" spans="1:9" s="232" customFormat="1" ht="12" customHeight="1" x14ac:dyDescent="0.2">
      <c r="A199" s="248"/>
      <c r="B199" s="235"/>
      <c r="C199" s="235"/>
      <c r="D199" s="235"/>
      <c r="E199" s="235"/>
      <c r="F199" s="235"/>
      <c r="G199" s="235"/>
      <c r="H199" s="235"/>
      <c r="I199" s="235"/>
    </row>
    <row r="200" spans="1:9" ht="12" customHeight="1" x14ac:dyDescent="0.2">
      <c r="A200" s="249" t="s">
        <v>346</v>
      </c>
      <c r="B200" s="235"/>
      <c r="C200" s="235"/>
      <c r="D200" s="235"/>
      <c r="E200" s="235"/>
      <c r="F200" s="235"/>
      <c r="G200" s="235"/>
      <c r="H200" s="235"/>
      <c r="I200" s="235"/>
    </row>
    <row r="201" spans="1:9" ht="12" customHeight="1" x14ac:dyDescent="0.2">
      <c r="A201" s="250"/>
      <c r="B201" s="235"/>
      <c r="C201" s="235"/>
      <c r="D201" s="235"/>
      <c r="E201" s="235"/>
      <c r="F201" s="235"/>
      <c r="G201" s="235"/>
      <c r="H201" s="235"/>
      <c r="I201" s="235"/>
    </row>
    <row r="202" spans="1:9" ht="12" customHeight="1" x14ac:dyDescent="0.2">
      <c r="A202" s="234" t="s">
        <v>403</v>
      </c>
      <c r="B202" s="251"/>
      <c r="C202" s="251"/>
      <c r="D202" s="251"/>
      <c r="E202" s="251"/>
      <c r="F202" s="251"/>
      <c r="G202" s="251"/>
      <c r="H202" s="251"/>
      <c r="I202" s="251"/>
    </row>
    <row r="203" spans="1:9" ht="12" customHeight="1" x14ac:dyDescent="0.2">
      <c r="A203" s="252" t="s">
        <v>338</v>
      </c>
      <c r="B203" s="235"/>
      <c r="C203" s="235"/>
      <c r="D203" s="235"/>
      <c r="E203" s="235"/>
      <c r="F203" s="235"/>
      <c r="G203" s="235"/>
      <c r="H203" s="235"/>
      <c r="I203" s="235"/>
    </row>
  </sheetData>
  <mergeCells count="167">
    <mergeCell ref="A9:B9"/>
    <mergeCell ref="A11:B11"/>
    <mergeCell ref="F6:H6"/>
    <mergeCell ref="A7:I7"/>
    <mergeCell ref="A25:B25"/>
    <mergeCell ref="A28:B28"/>
    <mergeCell ref="A31:B31"/>
    <mergeCell ref="A32:B32"/>
    <mergeCell ref="A37:B37"/>
    <mergeCell ref="A38:B38"/>
    <mergeCell ref="A12:B12"/>
    <mergeCell ref="A16:B16"/>
    <mergeCell ref="A20:B20"/>
    <mergeCell ref="A22:B22"/>
    <mergeCell ref="A23:B23"/>
    <mergeCell ref="A24:B24"/>
    <mergeCell ref="A52:B52"/>
    <mergeCell ref="A53:B53"/>
    <mergeCell ref="A54:B54"/>
    <mergeCell ref="A56:B56"/>
    <mergeCell ref="A57:B57"/>
    <mergeCell ref="A58:B58"/>
    <mergeCell ref="A39:B39"/>
    <mergeCell ref="A41:B41"/>
    <mergeCell ref="A42:B42"/>
    <mergeCell ref="A43:B43"/>
    <mergeCell ref="A46:B46"/>
    <mergeCell ref="A51:B51"/>
    <mergeCell ref="A65:B65"/>
    <mergeCell ref="A66:B66"/>
    <mergeCell ref="A67:B67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8:B118"/>
    <mergeCell ref="A120:B120"/>
    <mergeCell ref="A108:B108"/>
    <mergeCell ref="A109:B109"/>
    <mergeCell ref="A110:B110"/>
    <mergeCell ref="A111:B111"/>
    <mergeCell ref="A112:B112"/>
    <mergeCell ref="A113:B113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6:B146"/>
    <mergeCell ref="A133:B133"/>
    <mergeCell ref="A134:B134"/>
    <mergeCell ref="A135:B135"/>
    <mergeCell ref="A136:B136"/>
    <mergeCell ref="A154:B154"/>
    <mergeCell ref="A155:B155"/>
    <mergeCell ref="A157:B157"/>
    <mergeCell ref="A159:B159"/>
    <mergeCell ref="A158:B158"/>
    <mergeCell ref="A147:B147"/>
    <mergeCell ref="A149:B149"/>
    <mergeCell ref="A151:B151"/>
    <mergeCell ref="A152:B152"/>
    <mergeCell ref="A153:B153"/>
    <mergeCell ref="A150:B150"/>
    <mergeCell ref="A169:B169"/>
    <mergeCell ref="A170:B170"/>
    <mergeCell ref="A171:B171"/>
    <mergeCell ref="A172:B172"/>
    <mergeCell ref="A173:B173"/>
    <mergeCell ref="A174:B174"/>
    <mergeCell ref="A161:B161"/>
    <mergeCell ref="A163:B163"/>
    <mergeCell ref="A164:B164"/>
    <mergeCell ref="A166:B166"/>
    <mergeCell ref="A168:B168"/>
    <mergeCell ref="A162:B162"/>
    <mergeCell ref="A167:B167"/>
    <mergeCell ref="A199:I199"/>
    <mergeCell ref="A200:I200"/>
    <mergeCell ref="A201:I201"/>
    <mergeCell ref="A202:I202"/>
    <mergeCell ref="A203:I203"/>
    <mergeCell ref="A188:B188"/>
    <mergeCell ref="A190:B190"/>
    <mergeCell ref="A191:B191"/>
    <mergeCell ref="A192:B192"/>
    <mergeCell ref="A189:B189"/>
    <mergeCell ref="A197:I197"/>
    <mergeCell ref="A198:I198"/>
    <mergeCell ref="A1:I1"/>
    <mergeCell ref="A2:I2"/>
    <mergeCell ref="A3:I3"/>
    <mergeCell ref="A4:I4"/>
    <mergeCell ref="A5:B5"/>
    <mergeCell ref="C5:H5"/>
    <mergeCell ref="A6:B6"/>
    <mergeCell ref="C6:E6"/>
    <mergeCell ref="A119:B119"/>
    <mergeCell ref="A139:B139"/>
    <mergeCell ref="A140:B140"/>
    <mergeCell ref="A182:B182"/>
    <mergeCell ref="A183:B183"/>
    <mergeCell ref="A184:B184"/>
    <mergeCell ref="A185:B185"/>
    <mergeCell ref="A186:B186"/>
    <mergeCell ref="A175:B175"/>
    <mergeCell ref="A176:B176"/>
    <mergeCell ref="A178:B178"/>
    <mergeCell ref="A180:B180"/>
    <mergeCell ref="A181:B181"/>
    <mergeCell ref="A179:B179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workbookViewId="0">
      <selection sqref="A1:I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8" width="9.7109375" style="2" customWidth="1"/>
    <col min="9" max="9" width="14.5703125" style="2" bestFit="1" customWidth="1"/>
    <col min="10" max="16384" width="9.140625" style="1"/>
  </cols>
  <sheetData>
    <row r="1" spans="1:9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s="3" customFormat="1" ht="12.75" customHeight="1" x14ac:dyDescent="0.2">
      <c r="A2" s="288" t="s">
        <v>358</v>
      </c>
      <c r="B2" s="288"/>
      <c r="C2" s="288"/>
      <c r="D2" s="288"/>
      <c r="E2" s="288"/>
      <c r="F2" s="288"/>
      <c r="G2" s="288"/>
      <c r="H2" s="288"/>
      <c r="I2" s="288"/>
    </row>
    <row r="3" spans="1:9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12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127" customFormat="1" ht="12" customHeight="1" x14ac:dyDescent="0.2">
      <c r="A6" s="243"/>
      <c r="B6" s="243"/>
      <c r="C6" s="244">
        <v>2012</v>
      </c>
      <c r="D6" s="245"/>
      <c r="E6" s="245"/>
      <c r="F6" s="245">
        <v>2013</v>
      </c>
      <c r="G6" s="245"/>
      <c r="H6" s="259"/>
      <c r="I6" s="128">
        <v>2013</v>
      </c>
    </row>
    <row r="7" spans="1:9" s="12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9" customFormat="1" ht="12" customHeight="1" x14ac:dyDescent="0.2">
      <c r="A8" s="10"/>
      <c r="B8" s="10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</row>
    <row r="9" spans="1:9" s="12" customFormat="1" ht="12" customHeight="1" x14ac:dyDescent="0.2">
      <c r="A9" s="258" t="s">
        <v>6</v>
      </c>
      <c r="B9" s="258"/>
      <c r="C9" s="13">
        <f t="shared" ref="C9:I9" si="0">C11+C22+C37+C41+C51</f>
        <v>341652</v>
      </c>
      <c r="D9" s="13">
        <f t="shared" si="0"/>
        <v>165873</v>
      </c>
      <c r="E9" s="13">
        <f t="shared" si="0"/>
        <v>175779</v>
      </c>
      <c r="F9" s="13">
        <f t="shared" si="0"/>
        <v>346539</v>
      </c>
      <c r="G9" s="13">
        <f t="shared" si="0"/>
        <v>168446</v>
      </c>
      <c r="H9" s="13">
        <f t="shared" si="0"/>
        <v>178093</v>
      </c>
      <c r="I9" s="13">
        <f t="shared" si="0"/>
        <v>344095</v>
      </c>
    </row>
    <row r="10" spans="1:9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16" customFormat="1" ht="12" customHeight="1" x14ac:dyDescent="0.2">
      <c r="A11" s="247" t="s">
        <v>7</v>
      </c>
      <c r="B11" s="247"/>
      <c r="C11" s="17">
        <f t="shared" ref="C11:I11" si="1">C12+C16+C20</f>
        <v>29282</v>
      </c>
      <c r="D11" s="17">
        <f t="shared" si="1"/>
        <v>14957</v>
      </c>
      <c r="E11" s="17">
        <f t="shared" si="1"/>
        <v>14325</v>
      </c>
      <c r="F11" s="17">
        <f t="shared" si="1"/>
        <v>29405</v>
      </c>
      <c r="G11" s="17">
        <f t="shared" si="1"/>
        <v>14977</v>
      </c>
      <c r="H11" s="17">
        <f t="shared" si="1"/>
        <v>14428</v>
      </c>
      <c r="I11" s="17">
        <f t="shared" si="1"/>
        <v>29346</v>
      </c>
    </row>
    <row r="12" spans="1:9" s="18" customFormat="1" ht="12" customHeight="1" x14ac:dyDescent="0.2">
      <c r="A12" s="246" t="s">
        <v>8</v>
      </c>
      <c r="B12" s="246"/>
      <c r="C12" s="19">
        <f t="shared" ref="C12:I12" si="2">C13+C14+C15</f>
        <v>9524</v>
      </c>
      <c r="D12" s="19">
        <f t="shared" si="2"/>
        <v>4965</v>
      </c>
      <c r="E12" s="19">
        <f t="shared" si="2"/>
        <v>4559</v>
      </c>
      <c r="F12" s="19">
        <f t="shared" si="2"/>
        <v>9377</v>
      </c>
      <c r="G12" s="19">
        <f t="shared" si="2"/>
        <v>4800</v>
      </c>
      <c r="H12" s="19">
        <f t="shared" si="2"/>
        <v>4577</v>
      </c>
      <c r="I12" s="19">
        <f t="shared" si="2"/>
        <v>9451</v>
      </c>
    </row>
    <row r="13" spans="1:9" s="18" customFormat="1" ht="12" customHeight="1" x14ac:dyDescent="0.2">
      <c r="A13" s="20"/>
      <c r="B13" s="21" t="s">
        <v>9</v>
      </c>
      <c r="C13" s="19">
        <f t="shared" ref="C13:I13" si="3">C195+C196+C198+C203+C204</f>
        <v>3231</v>
      </c>
      <c r="D13" s="19">
        <f t="shared" si="3"/>
        <v>1630</v>
      </c>
      <c r="E13" s="19">
        <f t="shared" si="3"/>
        <v>1601</v>
      </c>
      <c r="F13" s="19">
        <f t="shared" si="3"/>
        <v>3292</v>
      </c>
      <c r="G13" s="19">
        <f t="shared" si="3"/>
        <v>1664</v>
      </c>
      <c r="H13" s="19">
        <f t="shared" si="3"/>
        <v>1628</v>
      </c>
      <c r="I13" s="19">
        <f t="shared" si="3"/>
        <v>3261</v>
      </c>
    </row>
    <row r="14" spans="1:9" s="18" customFormat="1" ht="12" customHeight="1" x14ac:dyDescent="0.2">
      <c r="A14" s="20"/>
      <c r="B14" s="21" t="s">
        <v>10</v>
      </c>
      <c r="C14" s="19">
        <f t="shared" ref="C14:I14" si="4">+C199+C205</f>
        <v>3255</v>
      </c>
      <c r="D14" s="19">
        <f t="shared" si="4"/>
        <v>1721</v>
      </c>
      <c r="E14" s="19">
        <f t="shared" si="4"/>
        <v>1534</v>
      </c>
      <c r="F14" s="19">
        <f t="shared" si="4"/>
        <v>3071</v>
      </c>
      <c r="G14" s="19">
        <f t="shared" si="4"/>
        <v>1574</v>
      </c>
      <c r="H14" s="19">
        <f t="shared" si="4"/>
        <v>1497</v>
      </c>
      <c r="I14" s="19">
        <f t="shared" si="4"/>
        <v>3163</v>
      </c>
    </row>
    <row r="15" spans="1:9" s="18" customFormat="1" ht="12" customHeight="1" x14ac:dyDescent="0.2">
      <c r="A15" s="20"/>
      <c r="B15" s="22" t="s">
        <v>11</v>
      </c>
      <c r="C15" s="19">
        <f t="shared" ref="C15:I15" si="5">C197+C200+C201+C202</f>
        <v>3038</v>
      </c>
      <c r="D15" s="19">
        <f t="shared" si="5"/>
        <v>1614</v>
      </c>
      <c r="E15" s="19">
        <f t="shared" si="5"/>
        <v>1424</v>
      </c>
      <c r="F15" s="19">
        <f t="shared" si="5"/>
        <v>3014</v>
      </c>
      <c r="G15" s="19">
        <f t="shared" si="5"/>
        <v>1562</v>
      </c>
      <c r="H15" s="19">
        <f t="shared" si="5"/>
        <v>1452</v>
      </c>
      <c r="I15" s="19">
        <f t="shared" si="5"/>
        <v>3027</v>
      </c>
    </row>
    <row r="16" spans="1:9" s="18" customFormat="1" ht="12" customHeight="1" x14ac:dyDescent="0.2">
      <c r="A16" s="246" t="s">
        <v>12</v>
      </c>
      <c r="B16" s="246"/>
      <c r="C16" s="19">
        <f t="shared" ref="C16:I16" si="6">C17+C18+C19</f>
        <v>5591</v>
      </c>
      <c r="D16" s="19">
        <f t="shared" si="6"/>
        <v>2812</v>
      </c>
      <c r="E16" s="19">
        <f t="shared" si="6"/>
        <v>2779</v>
      </c>
      <c r="F16" s="19">
        <f t="shared" si="6"/>
        <v>5659</v>
      </c>
      <c r="G16" s="19">
        <f t="shared" si="6"/>
        <v>2849</v>
      </c>
      <c r="H16" s="19">
        <f t="shared" si="6"/>
        <v>2810</v>
      </c>
      <c r="I16" s="19">
        <f t="shared" si="6"/>
        <v>5626</v>
      </c>
    </row>
    <row r="17" spans="1:9" s="18" customFormat="1" ht="12" customHeight="1" x14ac:dyDescent="0.2">
      <c r="A17" s="20"/>
      <c r="B17" s="21" t="s">
        <v>13</v>
      </c>
      <c r="C17" s="19">
        <f t="shared" ref="C17:I17" si="7">+C191</f>
        <v>1690</v>
      </c>
      <c r="D17" s="19">
        <f t="shared" si="7"/>
        <v>841</v>
      </c>
      <c r="E17" s="19">
        <f t="shared" si="7"/>
        <v>849</v>
      </c>
      <c r="F17" s="19">
        <f t="shared" si="7"/>
        <v>1708</v>
      </c>
      <c r="G17" s="19">
        <f t="shared" si="7"/>
        <v>851</v>
      </c>
      <c r="H17" s="19">
        <f t="shared" si="7"/>
        <v>857</v>
      </c>
      <c r="I17" s="19">
        <f t="shared" si="7"/>
        <v>1700</v>
      </c>
    </row>
    <row r="18" spans="1:9" s="18" customFormat="1" ht="12" customHeight="1" x14ac:dyDescent="0.2">
      <c r="A18" s="20"/>
      <c r="B18" s="21" t="s">
        <v>14</v>
      </c>
      <c r="C18" s="19">
        <f t="shared" ref="C18:I18" si="8">+C190</f>
        <v>1856</v>
      </c>
      <c r="D18" s="19">
        <f t="shared" si="8"/>
        <v>919</v>
      </c>
      <c r="E18" s="19">
        <f t="shared" si="8"/>
        <v>937</v>
      </c>
      <c r="F18" s="19">
        <f t="shared" si="8"/>
        <v>1862</v>
      </c>
      <c r="G18" s="19">
        <f t="shared" si="8"/>
        <v>929</v>
      </c>
      <c r="H18" s="19">
        <f t="shared" si="8"/>
        <v>933</v>
      </c>
      <c r="I18" s="19">
        <f t="shared" si="8"/>
        <v>1859</v>
      </c>
    </row>
    <row r="19" spans="1:9" s="18" customFormat="1" ht="12" customHeight="1" x14ac:dyDescent="0.2">
      <c r="A19" s="23"/>
      <c r="B19" s="21" t="s">
        <v>15</v>
      </c>
      <c r="C19" s="19">
        <f t="shared" ref="C19:I19" si="9">C192</f>
        <v>2045</v>
      </c>
      <c r="D19" s="19">
        <f t="shared" si="9"/>
        <v>1052</v>
      </c>
      <c r="E19" s="19">
        <f t="shared" si="9"/>
        <v>993</v>
      </c>
      <c r="F19" s="19">
        <f t="shared" si="9"/>
        <v>2089</v>
      </c>
      <c r="G19" s="19">
        <f t="shared" si="9"/>
        <v>1069</v>
      </c>
      <c r="H19" s="19">
        <f t="shared" si="9"/>
        <v>1020</v>
      </c>
      <c r="I19" s="19">
        <f t="shared" si="9"/>
        <v>2067</v>
      </c>
    </row>
    <row r="20" spans="1:9" s="18" customFormat="1" ht="12" customHeight="1" x14ac:dyDescent="0.2">
      <c r="A20" s="253" t="s">
        <v>16</v>
      </c>
      <c r="B20" s="253"/>
      <c r="C20" s="25">
        <f t="shared" ref="C20:I20" si="10">C182+C183+C184+C168+C185+C186+C173+C187+C176</f>
        <v>14167</v>
      </c>
      <c r="D20" s="25">
        <f t="shared" si="10"/>
        <v>7180</v>
      </c>
      <c r="E20" s="25">
        <f t="shared" si="10"/>
        <v>6987</v>
      </c>
      <c r="F20" s="25">
        <f t="shared" si="10"/>
        <v>14369</v>
      </c>
      <c r="G20" s="25">
        <f t="shared" si="10"/>
        <v>7328</v>
      </c>
      <c r="H20" s="25">
        <f t="shared" si="10"/>
        <v>7041</v>
      </c>
      <c r="I20" s="25">
        <f t="shared" si="10"/>
        <v>14269</v>
      </c>
    </row>
    <row r="21" spans="1:9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6" customFormat="1" ht="12" customHeight="1" x14ac:dyDescent="0.2">
      <c r="A22" s="247" t="s">
        <v>349</v>
      </c>
      <c r="B22" s="247"/>
      <c r="C22" s="17">
        <f t="shared" ref="C22:I22" si="11">C23+C24+C25+C28+C31+C32</f>
        <v>68731</v>
      </c>
      <c r="D22" s="17">
        <f t="shared" si="11"/>
        <v>33027</v>
      </c>
      <c r="E22" s="17">
        <f t="shared" si="11"/>
        <v>35704</v>
      </c>
      <c r="F22" s="17">
        <f t="shared" si="11"/>
        <v>69202</v>
      </c>
      <c r="G22" s="17">
        <f t="shared" si="11"/>
        <v>33282</v>
      </c>
      <c r="H22" s="17">
        <f t="shared" si="11"/>
        <v>35920</v>
      </c>
      <c r="I22" s="17">
        <f t="shared" si="11"/>
        <v>68966</v>
      </c>
    </row>
    <row r="23" spans="1:9" s="18" customFormat="1" ht="12" customHeight="1" x14ac:dyDescent="0.2">
      <c r="A23" s="246" t="s">
        <v>18</v>
      </c>
      <c r="B23" s="246"/>
      <c r="C23" s="19">
        <f t="shared" ref="C23:I23" si="12">C124+C126+C127+C137+C138+C140+C142+C144+C145</f>
        <v>41200</v>
      </c>
      <c r="D23" s="19">
        <f t="shared" si="12"/>
        <v>19503</v>
      </c>
      <c r="E23" s="19">
        <f t="shared" si="12"/>
        <v>21697</v>
      </c>
      <c r="F23" s="19">
        <f t="shared" si="12"/>
        <v>41398</v>
      </c>
      <c r="G23" s="19">
        <f t="shared" si="12"/>
        <v>19616</v>
      </c>
      <c r="H23" s="19">
        <f t="shared" si="12"/>
        <v>21782</v>
      </c>
      <c r="I23" s="19">
        <f t="shared" si="12"/>
        <v>41300</v>
      </c>
    </row>
    <row r="24" spans="1:9" s="18" customFormat="1" ht="12" customHeight="1" x14ac:dyDescent="0.2">
      <c r="A24" s="246" t="s">
        <v>19</v>
      </c>
      <c r="B24" s="246"/>
      <c r="C24" s="19">
        <f t="shared" ref="C24:I24" si="13">C132</f>
        <v>5015</v>
      </c>
      <c r="D24" s="19">
        <f t="shared" si="13"/>
        <v>2425</v>
      </c>
      <c r="E24" s="19">
        <f t="shared" si="13"/>
        <v>2590</v>
      </c>
      <c r="F24" s="19">
        <f t="shared" si="13"/>
        <v>5073</v>
      </c>
      <c r="G24" s="19">
        <f t="shared" si="13"/>
        <v>2466</v>
      </c>
      <c r="H24" s="19">
        <f t="shared" si="13"/>
        <v>2607</v>
      </c>
      <c r="I24" s="19">
        <f t="shared" si="13"/>
        <v>5044</v>
      </c>
    </row>
    <row r="25" spans="1:9" s="18" customFormat="1" ht="12" customHeight="1" x14ac:dyDescent="0.2">
      <c r="A25" s="246" t="s">
        <v>20</v>
      </c>
      <c r="B25" s="246"/>
      <c r="C25" s="19">
        <f t="shared" ref="C25:I25" si="14">C26+C27</f>
        <v>12072</v>
      </c>
      <c r="D25" s="19">
        <f t="shared" si="14"/>
        <v>5935</v>
      </c>
      <c r="E25" s="19">
        <f t="shared" si="14"/>
        <v>6137</v>
      </c>
      <c r="F25" s="19">
        <f t="shared" si="14"/>
        <v>12248</v>
      </c>
      <c r="G25" s="19">
        <f t="shared" si="14"/>
        <v>6012</v>
      </c>
      <c r="H25" s="19">
        <f t="shared" si="14"/>
        <v>6236</v>
      </c>
      <c r="I25" s="19">
        <f t="shared" si="14"/>
        <v>12160</v>
      </c>
    </row>
    <row r="26" spans="1:9" s="18" customFormat="1" ht="12" customHeight="1" x14ac:dyDescent="0.2">
      <c r="A26" s="26"/>
      <c r="B26" s="21" t="s">
        <v>21</v>
      </c>
      <c r="C26" s="19">
        <f t="shared" ref="C26:I26" si="15">C125+C129+C131+C139+C146+C150</f>
        <v>887</v>
      </c>
      <c r="D26" s="19">
        <f t="shared" si="15"/>
        <v>433</v>
      </c>
      <c r="E26" s="19">
        <f t="shared" si="15"/>
        <v>454</v>
      </c>
      <c r="F26" s="19">
        <f t="shared" si="15"/>
        <v>897</v>
      </c>
      <c r="G26" s="19">
        <f t="shared" si="15"/>
        <v>436</v>
      </c>
      <c r="H26" s="19">
        <f t="shared" si="15"/>
        <v>461</v>
      </c>
      <c r="I26" s="19">
        <f t="shared" si="15"/>
        <v>892</v>
      </c>
    </row>
    <row r="27" spans="1:9" s="18" customFormat="1" ht="12" customHeight="1" x14ac:dyDescent="0.2">
      <c r="A27" s="23"/>
      <c r="B27" s="21" t="s">
        <v>22</v>
      </c>
      <c r="C27" s="19">
        <f t="shared" ref="C27:I27" si="16">C130+C133+C136+C147</f>
        <v>11185</v>
      </c>
      <c r="D27" s="19">
        <f t="shared" si="16"/>
        <v>5502</v>
      </c>
      <c r="E27" s="19">
        <f t="shared" si="16"/>
        <v>5683</v>
      </c>
      <c r="F27" s="19">
        <f t="shared" si="16"/>
        <v>11351</v>
      </c>
      <c r="G27" s="19">
        <f t="shared" si="16"/>
        <v>5576</v>
      </c>
      <c r="H27" s="19">
        <f t="shared" si="16"/>
        <v>5775</v>
      </c>
      <c r="I27" s="19">
        <f t="shared" si="16"/>
        <v>11268</v>
      </c>
    </row>
    <row r="28" spans="1:9" s="18" customFormat="1" ht="12" customHeight="1" x14ac:dyDescent="0.2">
      <c r="A28" s="246" t="s">
        <v>23</v>
      </c>
      <c r="B28" s="246"/>
      <c r="C28" s="19">
        <f t="shared" ref="C28:I28" si="17">C29+C30</f>
        <v>3758</v>
      </c>
      <c r="D28" s="19">
        <f t="shared" si="17"/>
        <v>1815</v>
      </c>
      <c r="E28" s="19">
        <f t="shared" si="17"/>
        <v>1943</v>
      </c>
      <c r="F28" s="19">
        <f t="shared" si="17"/>
        <v>3786</v>
      </c>
      <c r="G28" s="19">
        <f t="shared" si="17"/>
        <v>1833</v>
      </c>
      <c r="H28" s="19">
        <f t="shared" si="17"/>
        <v>1953</v>
      </c>
      <c r="I28" s="19">
        <f t="shared" si="17"/>
        <v>3771</v>
      </c>
    </row>
    <row r="29" spans="1:9" s="18" customFormat="1" ht="12" customHeight="1" x14ac:dyDescent="0.2">
      <c r="A29" s="26"/>
      <c r="B29" s="21" t="s">
        <v>24</v>
      </c>
      <c r="C29" s="19">
        <f t="shared" ref="C29:I29" si="18">+C128</f>
        <v>1192</v>
      </c>
      <c r="D29" s="19">
        <f t="shared" si="18"/>
        <v>573</v>
      </c>
      <c r="E29" s="19">
        <f t="shared" si="18"/>
        <v>619</v>
      </c>
      <c r="F29" s="19">
        <f t="shared" si="18"/>
        <v>1177</v>
      </c>
      <c r="G29" s="19">
        <f t="shared" si="18"/>
        <v>571</v>
      </c>
      <c r="H29" s="19">
        <f t="shared" si="18"/>
        <v>606</v>
      </c>
      <c r="I29" s="19">
        <f t="shared" si="18"/>
        <v>1184</v>
      </c>
    </row>
    <row r="30" spans="1:9" s="18" customFormat="1" ht="12" customHeight="1" x14ac:dyDescent="0.2">
      <c r="A30" s="23"/>
      <c r="B30" s="21" t="s">
        <v>25</v>
      </c>
      <c r="C30" s="19">
        <f t="shared" ref="C30:I30" si="19">C148</f>
        <v>2566</v>
      </c>
      <c r="D30" s="19">
        <f t="shared" si="19"/>
        <v>1242</v>
      </c>
      <c r="E30" s="19">
        <f t="shared" si="19"/>
        <v>1324</v>
      </c>
      <c r="F30" s="19">
        <f t="shared" si="19"/>
        <v>2609</v>
      </c>
      <c r="G30" s="19">
        <f t="shared" si="19"/>
        <v>1262</v>
      </c>
      <c r="H30" s="19">
        <f t="shared" si="19"/>
        <v>1347</v>
      </c>
      <c r="I30" s="19">
        <f t="shared" si="19"/>
        <v>2587</v>
      </c>
    </row>
    <row r="31" spans="1:9" s="18" customFormat="1" ht="12" customHeight="1" x14ac:dyDescent="0.2">
      <c r="A31" s="246" t="s">
        <v>26</v>
      </c>
      <c r="B31" s="246"/>
      <c r="C31" s="19">
        <f t="shared" ref="C31:I31" si="20">C134+C135+C141+C143+C149</f>
        <v>742</v>
      </c>
      <c r="D31" s="19">
        <f t="shared" si="20"/>
        <v>383</v>
      </c>
      <c r="E31" s="19">
        <f t="shared" si="20"/>
        <v>359</v>
      </c>
      <c r="F31" s="19">
        <f t="shared" si="20"/>
        <v>730</v>
      </c>
      <c r="G31" s="19">
        <f t="shared" si="20"/>
        <v>378</v>
      </c>
      <c r="H31" s="19">
        <f t="shared" si="20"/>
        <v>352</v>
      </c>
      <c r="I31" s="19">
        <f t="shared" si="20"/>
        <v>735</v>
      </c>
    </row>
    <row r="32" spans="1:9" s="18" customFormat="1" ht="12" customHeight="1" x14ac:dyDescent="0.2">
      <c r="A32" s="246" t="s">
        <v>350</v>
      </c>
      <c r="B32" s="246"/>
      <c r="C32" s="19">
        <f t="shared" ref="C32:I32" si="21">C33+C34+C35</f>
        <v>5944</v>
      </c>
      <c r="D32" s="19">
        <f t="shared" si="21"/>
        <v>2966</v>
      </c>
      <c r="E32" s="19">
        <f t="shared" si="21"/>
        <v>2978</v>
      </c>
      <c r="F32" s="19">
        <f t="shared" si="21"/>
        <v>5967</v>
      </c>
      <c r="G32" s="19">
        <f t="shared" si="21"/>
        <v>2977</v>
      </c>
      <c r="H32" s="19">
        <f t="shared" si="21"/>
        <v>2990</v>
      </c>
      <c r="I32" s="19">
        <f t="shared" si="21"/>
        <v>5956</v>
      </c>
    </row>
    <row r="33" spans="1:9" s="18" customFormat="1" ht="12" customHeight="1" x14ac:dyDescent="0.2">
      <c r="A33" s="26"/>
      <c r="B33" s="21" t="s">
        <v>28</v>
      </c>
      <c r="C33" s="19">
        <f t="shared" ref="C33:I33" si="22">C158</f>
        <v>572</v>
      </c>
      <c r="D33" s="19">
        <f t="shared" si="22"/>
        <v>296</v>
      </c>
      <c r="E33" s="19">
        <f t="shared" si="22"/>
        <v>276</v>
      </c>
      <c r="F33" s="19">
        <f t="shared" si="22"/>
        <v>563</v>
      </c>
      <c r="G33" s="19">
        <f t="shared" si="22"/>
        <v>291</v>
      </c>
      <c r="H33" s="19">
        <f t="shared" si="22"/>
        <v>272</v>
      </c>
      <c r="I33" s="19">
        <f t="shared" si="22"/>
        <v>567</v>
      </c>
    </row>
    <row r="34" spans="1:9" s="18" customFormat="1" ht="12" customHeight="1" x14ac:dyDescent="0.2">
      <c r="A34" s="20"/>
      <c r="B34" s="21" t="s">
        <v>29</v>
      </c>
      <c r="C34" s="19">
        <f t="shared" ref="C34:I34" si="23">C154+C155+C156+C159</f>
        <v>219</v>
      </c>
      <c r="D34" s="19">
        <f t="shared" si="23"/>
        <v>120</v>
      </c>
      <c r="E34" s="19">
        <f t="shared" si="23"/>
        <v>99</v>
      </c>
      <c r="F34" s="19">
        <f t="shared" si="23"/>
        <v>219</v>
      </c>
      <c r="G34" s="19">
        <f t="shared" si="23"/>
        <v>119</v>
      </c>
      <c r="H34" s="19">
        <f t="shared" si="23"/>
        <v>100</v>
      </c>
      <c r="I34" s="19">
        <f t="shared" si="23"/>
        <v>219</v>
      </c>
    </row>
    <row r="35" spans="1:9" s="18" customFormat="1" ht="12" customHeight="1" x14ac:dyDescent="0.2">
      <c r="A35" s="20"/>
      <c r="B35" s="27" t="s">
        <v>351</v>
      </c>
      <c r="C35" s="25">
        <f t="shared" ref="C35:I35" si="24">C153+C157+C160</f>
        <v>5153</v>
      </c>
      <c r="D35" s="25">
        <f t="shared" si="24"/>
        <v>2550</v>
      </c>
      <c r="E35" s="25">
        <f t="shared" si="24"/>
        <v>2603</v>
      </c>
      <c r="F35" s="25">
        <f t="shared" si="24"/>
        <v>5185</v>
      </c>
      <c r="G35" s="25">
        <f t="shared" si="24"/>
        <v>2567</v>
      </c>
      <c r="H35" s="25">
        <f t="shared" si="24"/>
        <v>2618</v>
      </c>
      <c r="I35" s="25">
        <f t="shared" si="24"/>
        <v>5170</v>
      </c>
    </row>
    <row r="36" spans="1:9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16" customFormat="1" ht="12" customHeight="1" x14ac:dyDescent="0.2">
      <c r="A37" s="247" t="s">
        <v>31</v>
      </c>
      <c r="B37" s="247"/>
      <c r="C37" s="17">
        <f t="shared" ref="C37:I37" si="25">C38+C39</f>
        <v>47660</v>
      </c>
      <c r="D37" s="17">
        <f t="shared" si="25"/>
        <v>23164</v>
      </c>
      <c r="E37" s="17">
        <f t="shared" si="25"/>
        <v>24496</v>
      </c>
      <c r="F37" s="17">
        <f t="shared" si="25"/>
        <v>48345</v>
      </c>
      <c r="G37" s="17">
        <f t="shared" si="25"/>
        <v>23435</v>
      </c>
      <c r="H37" s="17">
        <f t="shared" si="25"/>
        <v>24910</v>
      </c>
      <c r="I37" s="17">
        <f t="shared" si="25"/>
        <v>48000</v>
      </c>
    </row>
    <row r="38" spans="1:9" s="18" customFormat="1" ht="12" customHeight="1" x14ac:dyDescent="0.2">
      <c r="A38" s="246" t="s">
        <v>32</v>
      </c>
      <c r="B38" s="246"/>
      <c r="C38" s="19">
        <f t="shared" ref="C38:I38" si="26">C163+C164+C166+C167+C169+C172+C174+C175+C178+C179</f>
        <v>42130</v>
      </c>
      <c r="D38" s="19">
        <f t="shared" si="26"/>
        <v>20367</v>
      </c>
      <c r="E38" s="19">
        <f t="shared" si="26"/>
        <v>21763</v>
      </c>
      <c r="F38" s="19">
        <f t="shared" si="26"/>
        <v>42660</v>
      </c>
      <c r="G38" s="19">
        <f t="shared" si="26"/>
        <v>20581</v>
      </c>
      <c r="H38" s="19">
        <f t="shared" si="26"/>
        <v>22079</v>
      </c>
      <c r="I38" s="19">
        <f t="shared" si="26"/>
        <v>42393</v>
      </c>
    </row>
    <row r="39" spans="1:9" s="18" customFormat="1" ht="12" customHeight="1" x14ac:dyDescent="0.2">
      <c r="A39" s="253" t="s">
        <v>33</v>
      </c>
      <c r="B39" s="253"/>
      <c r="C39" s="25">
        <f t="shared" ref="C39:I39" si="27">+C165+C170+C177</f>
        <v>5530</v>
      </c>
      <c r="D39" s="25">
        <f t="shared" si="27"/>
        <v>2797</v>
      </c>
      <c r="E39" s="25">
        <f t="shared" si="27"/>
        <v>2733</v>
      </c>
      <c r="F39" s="25">
        <f t="shared" si="27"/>
        <v>5685</v>
      </c>
      <c r="G39" s="25">
        <f t="shared" si="27"/>
        <v>2854</v>
      </c>
      <c r="H39" s="25">
        <f t="shared" si="27"/>
        <v>2831</v>
      </c>
      <c r="I39" s="25">
        <f t="shared" si="27"/>
        <v>5607</v>
      </c>
    </row>
    <row r="40" spans="1:9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6" customFormat="1" ht="12" customHeight="1" x14ac:dyDescent="0.2">
      <c r="A41" s="247" t="s">
        <v>34</v>
      </c>
      <c r="B41" s="247"/>
      <c r="C41" s="17">
        <f t="shared" ref="C41:I41" si="28">C42+C43+C46</f>
        <v>141396</v>
      </c>
      <c r="D41" s="17">
        <f t="shared" si="28"/>
        <v>68265</v>
      </c>
      <c r="E41" s="17">
        <f t="shared" si="28"/>
        <v>73131</v>
      </c>
      <c r="F41" s="17">
        <f t="shared" si="28"/>
        <v>144102</v>
      </c>
      <c r="G41" s="17">
        <f t="shared" si="28"/>
        <v>69741</v>
      </c>
      <c r="H41" s="17">
        <f t="shared" si="28"/>
        <v>74361</v>
      </c>
      <c r="I41" s="17">
        <f t="shared" si="28"/>
        <v>142747</v>
      </c>
    </row>
    <row r="42" spans="1:9" s="18" customFormat="1" ht="12" customHeight="1" x14ac:dyDescent="0.2">
      <c r="A42" s="246" t="s">
        <v>35</v>
      </c>
      <c r="B42" s="246"/>
      <c r="C42" s="19">
        <f t="shared" ref="C42:I42" si="29">C81+C82+C85+C86+C88+C90+C92+C93+C97+C99+C104+C105+C109+C112+C115+C117+C120+C121</f>
        <v>95993</v>
      </c>
      <c r="D42" s="19">
        <f t="shared" si="29"/>
        <v>46020</v>
      </c>
      <c r="E42" s="19">
        <f t="shared" si="29"/>
        <v>49973</v>
      </c>
      <c r="F42" s="19">
        <f t="shared" si="29"/>
        <v>97807</v>
      </c>
      <c r="G42" s="19">
        <f t="shared" si="29"/>
        <v>47029</v>
      </c>
      <c r="H42" s="19">
        <f t="shared" si="29"/>
        <v>50778</v>
      </c>
      <c r="I42" s="19">
        <f t="shared" si="29"/>
        <v>96902</v>
      </c>
    </row>
    <row r="43" spans="1:9" s="18" customFormat="1" ht="12" customHeight="1" x14ac:dyDescent="0.2">
      <c r="A43" s="257" t="s">
        <v>36</v>
      </c>
      <c r="B43" s="257"/>
      <c r="C43" s="19">
        <f t="shared" ref="C43:I43" si="30">C44+C45</f>
        <v>22677</v>
      </c>
      <c r="D43" s="19">
        <f t="shared" si="30"/>
        <v>11350</v>
      </c>
      <c r="E43" s="19">
        <f t="shared" si="30"/>
        <v>11327</v>
      </c>
      <c r="F43" s="19">
        <f t="shared" si="30"/>
        <v>23041</v>
      </c>
      <c r="G43" s="19">
        <f t="shared" si="30"/>
        <v>11538</v>
      </c>
      <c r="H43" s="19">
        <f t="shared" si="30"/>
        <v>11503</v>
      </c>
      <c r="I43" s="19">
        <f t="shared" si="30"/>
        <v>22858</v>
      </c>
    </row>
    <row r="44" spans="1:9" s="18" customFormat="1" ht="12" customHeight="1" x14ac:dyDescent="0.2">
      <c r="A44" s="27"/>
      <c r="B44" s="21" t="s">
        <v>37</v>
      </c>
      <c r="C44" s="19">
        <f t="shared" ref="C44:I44" si="31">C75+C102+C91+C171+C95+C100+C118</f>
        <v>13145</v>
      </c>
      <c r="D44" s="19">
        <f t="shared" si="31"/>
        <v>6662</v>
      </c>
      <c r="E44" s="19">
        <f t="shared" si="31"/>
        <v>6483</v>
      </c>
      <c r="F44" s="19">
        <f t="shared" si="31"/>
        <v>13344</v>
      </c>
      <c r="G44" s="19">
        <f t="shared" si="31"/>
        <v>6777</v>
      </c>
      <c r="H44" s="19">
        <f t="shared" si="31"/>
        <v>6567</v>
      </c>
      <c r="I44" s="19">
        <f t="shared" si="31"/>
        <v>13243</v>
      </c>
    </row>
    <row r="45" spans="1:9" s="18" customFormat="1" ht="12" customHeight="1" x14ac:dyDescent="0.2">
      <c r="A45" s="27"/>
      <c r="B45" s="21" t="s">
        <v>38</v>
      </c>
      <c r="C45" s="19">
        <f t="shared" ref="C45:I45" si="32">C83+C108+C110</f>
        <v>9532</v>
      </c>
      <c r="D45" s="19">
        <f t="shared" si="32"/>
        <v>4688</v>
      </c>
      <c r="E45" s="19">
        <f t="shared" si="32"/>
        <v>4844</v>
      </c>
      <c r="F45" s="19">
        <f t="shared" si="32"/>
        <v>9697</v>
      </c>
      <c r="G45" s="19">
        <f t="shared" si="32"/>
        <v>4761</v>
      </c>
      <c r="H45" s="19">
        <f t="shared" si="32"/>
        <v>4936</v>
      </c>
      <c r="I45" s="19">
        <f t="shared" si="32"/>
        <v>9615</v>
      </c>
    </row>
    <row r="46" spans="1:9" s="18" customFormat="1" ht="12" customHeight="1" x14ac:dyDescent="0.2">
      <c r="A46" s="246" t="s">
        <v>40</v>
      </c>
      <c r="B46" s="246"/>
      <c r="C46" s="19">
        <f t="shared" ref="C46:I46" si="33">C47+C48+C49</f>
        <v>22726</v>
      </c>
      <c r="D46" s="19">
        <f t="shared" si="33"/>
        <v>10895</v>
      </c>
      <c r="E46" s="19">
        <f t="shared" si="33"/>
        <v>11831</v>
      </c>
      <c r="F46" s="19">
        <f t="shared" si="33"/>
        <v>23254</v>
      </c>
      <c r="G46" s="19">
        <f t="shared" si="33"/>
        <v>11174</v>
      </c>
      <c r="H46" s="19">
        <f t="shared" si="33"/>
        <v>12080</v>
      </c>
      <c r="I46" s="19">
        <f t="shared" si="33"/>
        <v>22987</v>
      </c>
    </row>
    <row r="47" spans="1:9" s="18" customFormat="1" ht="12" customHeight="1" x14ac:dyDescent="0.2">
      <c r="A47" s="27"/>
      <c r="B47" s="21" t="s">
        <v>41</v>
      </c>
      <c r="C47" s="19">
        <f t="shared" ref="C47:I47" si="34">+C71+C72+C80+C101</f>
        <v>2674</v>
      </c>
      <c r="D47" s="19">
        <f t="shared" si="34"/>
        <v>1298</v>
      </c>
      <c r="E47" s="19">
        <f t="shared" si="34"/>
        <v>1376</v>
      </c>
      <c r="F47" s="19">
        <f t="shared" si="34"/>
        <v>2734</v>
      </c>
      <c r="G47" s="19">
        <f t="shared" si="34"/>
        <v>1331</v>
      </c>
      <c r="H47" s="19">
        <f t="shared" si="34"/>
        <v>1403</v>
      </c>
      <c r="I47" s="19">
        <f t="shared" si="34"/>
        <v>2704</v>
      </c>
    </row>
    <row r="48" spans="1:9" s="18" customFormat="1" ht="12" customHeight="1" x14ac:dyDescent="0.2">
      <c r="A48" s="27"/>
      <c r="B48" s="21" t="s">
        <v>42</v>
      </c>
      <c r="C48" s="19">
        <f t="shared" ref="C48:I48" si="35">C74+C76+C87+C89+C103+C107+C113+C116</f>
        <v>6043</v>
      </c>
      <c r="D48" s="19">
        <f t="shared" si="35"/>
        <v>2917</v>
      </c>
      <c r="E48" s="19">
        <f t="shared" si="35"/>
        <v>3126</v>
      </c>
      <c r="F48" s="19">
        <f t="shared" si="35"/>
        <v>6172</v>
      </c>
      <c r="G48" s="19">
        <f t="shared" si="35"/>
        <v>2994</v>
      </c>
      <c r="H48" s="19">
        <f t="shared" si="35"/>
        <v>3178</v>
      </c>
      <c r="I48" s="19">
        <f t="shared" si="35"/>
        <v>6106</v>
      </c>
    </row>
    <row r="49" spans="1:9" s="18" customFormat="1" ht="12" customHeight="1" x14ac:dyDescent="0.2">
      <c r="A49" s="27"/>
      <c r="B49" s="27" t="s">
        <v>43</v>
      </c>
      <c r="C49" s="25">
        <f t="shared" ref="C49:I49" si="36">C70+C77+C84+C94+C106+C111+C119</f>
        <v>14009</v>
      </c>
      <c r="D49" s="25">
        <f t="shared" si="36"/>
        <v>6680</v>
      </c>
      <c r="E49" s="25">
        <f t="shared" si="36"/>
        <v>7329</v>
      </c>
      <c r="F49" s="25">
        <f t="shared" si="36"/>
        <v>14348</v>
      </c>
      <c r="G49" s="25">
        <f t="shared" si="36"/>
        <v>6849</v>
      </c>
      <c r="H49" s="25">
        <f t="shared" si="36"/>
        <v>7499</v>
      </c>
      <c r="I49" s="25">
        <f t="shared" si="36"/>
        <v>14177</v>
      </c>
    </row>
    <row r="50" spans="1:9" s="18" customFormat="1" ht="12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</row>
    <row r="51" spans="1:9" s="16" customFormat="1" ht="12" customHeight="1" x14ac:dyDescent="0.2">
      <c r="A51" s="247" t="s">
        <v>44</v>
      </c>
      <c r="B51" s="247"/>
      <c r="C51" s="17">
        <f t="shared" ref="C51:I51" si="37">C52+C53+C54</f>
        <v>54583</v>
      </c>
      <c r="D51" s="17">
        <f t="shared" si="37"/>
        <v>26460</v>
      </c>
      <c r="E51" s="17">
        <f t="shared" si="37"/>
        <v>28123</v>
      </c>
      <c r="F51" s="17">
        <f t="shared" si="37"/>
        <v>55485</v>
      </c>
      <c r="G51" s="17">
        <f t="shared" si="37"/>
        <v>27011</v>
      </c>
      <c r="H51" s="17">
        <f t="shared" si="37"/>
        <v>28474</v>
      </c>
      <c r="I51" s="17">
        <f t="shared" si="37"/>
        <v>55036</v>
      </c>
    </row>
    <row r="52" spans="1:9" s="18" customFormat="1" ht="12" customHeight="1" x14ac:dyDescent="0.2">
      <c r="A52" s="246" t="s">
        <v>45</v>
      </c>
      <c r="B52" s="246"/>
      <c r="C52" s="19">
        <f t="shared" ref="C52:I52" si="38">C57+C60+C63+C67</f>
        <v>18972</v>
      </c>
      <c r="D52" s="19">
        <f t="shared" si="38"/>
        <v>9080</v>
      </c>
      <c r="E52" s="19">
        <f t="shared" si="38"/>
        <v>9892</v>
      </c>
      <c r="F52" s="19">
        <f t="shared" si="38"/>
        <v>19340</v>
      </c>
      <c r="G52" s="19">
        <f t="shared" si="38"/>
        <v>9337</v>
      </c>
      <c r="H52" s="19">
        <f t="shared" si="38"/>
        <v>10003</v>
      </c>
      <c r="I52" s="19">
        <f t="shared" si="38"/>
        <v>19158</v>
      </c>
    </row>
    <row r="53" spans="1:9" s="18" customFormat="1" ht="12" customHeight="1" x14ac:dyDescent="0.2">
      <c r="A53" s="246" t="s">
        <v>46</v>
      </c>
      <c r="B53" s="246"/>
      <c r="C53" s="19">
        <f t="shared" ref="C53:I53" si="39">C73+C78+C79+C61+C62+C96+C98+C64+C65+C114+C66</f>
        <v>31602</v>
      </c>
      <c r="D53" s="19">
        <f t="shared" si="39"/>
        <v>15399</v>
      </c>
      <c r="E53" s="19">
        <f t="shared" si="39"/>
        <v>16203</v>
      </c>
      <c r="F53" s="19">
        <f t="shared" si="39"/>
        <v>32110</v>
      </c>
      <c r="G53" s="19">
        <f t="shared" si="39"/>
        <v>15691</v>
      </c>
      <c r="H53" s="19">
        <f t="shared" si="39"/>
        <v>16419</v>
      </c>
      <c r="I53" s="19">
        <f t="shared" si="39"/>
        <v>31856</v>
      </c>
    </row>
    <row r="54" spans="1:9" s="18" customFormat="1" ht="12" customHeight="1" x14ac:dyDescent="0.2">
      <c r="A54" s="253" t="s">
        <v>47</v>
      </c>
      <c r="B54" s="253"/>
      <c r="C54" s="25">
        <f t="shared" ref="C54:I54" si="40">C59+C58</f>
        <v>4009</v>
      </c>
      <c r="D54" s="25">
        <f t="shared" si="40"/>
        <v>1981</v>
      </c>
      <c r="E54" s="25">
        <f t="shared" si="40"/>
        <v>2028</v>
      </c>
      <c r="F54" s="25">
        <f t="shared" si="40"/>
        <v>4035</v>
      </c>
      <c r="G54" s="25">
        <f t="shared" si="40"/>
        <v>1983</v>
      </c>
      <c r="H54" s="25">
        <f t="shared" si="40"/>
        <v>2052</v>
      </c>
      <c r="I54" s="25">
        <f t="shared" si="40"/>
        <v>4022</v>
      </c>
    </row>
    <row r="55" spans="1:9" s="18" customFormat="1" ht="12" customHeight="1" x14ac:dyDescent="0.2">
      <c r="A55" s="22"/>
      <c r="B55" s="28"/>
      <c r="C55" s="29"/>
      <c r="D55" s="29"/>
      <c r="E55" s="29"/>
      <c r="F55" s="29"/>
      <c r="G55" s="29"/>
      <c r="H55" s="29"/>
      <c r="I55" s="29"/>
    </row>
    <row r="56" spans="1:9" s="18" customFormat="1" ht="12" customHeight="1" x14ac:dyDescent="0.2">
      <c r="A56" s="256" t="s">
        <v>48</v>
      </c>
      <c r="B56" s="256"/>
      <c r="C56" s="15">
        <v>49557</v>
      </c>
      <c r="D56" s="15">
        <v>23956</v>
      </c>
      <c r="E56" s="15">
        <v>25601</v>
      </c>
      <c r="F56" s="15">
        <v>50357</v>
      </c>
      <c r="G56" s="15">
        <v>24452</v>
      </c>
      <c r="H56" s="15">
        <v>25905</v>
      </c>
      <c r="I56" s="15">
        <v>49957</v>
      </c>
    </row>
    <row r="57" spans="1:9" s="18" customFormat="1" ht="12" customHeight="1" x14ac:dyDescent="0.2">
      <c r="A57" s="246" t="s">
        <v>49</v>
      </c>
      <c r="B57" s="246"/>
      <c r="C57" s="19">
        <v>3303</v>
      </c>
      <c r="D57" s="19">
        <v>1608</v>
      </c>
      <c r="E57" s="19">
        <v>1695</v>
      </c>
      <c r="F57" s="19">
        <v>3359</v>
      </c>
      <c r="G57" s="19">
        <v>1646</v>
      </c>
      <c r="H57" s="19">
        <v>1713</v>
      </c>
      <c r="I57" s="19">
        <v>3332</v>
      </c>
    </row>
    <row r="58" spans="1:9" s="18" customFormat="1" ht="12" customHeight="1" x14ac:dyDescent="0.2">
      <c r="A58" s="246" t="s">
        <v>51</v>
      </c>
      <c r="B58" s="246"/>
      <c r="C58" s="19">
        <v>1959</v>
      </c>
      <c r="D58" s="19">
        <v>945</v>
      </c>
      <c r="E58" s="19">
        <v>1014</v>
      </c>
      <c r="F58" s="19">
        <v>1966</v>
      </c>
      <c r="G58" s="19">
        <v>955</v>
      </c>
      <c r="H58" s="19">
        <v>1011</v>
      </c>
      <c r="I58" s="19">
        <v>1963</v>
      </c>
    </row>
    <row r="59" spans="1:9" s="18" customFormat="1" ht="12" customHeight="1" x14ac:dyDescent="0.2">
      <c r="A59" s="246" t="s">
        <v>52</v>
      </c>
      <c r="B59" s="246"/>
      <c r="C59" s="19">
        <v>2050</v>
      </c>
      <c r="D59" s="19">
        <v>1036</v>
      </c>
      <c r="E59" s="19">
        <v>1014</v>
      </c>
      <c r="F59" s="19">
        <v>2069</v>
      </c>
      <c r="G59" s="19">
        <v>1028</v>
      </c>
      <c r="H59" s="19">
        <v>1041</v>
      </c>
      <c r="I59" s="19">
        <v>2059</v>
      </c>
    </row>
    <row r="60" spans="1:9" s="18" customFormat="1" ht="12" customHeight="1" x14ac:dyDescent="0.2">
      <c r="A60" s="246" t="s">
        <v>53</v>
      </c>
      <c r="B60" s="246"/>
      <c r="C60" s="19">
        <v>7933</v>
      </c>
      <c r="D60" s="19">
        <v>3811</v>
      </c>
      <c r="E60" s="19">
        <v>4122</v>
      </c>
      <c r="F60" s="19">
        <v>8074</v>
      </c>
      <c r="G60" s="19">
        <v>3912</v>
      </c>
      <c r="H60" s="19">
        <v>4162</v>
      </c>
      <c r="I60" s="19">
        <v>8004</v>
      </c>
    </row>
    <row r="61" spans="1:9" s="18" customFormat="1" ht="12" customHeight="1" x14ac:dyDescent="0.2">
      <c r="A61" s="246" t="s">
        <v>54</v>
      </c>
      <c r="B61" s="246"/>
      <c r="C61" s="19">
        <v>2711</v>
      </c>
      <c r="D61" s="19">
        <v>1343</v>
      </c>
      <c r="E61" s="19">
        <v>1368</v>
      </c>
      <c r="F61" s="19">
        <v>2750</v>
      </c>
      <c r="G61" s="19">
        <v>1363</v>
      </c>
      <c r="H61" s="19">
        <v>1387</v>
      </c>
      <c r="I61" s="19">
        <v>2730</v>
      </c>
    </row>
    <row r="62" spans="1:9" s="18" customFormat="1" ht="12" customHeight="1" x14ac:dyDescent="0.2">
      <c r="A62" s="246" t="s">
        <v>56</v>
      </c>
      <c r="B62" s="246"/>
      <c r="C62" s="19">
        <v>14499</v>
      </c>
      <c r="D62" s="19">
        <v>6972</v>
      </c>
      <c r="E62" s="19">
        <v>7527</v>
      </c>
      <c r="F62" s="19">
        <v>14789</v>
      </c>
      <c r="G62" s="19">
        <v>7136</v>
      </c>
      <c r="H62" s="19">
        <v>7653</v>
      </c>
      <c r="I62" s="19">
        <v>14644</v>
      </c>
    </row>
    <row r="63" spans="1:9" s="18" customFormat="1" ht="12" customHeight="1" x14ac:dyDescent="0.2">
      <c r="A63" s="246" t="s">
        <v>58</v>
      </c>
      <c r="B63" s="246"/>
      <c r="C63" s="19">
        <v>4624</v>
      </c>
      <c r="D63" s="19">
        <v>2192</v>
      </c>
      <c r="E63" s="19">
        <v>2432</v>
      </c>
      <c r="F63" s="19">
        <v>4631</v>
      </c>
      <c r="G63" s="19">
        <v>2202</v>
      </c>
      <c r="H63" s="19">
        <v>2429</v>
      </c>
      <c r="I63" s="19">
        <v>4628</v>
      </c>
    </row>
    <row r="64" spans="1:9" s="18" customFormat="1" ht="12" customHeight="1" x14ac:dyDescent="0.2">
      <c r="A64" s="246" t="s">
        <v>59</v>
      </c>
      <c r="B64" s="246"/>
      <c r="C64" s="19">
        <v>2409</v>
      </c>
      <c r="D64" s="19">
        <v>1168</v>
      </c>
      <c r="E64" s="19">
        <v>1241</v>
      </c>
      <c r="F64" s="19">
        <v>2402</v>
      </c>
      <c r="G64" s="19">
        <v>1163</v>
      </c>
      <c r="H64" s="19">
        <v>1239</v>
      </c>
      <c r="I64" s="19">
        <v>2405</v>
      </c>
    </row>
    <row r="65" spans="1:9" s="18" customFormat="1" ht="12" customHeight="1" x14ac:dyDescent="0.2">
      <c r="A65" s="246" t="s">
        <v>60</v>
      </c>
      <c r="B65" s="246"/>
      <c r="C65" s="19">
        <v>2539</v>
      </c>
      <c r="D65" s="19">
        <v>1238</v>
      </c>
      <c r="E65" s="19">
        <v>1301</v>
      </c>
      <c r="F65" s="19">
        <v>2581</v>
      </c>
      <c r="G65" s="19">
        <v>1267</v>
      </c>
      <c r="H65" s="19">
        <v>1314</v>
      </c>
      <c r="I65" s="19">
        <v>2560</v>
      </c>
    </row>
    <row r="66" spans="1:9" s="18" customFormat="1" ht="12" customHeight="1" x14ac:dyDescent="0.2">
      <c r="A66" s="246" t="s">
        <v>61</v>
      </c>
      <c r="B66" s="246"/>
      <c r="C66" s="19">
        <v>4418</v>
      </c>
      <c r="D66" s="19">
        <v>2174</v>
      </c>
      <c r="E66" s="19">
        <v>2244</v>
      </c>
      <c r="F66" s="19">
        <v>4460</v>
      </c>
      <c r="G66" s="19">
        <v>2203</v>
      </c>
      <c r="H66" s="19">
        <v>2257</v>
      </c>
      <c r="I66" s="19">
        <v>4438</v>
      </c>
    </row>
    <row r="67" spans="1:9" s="18" customFormat="1" ht="12" customHeight="1" x14ac:dyDescent="0.2">
      <c r="A67" s="253" t="s">
        <v>62</v>
      </c>
      <c r="B67" s="253"/>
      <c r="C67" s="25">
        <v>3112</v>
      </c>
      <c r="D67" s="25">
        <v>1469</v>
      </c>
      <c r="E67" s="25">
        <v>1643</v>
      </c>
      <c r="F67" s="25">
        <v>3276</v>
      </c>
      <c r="G67" s="25">
        <v>1577</v>
      </c>
      <c r="H67" s="25">
        <v>1699</v>
      </c>
      <c r="I67" s="25">
        <v>3194</v>
      </c>
    </row>
    <row r="68" spans="1:9" s="18" customFormat="1" ht="12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</row>
    <row r="69" spans="1:9" s="18" customFormat="1" ht="12" customHeight="1" x14ac:dyDescent="0.2">
      <c r="A69" s="247" t="s">
        <v>63</v>
      </c>
      <c r="B69" s="247"/>
      <c r="C69" s="17">
        <v>146045</v>
      </c>
      <c r="D69" s="17">
        <v>70568</v>
      </c>
      <c r="E69" s="17">
        <v>75477</v>
      </c>
      <c r="F69" s="17">
        <v>148833</v>
      </c>
      <c r="G69" s="17">
        <v>72091</v>
      </c>
      <c r="H69" s="17">
        <v>76742</v>
      </c>
      <c r="I69" s="17">
        <v>147439</v>
      </c>
    </row>
    <row r="70" spans="1:9" s="18" customFormat="1" ht="12" customHeight="1" x14ac:dyDescent="0.2">
      <c r="A70" s="246" t="s">
        <v>64</v>
      </c>
      <c r="B70" s="246"/>
      <c r="C70" s="19">
        <v>4174</v>
      </c>
      <c r="D70" s="19">
        <v>1981</v>
      </c>
      <c r="E70" s="19">
        <v>2193</v>
      </c>
      <c r="F70" s="19">
        <v>4304</v>
      </c>
      <c r="G70" s="19">
        <v>2042</v>
      </c>
      <c r="H70" s="19">
        <v>2262</v>
      </c>
      <c r="I70" s="19">
        <v>4239</v>
      </c>
    </row>
    <row r="71" spans="1:9" s="18" customFormat="1" ht="12" customHeight="1" x14ac:dyDescent="0.2">
      <c r="A71" s="246" t="s">
        <v>65</v>
      </c>
      <c r="B71" s="246"/>
      <c r="C71" s="19">
        <v>1344</v>
      </c>
      <c r="D71" s="19">
        <v>656</v>
      </c>
      <c r="E71" s="19">
        <v>688</v>
      </c>
      <c r="F71" s="19">
        <v>1373</v>
      </c>
      <c r="G71" s="19">
        <v>675</v>
      </c>
      <c r="H71" s="19">
        <v>698</v>
      </c>
      <c r="I71" s="19">
        <v>1359</v>
      </c>
    </row>
    <row r="72" spans="1:9" s="18" customFormat="1" ht="12" customHeight="1" x14ac:dyDescent="0.2">
      <c r="A72" s="246" t="s">
        <v>66</v>
      </c>
      <c r="B72" s="246"/>
      <c r="C72" s="19">
        <v>326</v>
      </c>
      <c r="D72" s="19">
        <v>156</v>
      </c>
      <c r="E72" s="19">
        <v>170</v>
      </c>
      <c r="F72" s="19">
        <v>325</v>
      </c>
      <c r="G72" s="19">
        <v>153</v>
      </c>
      <c r="H72" s="19">
        <v>172</v>
      </c>
      <c r="I72" s="19">
        <v>325</v>
      </c>
    </row>
    <row r="73" spans="1:9" s="18" customFormat="1" ht="12" customHeight="1" x14ac:dyDescent="0.2">
      <c r="A73" s="246" t="s">
        <v>67</v>
      </c>
      <c r="B73" s="246"/>
      <c r="C73" s="19">
        <v>948</v>
      </c>
      <c r="D73" s="19">
        <v>466</v>
      </c>
      <c r="E73" s="19">
        <v>482</v>
      </c>
      <c r="F73" s="19">
        <v>960</v>
      </c>
      <c r="G73" s="19">
        <v>468</v>
      </c>
      <c r="H73" s="19">
        <v>492</v>
      </c>
      <c r="I73" s="19">
        <v>954</v>
      </c>
    </row>
    <row r="74" spans="1:9" s="18" customFormat="1" ht="12" customHeight="1" x14ac:dyDescent="0.2">
      <c r="A74" s="246" t="s">
        <v>68</v>
      </c>
      <c r="B74" s="246"/>
      <c r="C74" s="19">
        <v>293</v>
      </c>
      <c r="D74" s="19">
        <v>141</v>
      </c>
      <c r="E74" s="19">
        <v>152</v>
      </c>
      <c r="F74" s="19">
        <v>297</v>
      </c>
      <c r="G74" s="19">
        <v>141</v>
      </c>
      <c r="H74" s="19">
        <v>156</v>
      </c>
      <c r="I74" s="19">
        <v>295</v>
      </c>
    </row>
    <row r="75" spans="1:9" s="18" customFormat="1" ht="12" customHeight="1" x14ac:dyDescent="0.2">
      <c r="A75" s="246" t="s">
        <v>69</v>
      </c>
      <c r="B75" s="246"/>
      <c r="C75" s="19">
        <v>1507</v>
      </c>
      <c r="D75" s="19">
        <v>757</v>
      </c>
      <c r="E75" s="19">
        <v>750</v>
      </c>
      <c r="F75" s="19">
        <v>1529</v>
      </c>
      <c r="G75" s="19">
        <v>766</v>
      </c>
      <c r="H75" s="19">
        <v>763</v>
      </c>
      <c r="I75" s="19">
        <v>1518</v>
      </c>
    </row>
    <row r="76" spans="1:9" s="18" customFormat="1" ht="12" customHeight="1" x14ac:dyDescent="0.2">
      <c r="A76" s="246" t="s">
        <v>70</v>
      </c>
      <c r="B76" s="246"/>
      <c r="C76" s="19">
        <v>632</v>
      </c>
      <c r="D76" s="19">
        <v>320</v>
      </c>
      <c r="E76" s="19">
        <v>312</v>
      </c>
      <c r="F76" s="19">
        <v>639</v>
      </c>
      <c r="G76" s="19">
        <v>326</v>
      </c>
      <c r="H76" s="19">
        <v>313</v>
      </c>
      <c r="I76" s="19">
        <v>636</v>
      </c>
    </row>
    <row r="77" spans="1:9" s="18" customFormat="1" ht="12" customHeight="1" x14ac:dyDescent="0.2">
      <c r="A77" s="246" t="s">
        <v>71</v>
      </c>
      <c r="B77" s="246"/>
      <c r="C77" s="19">
        <v>2431</v>
      </c>
      <c r="D77" s="19">
        <v>1172</v>
      </c>
      <c r="E77" s="19">
        <v>1259</v>
      </c>
      <c r="F77" s="19">
        <v>2560</v>
      </c>
      <c r="G77" s="19">
        <v>1239</v>
      </c>
      <c r="H77" s="19">
        <v>1321</v>
      </c>
      <c r="I77" s="19">
        <v>2496</v>
      </c>
    </row>
    <row r="78" spans="1:9" s="18" customFormat="1" ht="12" customHeight="1" x14ac:dyDescent="0.2">
      <c r="A78" s="246" t="s">
        <v>73</v>
      </c>
      <c r="B78" s="246"/>
      <c r="C78" s="19">
        <v>889</v>
      </c>
      <c r="D78" s="19">
        <v>437</v>
      </c>
      <c r="E78" s="19">
        <v>452</v>
      </c>
      <c r="F78" s="19">
        <v>879</v>
      </c>
      <c r="G78" s="19">
        <v>429</v>
      </c>
      <c r="H78" s="19">
        <v>450</v>
      </c>
      <c r="I78" s="19">
        <v>885</v>
      </c>
    </row>
    <row r="79" spans="1:9" s="18" customFormat="1" ht="12" customHeight="1" x14ac:dyDescent="0.2">
      <c r="A79" s="246" t="s">
        <v>75</v>
      </c>
      <c r="B79" s="246"/>
      <c r="C79" s="19">
        <v>469</v>
      </c>
      <c r="D79" s="19">
        <v>237</v>
      </c>
      <c r="E79" s="19">
        <v>232</v>
      </c>
      <c r="F79" s="19">
        <v>472</v>
      </c>
      <c r="G79" s="19">
        <v>235</v>
      </c>
      <c r="H79" s="19">
        <v>237</v>
      </c>
      <c r="I79" s="19">
        <v>470</v>
      </c>
    </row>
    <row r="80" spans="1:9" s="18" customFormat="1" ht="12" customHeight="1" x14ac:dyDescent="0.2">
      <c r="A80" s="246" t="s">
        <v>76</v>
      </c>
      <c r="B80" s="246"/>
      <c r="C80" s="19">
        <v>718</v>
      </c>
      <c r="D80" s="19">
        <v>348</v>
      </c>
      <c r="E80" s="19">
        <v>370</v>
      </c>
      <c r="F80" s="19">
        <v>747</v>
      </c>
      <c r="G80" s="19">
        <v>363</v>
      </c>
      <c r="H80" s="19">
        <v>384</v>
      </c>
      <c r="I80" s="19">
        <v>733</v>
      </c>
    </row>
    <row r="81" spans="1:9" s="18" customFormat="1" ht="12" customHeight="1" x14ac:dyDescent="0.2">
      <c r="A81" s="246" t="s">
        <v>77</v>
      </c>
      <c r="B81" s="246"/>
      <c r="C81" s="19">
        <v>1496</v>
      </c>
      <c r="D81" s="19">
        <v>756</v>
      </c>
      <c r="E81" s="19">
        <v>740</v>
      </c>
      <c r="F81" s="19">
        <v>1512</v>
      </c>
      <c r="G81" s="19">
        <v>756</v>
      </c>
      <c r="H81" s="19">
        <v>756</v>
      </c>
      <c r="I81" s="19">
        <v>1504</v>
      </c>
    </row>
    <row r="82" spans="1:9" s="18" customFormat="1" ht="12" customHeight="1" x14ac:dyDescent="0.2">
      <c r="A82" s="246" t="s">
        <v>80</v>
      </c>
      <c r="B82" s="246"/>
      <c r="C82" s="19">
        <v>1963</v>
      </c>
      <c r="D82" s="19">
        <v>943</v>
      </c>
      <c r="E82" s="19">
        <v>1020</v>
      </c>
      <c r="F82" s="19">
        <v>2065</v>
      </c>
      <c r="G82" s="19">
        <v>994</v>
      </c>
      <c r="H82" s="19">
        <v>1071</v>
      </c>
      <c r="I82" s="19">
        <v>2014</v>
      </c>
    </row>
    <row r="83" spans="1:9" s="18" customFormat="1" ht="12" customHeight="1" x14ac:dyDescent="0.2">
      <c r="A83" s="246" t="s">
        <v>81</v>
      </c>
      <c r="B83" s="246"/>
      <c r="C83" s="19">
        <v>6366</v>
      </c>
      <c r="D83" s="19">
        <v>3170</v>
      </c>
      <c r="E83" s="19">
        <v>3196</v>
      </c>
      <c r="F83" s="19">
        <v>6458</v>
      </c>
      <c r="G83" s="19">
        <v>3208</v>
      </c>
      <c r="H83" s="19">
        <v>3250</v>
      </c>
      <c r="I83" s="19">
        <v>6412</v>
      </c>
    </row>
    <row r="84" spans="1:9" s="18" customFormat="1" ht="12" customHeight="1" x14ac:dyDescent="0.2">
      <c r="A84" s="246" t="s">
        <v>84</v>
      </c>
      <c r="B84" s="246"/>
      <c r="C84" s="19">
        <v>4259</v>
      </c>
      <c r="D84" s="19">
        <v>2012</v>
      </c>
      <c r="E84" s="19">
        <v>2247</v>
      </c>
      <c r="F84" s="19">
        <v>4256</v>
      </c>
      <c r="G84" s="19">
        <v>2002</v>
      </c>
      <c r="H84" s="19">
        <v>2254</v>
      </c>
      <c r="I84" s="19">
        <v>4257</v>
      </c>
    </row>
    <row r="85" spans="1:9" s="18" customFormat="1" ht="12" customHeight="1" x14ac:dyDescent="0.2">
      <c r="A85" s="246" t="s">
        <v>87</v>
      </c>
      <c r="B85" s="246"/>
      <c r="C85" s="19">
        <v>4439</v>
      </c>
      <c r="D85" s="19">
        <v>2161</v>
      </c>
      <c r="E85" s="19">
        <v>2278</v>
      </c>
      <c r="F85" s="19">
        <v>4525</v>
      </c>
      <c r="G85" s="19">
        <v>2206</v>
      </c>
      <c r="H85" s="19">
        <v>2319</v>
      </c>
      <c r="I85" s="19">
        <v>4482</v>
      </c>
    </row>
    <row r="86" spans="1:9" s="18" customFormat="1" ht="12" customHeight="1" x14ac:dyDescent="0.2">
      <c r="A86" s="246" t="s">
        <v>88</v>
      </c>
      <c r="B86" s="246"/>
      <c r="C86" s="19">
        <v>2017</v>
      </c>
      <c r="D86" s="19">
        <v>942</v>
      </c>
      <c r="E86" s="19">
        <v>1075</v>
      </c>
      <c r="F86" s="19">
        <v>2061</v>
      </c>
      <c r="G86" s="19">
        <v>964</v>
      </c>
      <c r="H86" s="19">
        <v>1097</v>
      </c>
      <c r="I86" s="19">
        <v>2039</v>
      </c>
    </row>
    <row r="87" spans="1:9" s="18" customFormat="1" ht="12" customHeight="1" x14ac:dyDescent="0.2">
      <c r="A87" s="246" t="s">
        <v>89</v>
      </c>
      <c r="B87" s="246"/>
      <c r="C87" s="19">
        <v>822</v>
      </c>
      <c r="D87" s="19">
        <v>394</v>
      </c>
      <c r="E87" s="19">
        <v>428</v>
      </c>
      <c r="F87" s="19">
        <v>883</v>
      </c>
      <c r="G87" s="19">
        <v>436</v>
      </c>
      <c r="H87" s="19">
        <v>447</v>
      </c>
      <c r="I87" s="19">
        <v>852</v>
      </c>
    </row>
    <row r="88" spans="1:9" s="18" customFormat="1" ht="12" customHeight="1" x14ac:dyDescent="0.2">
      <c r="A88" s="246" t="s">
        <v>90</v>
      </c>
      <c r="B88" s="246"/>
      <c r="C88" s="19">
        <v>1303</v>
      </c>
      <c r="D88" s="19">
        <v>644</v>
      </c>
      <c r="E88" s="19">
        <v>659</v>
      </c>
      <c r="F88" s="19">
        <v>1299</v>
      </c>
      <c r="G88" s="19">
        <v>648</v>
      </c>
      <c r="H88" s="19">
        <v>651</v>
      </c>
      <c r="I88" s="19">
        <v>1301</v>
      </c>
    </row>
    <row r="89" spans="1:9" s="18" customFormat="1" ht="12" customHeight="1" x14ac:dyDescent="0.2">
      <c r="A89" s="246" t="s">
        <v>91</v>
      </c>
      <c r="B89" s="246"/>
      <c r="C89" s="19">
        <v>537</v>
      </c>
      <c r="D89" s="19">
        <v>259</v>
      </c>
      <c r="E89" s="19">
        <v>278</v>
      </c>
      <c r="F89" s="19">
        <v>544</v>
      </c>
      <c r="G89" s="19">
        <v>264</v>
      </c>
      <c r="H89" s="19">
        <v>280</v>
      </c>
      <c r="I89" s="19">
        <v>540</v>
      </c>
    </row>
    <row r="90" spans="1:9" s="18" customFormat="1" ht="12" customHeight="1" x14ac:dyDescent="0.2">
      <c r="A90" s="246" t="s">
        <v>92</v>
      </c>
      <c r="B90" s="246"/>
      <c r="C90" s="19">
        <v>496</v>
      </c>
      <c r="D90" s="19">
        <v>253</v>
      </c>
      <c r="E90" s="19">
        <v>243</v>
      </c>
      <c r="F90" s="19">
        <v>505</v>
      </c>
      <c r="G90" s="19">
        <v>254</v>
      </c>
      <c r="H90" s="19">
        <v>251</v>
      </c>
      <c r="I90" s="19">
        <v>501</v>
      </c>
    </row>
    <row r="91" spans="1:9" s="18" customFormat="1" ht="12" customHeight="1" x14ac:dyDescent="0.2">
      <c r="A91" s="246" t="s">
        <v>93</v>
      </c>
      <c r="B91" s="246"/>
      <c r="C91" s="19">
        <v>1222</v>
      </c>
      <c r="D91" s="19">
        <v>587</v>
      </c>
      <c r="E91" s="19">
        <v>635</v>
      </c>
      <c r="F91" s="19">
        <v>1243</v>
      </c>
      <c r="G91" s="19">
        <v>596</v>
      </c>
      <c r="H91" s="19">
        <v>647</v>
      </c>
      <c r="I91" s="19">
        <v>1233</v>
      </c>
    </row>
    <row r="92" spans="1:9" s="18" customFormat="1" ht="12" customHeight="1" x14ac:dyDescent="0.2">
      <c r="A92" s="246" t="s">
        <v>94</v>
      </c>
      <c r="B92" s="246"/>
      <c r="C92" s="19">
        <v>1710</v>
      </c>
      <c r="D92" s="19">
        <v>848</v>
      </c>
      <c r="E92" s="19">
        <v>862</v>
      </c>
      <c r="F92" s="19">
        <v>1781</v>
      </c>
      <c r="G92" s="19">
        <v>889</v>
      </c>
      <c r="H92" s="19">
        <v>892</v>
      </c>
      <c r="I92" s="19">
        <v>1746</v>
      </c>
    </row>
    <row r="93" spans="1:9" s="18" customFormat="1" ht="12" customHeight="1" x14ac:dyDescent="0.2">
      <c r="A93" s="246" t="s">
        <v>95</v>
      </c>
      <c r="B93" s="246"/>
      <c r="C93" s="19">
        <v>61837</v>
      </c>
      <c r="D93" s="19">
        <v>29500</v>
      </c>
      <c r="E93" s="19">
        <v>32337</v>
      </c>
      <c r="F93" s="19">
        <v>62792</v>
      </c>
      <c r="G93" s="19">
        <v>30120</v>
      </c>
      <c r="H93" s="19">
        <v>32672</v>
      </c>
      <c r="I93" s="19">
        <v>62315</v>
      </c>
    </row>
    <row r="94" spans="1:9" s="18" customFormat="1" ht="12" customHeight="1" x14ac:dyDescent="0.2">
      <c r="A94" s="246" t="s">
        <v>96</v>
      </c>
      <c r="B94" s="246"/>
      <c r="C94" s="19">
        <v>1467</v>
      </c>
      <c r="D94" s="19">
        <v>705</v>
      </c>
      <c r="E94" s="19">
        <v>762</v>
      </c>
      <c r="F94" s="19">
        <v>1501</v>
      </c>
      <c r="G94" s="19">
        <v>721</v>
      </c>
      <c r="H94" s="19">
        <v>780</v>
      </c>
      <c r="I94" s="19">
        <v>1483</v>
      </c>
    </row>
    <row r="95" spans="1:9" s="18" customFormat="1" ht="12" customHeight="1" x14ac:dyDescent="0.2">
      <c r="A95" s="246" t="s">
        <v>97</v>
      </c>
      <c r="B95" s="246"/>
      <c r="C95" s="19">
        <v>1244</v>
      </c>
      <c r="D95" s="19">
        <v>607</v>
      </c>
      <c r="E95" s="19">
        <v>637</v>
      </c>
      <c r="F95" s="19">
        <v>1270</v>
      </c>
      <c r="G95" s="19">
        <v>625</v>
      </c>
      <c r="H95" s="19">
        <v>645</v>
      </c>
      <c r="I95" s="19">
        <v>1257</v>
      </c>
    </row>
    <row r="96" spans="1:9" s="18" customFormat="1" ht="12" customHeight="1" x14ac:dyDescent="0.2">
      <c r="A96" s="246" t="s">
        <v>98</v>
      </c>
      <c r="B96" s="246"/>
      <c r="C96" s="19">
        <v>575</v>
      </c>
      <c r="D96" s="19">
        <v>286</v>
      </c>
      <c r="E96" s="19">
        <v>289</v>
      </c>
      <c r="F96" s="19">
        <v>601</v>
      </c>
      <c r="G96" s="19">
        <v>300</v>
      </c>
      <c r="H96" s="19">
        <v>301</v>
      </c>
      <c r="I96" s="19">
        <v>588</v>
      </c>
    </row>
    <row r="97" spans="1:9" s="18" customFormat="1" ht="12" customHeight="1" x14ac:dyDescent="0.2">
      <c r="A97" s="246" t="s">
        <v>99</v>
      </c>
      <c r="B97" s="246"/>
      <c r="C97" s="19">
        <v>5942</v>
      </c>
      <c r="D97" s="19">
        <v>2738</v>
      </c>
      <c r="E97" s="19">
        <v>3204</v>
      </c>
      <c r="F97" s="19">
        <v>6119</v>
      </c>
      <c r="G97" s="19">
        <v>2846</v>
      </c>
      <c r="H97" s="19">
        <v>3273</v>
      </c>
      <c r="I97" s="19">
        <v>6031</v>
      </c>
    </row>
    <row r="98" spans="1:9" s="18" customFormat="1" ht="12" customHeight="1" x14ac:dyDescent="0.2">
      <c r="A98" s="246" t="s">
        <v>100</v>
      </c>
      <c r="B98" s="246"/>
      <c r="C98" s="19">
        <v>1359</v>
      </c>
      <c r="D98" s="19">
        <v>683</v>
      </c>
      <c r="E98" s="19">
        <v>676</v>
      </c>
      <c r="F98" s="19">
        <v>1418</v>
      </c>
      <c r="G98" s="19">
        <v>729</v>
      </c>
      <c r="H98" s="19">
        <v>689</v>
      </c>
      <c r="I98" s="19">
        <v>1389</v>
      </c>
    </row>
    <row r="99" spans="1:9" s="18" customFormat="1" ht="12" customHeight="1" x14ac:dyDescent="0.2">
      <c r="A99" s="246" t="s">
        <v>101</v>
      </c>
      <c r="B99" s="246"/>
      <c r="C99" s="19">
        <v>1669</v>
      </c>
      <c r="D99" s="19">
        <v>803</v>
      </c>
      <c r="E99" s="19">
        <v>866</v>
      </c>
      <c r="F99" s="19">
        <v>1739</v>
      </c>
      <c r="G99" s="19">
        <v>825</v>
      </c>
      <c r="H99" s="19">
        <v>914</v>
      </c>
      <c r="I99" s="19">
        <v>1704</v>
      </c>
    </row>
    <row r="100" spans="1:9" s="18" customFormat="1" ht="12" customHeight="1" x14ac:dyDescent="0.2">
      <c r="A100" s="246" t="s">
        <v>102</v>
      </c>
      <c r="B100" s="246"/>
      <c r="C100" s="19">
        <v>1297</v>
      </c>
      <c r="D100" s="19">
        <v>654</v>
      </c>
      <c r="E100" s="19">
        <v>643</v>
      </c>
      <c r="F100" s="19">
        <v>1308</v>
      </c>
      <c r="G100" s="19">
        <v>660</v>
      </c>
      <c r="H100" s="19">
        <v>648</v>
      </c>
      <c r="I100" s="19">
        <v>1303</v>
      </c>
    </row>
    <row r="101" spans="1:9" s="18" customFormat="1" ht="12" customHeight="1" x14ac:dyDescent="0.2">
      <c r="A101" s="246" t="s">
        <v>103</v>
      </c>
      <c r="B101" s="246"/>
      <c r="C101" s="19">
        <v>286</v>
      </c>
      <c r="D101" s="19">
        <v>138</v>
      </c>
      <c r="E101" s="19">
        <v>148</v>
      </c>
      <c r="F101" s="19">
        <v>289</v>
      </c>
      <c r="G101" s="19">
        <v>140</v>
      </c>
      <c r="H101" s="19">
        <v>149</v>
      </c>
      <c r="I101" s="19">
        <v>287</v>
      </c>
    </row>
    <row r="102" spans="1:9" s="18" customFormat="1" ht="12" customHeight="1" x14ac:dyDescent="0.2">
      <c r="A102" s="246" t="s">
        <v>340</v>
      </c>
      <c r="B102" s="246"/>
      <c r="C102" s="19">
        <v>4427</v>
      </c>
      <c r="D102" s="19">
        <v>2347</v>
      </c>
      <c r="E102" s="19">
        <v>2080</v>
      </c>
      <c r="F102" s="19">
        <v>4530</v>
      </c>
      <c r="G102" s="19">
        <v>2419</v>
      </c>
      <c r="H102" s="19">
        <v>2111</v>
      </c>
      <c r="I102" s="19">
        <v>4477</v>
      </c>
    </row>
    <row r="103" spans="1:9" s="18" customFormat="1" ht="12" customHeight="1" x14ac:dyDescent="0.2">
      <c r="A103" s="246" t="s">
        <v>104</v>
      </c>
      <c r="B103" s="246"/>
      <c r="C103" s="19">
        <v>888</v>
      </c>
      <c r="D103" s="19">
        <v>432</v>
      </c>
      <c r="E103" s="19">
        <v>456</v>
      </c>
      <c r="F103" s="19">
        <v>892</v>
      </c>
      <c r="G103" s="19">
        <v>435</v>
      </c>
      <c r="H103" s="19">
        <v>457</v>
      </c>
      <c r="I103" s="19">
        <v>891</v>
      </c>
    </row>
    <row r="104" spans="1:9" s="18" customFormat="1" ht="12" customHeight="1" x14ac:dyDescent="0.2">
      <c r="A104" s="246" t="s">
        <v>105</v>
      </c>
      <c r="B104" s="246"/>
      <c r="C104" s="19">
        <v>729</v>
      </c>
      <c r="D104" s="19">
        <v>364</v>
      </c>
      <c r="E104" s="19">
        <v>365</v>
      </c>
      <c r="F104" s="19">
        <v>707</v>
      </c>
      <c r="G104" s="19">
        <v>354</v>
      </c>
      <c r="H104" s="19">
        <v>353</v>
      </c>
      <c r="I104" s="19">
        <v>717</v>
      </c>
    </row>
    <row r="105" spans="1:9" s="18" customFormat="1" ht="12" customHeight="1" x14ac:dyDescent="0.2">
      <c r="A105" s="246" t="s">
        <v>106</v>
      </c>
      <c r="B105" s="246"/>
      <c r="C105" s="19">
        <v>823</v>
      </c>
      <c r="D105" s="19">
        <v>390</v>
      </c>
      <c r="E105" s="19">
        <v>433</v>
      </c>
      <c r="F105" s="19">
        <v>844</v>
      </c>
      <c r="G105" s="19">
        <v>397</v>
      </c>
      <c r="H105" s="19">
        <v>447</v>
      </c>
      <c r="I105" s="19">
        <v>833</v>
      </c>
    </row>
    <row r="106" spans="1:9" s="18" customFormat="1" ht="12" customHeight="1" x14ac:dyDescent="0.2">
      <c r="A106" s="246" t="s">
        <v>107</v>
      </c>
      <c r="B106" s="246"/>
      <c r="C106" s="19">
        <v>322</v>
      </c>
      <c r="D106" s="19">
        <v>155</v>
      </c>
      <c r="E106" s="19">
        <v>167</v>
      </c>
      <c r="F106" s="19">
        <v>335</v>
      </c>
      <c r="G106" s="19">
        <v>163</v>
      </c>
      <c r="H106" s="19">
        <v>172</v>
      </c>
      <c r="I106" s="19">
        <v>329</v>
      </c>
    </row>
    <row r="107" spans="1:9" s="18" customFormat="1" ht="12" customHeight="1" x14ac:dyDescent="0.2">
      <c r="A107" s="246" t="s">
        <v>108</v>
      </c>
      <c r="B107" s="246"/>
      <c r="C107" s="19">
        <v>807</v>
      </c>
      <c r="D107" s="19">
        <v>372</v>
      </c>
      <c r="E107" s="19">
        <v>435</v>
      </c>
      <c r="F107" s="19">
        <v>814</v>
      </c>
      <c r="G107" s="19">
        <v>377</v>
      </c>
      <c r="H107" s="19">
        <v>437</v>
      </c>
      <c r="I107" s="19">
        <v>810</v>
      </c>
    </row>
    <row r="108" spans="1:9" s="18" customFormat="1" ht="12" customHeight="1" x14ac:dyDescent="0.2">
      <c r="A108" s="246" t="s">
        <v>109</v>
      </c>
      <c r="B108" s="246"/>
      <c r="C108" s="19">
        <v>1405</v>
      </c>
      <c r="D108" s="19">
        <v>657</v>
      </c>
      <c r="E108" s="19">
        <v>748</v>
      </c>
      <c r="F108" s="19">
        <v>1435</v>
      </c>
      <c r="G108" s="19">
        <v>676</v>
      </c>
      <c r="H108" s="19">
        <v>759</v>
      </c>
      <c r="I108" s="19">
        <v>1420</v>
      </c>
    </row>
    <row r="109" spans="1:9" s="18" customFormat="1" ht="12" customHeight="1" x14ac:dyDescent="0.2">
      <c r="A109" s="246" t="s">
        <v>110</v>
      </c>
      <c r="B109" s="246"/>
      <c r="C109" s="19">
        <v>3740</v>
      </c>
      <c r="D109" s="19">
        <v>1916</v>
      </c>
      <c r="E109" s="19">
        <v>1824</v>
      </c>
      <c r="F109" s="19">
        <v>3893</v>
      </c>
      <c r="G109" s="19">
        <v>1987</v>
      </c>
      <c r="H109" s="19">
        <v>1906</v>
      </c>
      <c r="I109" s="19">
        <v>3816</v>
      </c>
    </row>
    <row r="110" spans="1:9" s="18" customFormat="1" ht="12" customHeight="1" x14ac:dyDescent="0.2">
      <c r="A110" s="246" t="s">
        <v>111</v>
      </c>
      <c r="B110" s="246"/>
      <c r="C110" s="19">
        <v>1761</v>
      </c>
      <c r="D110" s="19">
        <v>861</v>
      </c>
      <c r="E110" s="19">
        <v>900</v>
      </c>
      <c r="F110" s="19">
        <v>1804</v>
      </c>
      <c r="G110" s="19">
        <v>877</v>
      </c>
      <c r="H110" s="19">
        <v>927</v>
      </c>
      <c r="I110" s="19">
        <v>1783</v>
      </c>
    </row>
    <row r="111" spans="1:9" s="18" customFormat="1" ht="12" customHeight="1" x14ac:dyDescent="0.2">
      <c r="A111" s="246" t="s">
        <v>112</v>
      </c>
      <c r="B111" s="246"/>
      <c r="C111" s="19">
        <v>775</v>
      </c>
      <c r="D111" s="19">
        <v>374</v>
      </c>
      <c r="E111" s="19">
        <v>401</v>
      </c>
      <c r="F111" s="19">
        <v>806</v>
      </c>
      <c r="G111" s="19">
        <v>395</v>
      </c>
      <c r="H111" s="19">
        <v>411</v>
      </c>
      <c r="I111" s="19">
        <v>789</v>
      </c>
    </row>
    <row r="112" spans="1:9" s="18" customFormat="1" ht="12" customHeight="1" x14ac:dyDescent="0.2">
      <c r="A112" s="246" t="s">
        <v>113</v>
      </c>
      <c r="B112" s="246"/>
      <c r="C112" s="19">
        <v>1524</v>
      </c>
      <c r="D112" s="19">
        <v>760</v>
      </c>
      <c r="E112" s="19">
        <v>764</v>
      </c>
      <c r="F112" s="19">
        <v>1595</v>
      </c>
      <c r="G112" s="19">
        <v>792</v>
      </c>
      <c r="H112" s="19">
        <v>803</v>
      </c>
      <c r="I112" s="19">
        <v>1561</v>
      </c>
    </row>
    <row r="113" spans="1:9" s="18" customFormat="1" ht="12" customHeight="1" x14ac:dyDescent="0.2">
      <c r="A113" s="246" t="s">
        <v>114</v>
      </c>
      <c r="B113" s="246"/>
      <c r="C113" s="19">
        <v>1383</v>
      </c>
      <c r="D113" s="19">
        <v>674</v>
      </c>
      <c r="E113" s="19">
        <v>709</v>
      </c>
      <c r="F113" s="19">
        <v>1419</v>
      </c>
      <c r="G113" s="19">
        <v>694</v>
      </c>
      <c r="H113" s="19">
        <v>725</v>
      </c>
      <c r="I113" s="19">
        <v>1400</v>
      </c>
    </row>
    <row r="114" spans="1:9" s="18" customFormat="1" ht="12" customHeight="1" x14ac:dyDescent="0.2">
      <c r="A114" s="246" t="s">
        <v>116</v>
      </c>
      <c r="B114" s="246"/>
      <c r="C114" s="19">
        <v>786</v>
      </c>
      <c r="D114" s="19">
        <v>395</v>
      </c>
      <c r="E114" s="19">
        <v>391</v>
      </c>
      <c r="F114" s="19">
        <v>798</v>
      </c>
      <c r="G114" s="19">
        <v>398</v>
      </c>
      <c r="H114" s="19">
        <v>400</v>
      </c>
      <c r="I114" s="19">
        <v>793</v>
      </c>
    </row>
    <row r="115" spans="1:9" s="18" customFormat="1" ht="12" customHeight="1" x14ac:dyDescent="0.2">
      <c r="A115" s="246" t="s">
        <v>117</v>
      </c>
      <c r="B115" s="246"/>
      <c r="C115" s="19">
        <v>2142</v>
      </c>
      <c r="D115" s="19">
        <v>1050</v>
      </c>
      <c r="E115" s="19">
        <v>1092</v>
      </c>
      <c r="F115" s="19">
        <v>2159</v>
      </c>
      <c r="G115" s="19">
        <v>1036</v>
      </c>
      <c r="H115" s="19">
        <v>1123</v>
      </c>
      <c r="I115" s="19">
        <v>2151</v>
      </c>
    </row>
    <row r="116" spans="1:9" s="18" customFormat="1" ht="12" customHeight="1" x14ac:dyDescent="0.2">
      <c r="A116" s="246" t="s">
        <v>118</v>
      </c>
      <c r="B116" s="246"/>
      <c r="C116" s="19">
        <v>681</v>
      </c>
      <c r="D116" s="19">
        <v>325</v>
      </c>
      <c r="E116" s="19">
        <v>356</v>
      </c>
      <c r="F116" s="19">
        <v>684</v>
      </c>
      <c r="G116" s="19">
        <v>321</v>
      </c>
      <c r="H116" s="19">
        <v>363</v>
      </c>
      <c r="I116" s="19">
        <v>682</v>
      </c>
    </row>
    <row r="117" spans="1:9" s="18" customFormat="1" ht="12" customHeight="1" x14ac:dyDescent="0.2">
      <c r="A117" s="246" t="s">
        <v>121</v>
      </c>
      <c r="B117" s="246"/>
      <c r="C117" s="19">
        <v>1861</v>
      </c>
      <c r="D117" s="19">
        <v>822</v>
      </c>
      <c r="E117" s="19">
        <v>1039</v>
      </c>
      <c r="F117" s="19">
        <v>1868</v>
      </c>
      <c r="G117" s="19">
        <v>825</v>
      </c>
      <c r="H117" s="19">
        <v>1043</v>
      </c>
      <c r="I117" s="19">
        <v>1864</v>
      </c>
    </row>
    <row r="118" spans="1:9" s="18" customFormat="1" ht="12" customHeight="1" x14ac:dyDescent="0.2">
      <c r="A118" s="246" t="s">
        <v>122</v>
      </c>
      <c r="B118" s="246"/>
      <c r="C118" s="19">
        <v>3071</v>
      </c>
      <c r="D118" s="19">
        <v>1509</v>
      </c>
      <c r="E118" s="19">
        <v>1562</v>
      </c>
      <c r="F118" s="19">
        <v>3067</v>
      </c>
      <c r="G118" s="19">
        <v>1502</v>
      </c>
      <c r="H118" s="19">
        <v>1565</v>
      </c>
      <c r="I118" s="19">
        <v>3068</v>
      </c>
    </row>
    <row r="119" spans="1:9" s="18" customFormat="1" ht="12" customHeight="1" x14ac:dyDescent="0.2">
      <c r="A119" s="246" t="s">
        <v>124</v>
      </c>
      <c r="B119" s="246"/>
      <c r="C119" s="19">
        <v>581</v>
      </c>
      <c r="D119" s="19">
        <v>281</v>
      </c>
      <c r="E119" s="19">
        <v>300</v>
      </c>
      <c r="F119" s="19">
        <v>586</v>
      </c>
      <c r="G119" s="19">
        <v>287</v>
      </c>
      <c r="H119" s="19">
        <v>299</v>
      </c>
      <c r="I119" s="19">
        <v>584</v>
      </c>
    </row>
    <row r="120" spans="1:9" s="18" customFormat="1" ht="12" customHeight="1" x14ac:dyDescent="0.2">
      <c r="A120" s="246" t="s">
        <v>125</v>
      </c>
      <c r="B120" s="246"/>
      <c r="C120" s="19">
        <v>1932</v>
      </c>
      <c r="D120" s="19">
        <v>943</v>
      </c>
      <c r="E120" s="19">
        <v>989</v>
      </c>
      <c r="F120" s="19">
        <v>1966</v>
      </c>
      <c r="G120" s="19">
        <v>943</v>
      </c>
      <c r="H120" s="19">
        <v>1023</v>
      </c>
      <c r="I120" s="19">
        <v>1949</v>
      </c>
    </row>
    <row r="121" spans="1:9" s="18" customFormat="1" ht="12" customHeight="1" x14ac:dyDescent="0.2">
      <c r="A121" s="254" t="s">
        <v>126</v>
      </c>
      <c r="B121" s="254"/>
      <c r="C121" s="25">
        <v>370</v>
      </c>
      <c r="D121" s="25">
        <v>187</v>
      </c>
      <c r="E121" s="25">
        <v>183</v>
      </c>
      <c r="F121" s="25">
        <v>377</v>
      </c>
      <c r="G121" s="25">
        <v>193</v>
      </c>
      <c r="H121" s="25">
        <v>184</v>
      </c>
      <c r="I121" s="25">
        <v>374</v>
      </c>
    </row>
    <row r="122" spans="1:9" s="18" customFormat="1" ht="12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18" customFormat="1" ht="12" customHeight="1" x14ac:dyDescent="0.2">
      <c r="A123" s="247" t="s">
        <v>127</v>
      </c>
      <c r="B123" s="247"/>
      <c r="C123" s="17">
        <v>62787</v>
      </c>
      <c r="D123" s="17">
        <v>30061</v>
      </c>
      <c r="E123" s="17">
        <v>32726</v>
      </c>
      <c r="F123" s="17">
        <v>63235</v>
      </c>
      <c r="G123" s="17">
        <v>30305</v>
      </c>
      <c r="H123" s="17">
        <v>32930</v>
      </c>
      <c r="I123" s="17">
        <v>63010</v>
      </c>
    </row>
    <row r="124" spans="1:9" s="18" customFormat="1" ht="12" customHeight="1" x14ac:dyDescent="0.2">
      <c r="A124" s="246" t="s">
        <v>128</v>
      </c>
      <c r="B124" s="246"/>
      <c r="C124" s="19">
        <v>5450</v>
      </c>
      <c r="D124" s="19">
        <v>2547</v>
      </c>
      <c r="E124" s="19">
        <v>2903</v>
      </c>
      <c r="F124" s="19">
        <v>5423</v>
      </c>
      <c r="G124" s="19">
        <v>2538</v>
      </c>
      <c r="H124" s="19">
        <v>2885</v>
      </c>
      <c r="I124" s="19">
        <v>5436</v>
      </c>
    </row>
    <row r="125" spans="1:9" s="18" customFormat="1" ht="12" customHeight="1" x14ac:dyDescent="0.2">
      <c r="A125" s="246" t="s">
        <v>129</v>
      </c>
      <c r="B125" s="246"/>
      <c r="C125" s="19">
        <v>188</v>
      </c>
      <c r="D125" s="19">
        <v>90</v>
      </c>
      <c r="E125" s="19">
        <v>98</v>
      </c>
      <c r="F125" s="19">
        <v>193</v>
      </c>
      <c r="G125" s="19">
        <v>90</v>
      </c>
      <c r="H125" s="19">
        <v>103</v>
      </c>
      <c r="I125" s="19">
        <v>190</v>
      </c>
    </row>
    <row r="126" spans="1:9" s="18" customFormat="1" ht="12" customHeight="1" x14ac:dyDescent="0.2">
      <c r="A126" s="246" t="s">
        <v>130</v>
      </c>
      <c r="B126" s="246"/>
      <c r="C126" s="19">
        <v>539</v>
      </c>
      <c r="D126" s="19">
        <v>263</v>
      </c>
      <c r="E126" s="19">
        <v>276</v>
      </c>
      <c r="F126" s="19">
        <v>527</v>
      </c>
      <c r="G126" s="19">
        <v>253</v>
      </c>
      <c r="H126" s="19">
        <v>274</v>
      </c>
      <c r="I126" s="19">
        <v>534</v>
      </c>
    </row>
    <row r="127" spans="1:9" s="18" customFormat="1" ht="12" customHeight="1" x14ac:dyDescent="0.2">
      <c r="A127" s="246" t="s">
        <v>131</v>
      </c>
      <c r="B127" s="246"/>
      <c r="C127" s="19">
        <v>1848</v>
      </c>
      <c r="D127" s="19">
        <v>906</v>
      </c>
      <c r="E127" s="19">
        <v>942</v>
      </c>
      <c r="F127" s="19">
        <v>1802</v>
      </c>
      <c r="G127" s="19">
        <v>881</v>
      </c>
      <c r="H127" s="19">
        <v>921</v>
      </c>
      <c r="I127" s="19">
        <v>1825</v>
      </c>
    </row>
    <row r="128" spans="1:9" s="18" customFormat="1" ht="12" customHeight="1" x14ac:dyDescent="0.2">
      <c r="A128" s="246" t="s">
        <v>134</v>
      </c>
      <c r="B128" s="246"/>
      <c r="C128" s="19">
        <v>1192</v>
      </c>
      <c r="D128" s="19">
        <v>573</v>
      </c>
      <c r="E128" s="19">
        <v>619</v>
      </c>
      <c r="F128" s="19">
        <v>1177</v>
      </c>
      <c r="G128" s="19">
        <v>571</v>
      </c>
      <c r="H128" s="19">
        <v>606</v>
      </c>
      <c r="I128" s="19">
        <v>1184</v>
      </c>
    </row>
    <row r="129" spans="1:9" s="18" customFormat="1" ht="12" customHeight="1" x14ac:dyDescent="0.2">
      <c r="A129" s="246" t="s">
        <v>136</v>
      </c>
      <c r="B129" s="246"/>
      <c r="C129" s="19">
        <v>12</v>
      </c>
      <c r="D129" s="19">
        <v>8</v>
      </c>
      <c r="E129" s="19">
        <v>4</v>
      </c>
      <c r="F129" s="19">
        <v>12</v>
      </c>
      <c r="G129" s="19">
        <v>8</v>
      </c>
      <c r="H129" s="19">
        <v>4</v>
      </c>
      <c r="I129" s="19">
        <v>12</v>
      </c>
    </row>
    <row r="130" spans="1:9" s="18" customFormat="1" ht="12" customHeight="1" x14ac:dyDescent="0.2">
      <c r="A130" s="246" t="s">
        <v>137</v>
      </c>
      <c r="B130" s="246"/>
      <c r="C130" s="19">
        <v>2879</v>
      </c>
      <c r="D130" s="19">
        <v>1427</v>
      </c>
      <c r="E130" s="19">
        <v>1452</v>
      </c>
      <c r="F130" s="19">
        <v>2898</v>
      </c>
      <c r="G130" s="19">
        <v>1424</v>
      </c>
      <c r="H130" s="19">
        <v>1474</v>
      </c>
      <c r="I130" s="19">
        <v>2889</v>
      </c>
    </row>
    <row r="131" spans="1:9" s="18" customFormat="1" ht="12" customHeight="1" x14ac:dyDescent="0.2">
      <c r="A131" s="246" t="s">
        <v>138</v>
      </c>
      <c r="B131" s="246"/>
      <c r="C131" s="19">
        <v>102</v>
      </c>
      <c r="D131" s="19">
        <v>50</v>
      </c>
      <c r="E131" s="19">
        <v>52</v>
      </c>
      <c r="F131" s="19">
        <v>106</v>
      </c>
      <c r="G131" s="19">
        <v>50</v>
      </c>
      <c r="H131" s="19">
        <v>56</v>
      </c>
      <c r="I131" s="19">
        <v>104</v>
      </c>
    </row>
    <row r="132" spans="1:9" s="124" customFormat="1" ht="12" customHeight="1" x14ac:dyDescent="0.2">
      <c r="A132" s="294" t="s">
        <v>341</v>
      </c>
      <c r="B132" s="294"/>
      <c r="C132" s="49">
        <v>5015</v>
      </c>
      <c r="D132" s="49">
        <v>2425</v>
      </c>
      <c r="E132" s="49">
        <v>2590</v>
      </c>
      <c r="F132" s="49">
        <v>5073</v>
      </c>
      <c r="G132" s="49">
        <v>2466</v>
      </c>
      <c r="H132" s="49">
        <v>2607</v>
      </c>
      <c r="I132" s="49">
        <v>5044</v>
      </c>
    </row>
    <row r="133" spans="1:9" s="18" customFormat="1" ht="12" customHeight="1" x14ac:dyDescent="0.2">
      <c r="A133" s="246" t="s">
        <v>140</v>
      </c>
      <c r="B133" s="246"/>
      <c r="C133" s="19">
        <v>4410</v>
      </c>
      <c r="D133" s="19">
        <v>2152</v>
      </c>
      <c r="E133" s="19">
        <v>2258</v>
      </c>
      <c r="F133" s="19">
        <v>4480</v>
      </c>
      <c r="G133" s="19">
        <v>2202</v>
      </c>
      <c r="H133" s="19">
        <v>2278</v>
      </c>
      <c r="I133" s="19">
        <v>4445</v>
      </c>
    </row>
    <row r="134" spans="1:9" s="18" customFormat="1" ht="12" customHeight="1" x14ac:dyDescent="0.2">
      <c r="A134" s="246" t="s">
        <v>141</v>
      </c>
      <c r="B134" s="246"/>
      <c r="C134" s="19">
        <v>35</v>
      </c>
      <c r="D134" s="19">
        <v>20</v>
      </c>
      <c r="E134" s="19">
        <v>15</v>
      </c>
      <c r="F134" s="19">
        <v>41</v>
      </c>
      <c r="G134" s="19">
        <v>22</v>
      </c>
      <c r="H134" s="19">
        <v>19</v>
      </c>
      <c r="I134" s="19">
        <v>38</v>
      </c>
    </row>
    <row r="135" spans="1:9" s="18" customFormat="1" ht="12" customHeight="1" x14ac:dyDescent="0.2">
      <c r="A135" s="246" t="s">
        <v>143</v>
      </c>
      <c r="B135" s="246"/>
      <c r="C135" s="19">
        <v>335</v>
      </c>
      <c r="D135" s="19">
        <v>175</v>
      </c>
      <c r="E135" s="19">
        <v>160</v>
      </c>
      <c r="F135" s="19">
        <v>324</v>
      </c>
      <c r="G135" s="19">
        <v>169</v>
      </c>
      <c r="H135" s="19">
        <v>155</v>
      </c>
      <c r="I135" s="19">
        <v>328</v>
      </c>
    </row>
    <row r="136" spans="1:9" s="18" customFormat="1" ht="12" customHeight="1" x14ac:dyDescent="0.2">
      <c r="A136" s="246" t="s">
        <v>144</v>
      </c>
      <c r="B136" s="246"/>
      <c r="C136" s="19">
        <v>1236</v>
      </c>
      <c r="D136" s="19">
        <v>614</v>
      </c>
      <c r="E136" s="19">
        <v>622</v>
      </c>
      <c r="F136" s="19">
        <v>1222</v>
      </c>
      <c r="G136" s="19">
        <v>608</v>
      </c>
      <c r="H136" s="19">
        <v>614</v>
      </c>
      <c r="I136" s="19">
        <v>1229</v>
      </c>
    </row>
    <row r="137" spans="1:9" s="18" customFormat="1" ht="12" customHeight="1" x14ac:dyDescent="0.2">
      <c r="A137" s="246" t="s">
        <v>145</v>
      </c>
      <c r="B137" s="246"/>
      <c r="C137" s="19">
        <v>15483</v>
      </c>
      <c r="D137" s="19">
        <v>7241</v>
      </c>
      <c r="E137" s="19">
        <v>8242</v>
      </c>
      <c r="F137" s="19">
        <v>15671</v>
      </c>
      <c r="G137" s="19">
        <v>7348</v>
      </c>
      <c r="H137" s="19">
        <v>8323</v>
      </c>
      <c r="I137" s="19">
        <v>15577</v>
      </c>
    </row>
    <row r="138" spans="1:9" s="18" customFormat="1" ht="12" customHeight="1" x14ac:dyDescent="0.2">
      <c r="A138" s="246" t="s">
        <v>146</v>
      </c>
      <c r="B138" s="246"/>
      <c r="C138" s="19">
        <v>6414</v>
      </c>
      <c r="D138" s="19">
        <v>3200</v>
      </c>
      <c r="E138" s="19">
        <v>3214</v>
      </c>
      <c r="F138" s="19">
        <v>6499</v>
      </c>
      <c r="G138" s="19">
        <v>3244</v>
      </c>
      <c r="H138" s="19">
        <v>3255</v>
      </c>
      <c r="I138" s="19">
        <v>6457</v>
      </c>
    </row>
    <row r="139" spans="1:9" s="18" customFormat="1" ht="12" customHeight="1" x14ac:dyDescent="0.2">
      <c r="A139" s="246" t="s">
        <v>148</v>
      </c>
      <c r="B139" s="246"/>
      <c r="C139" s="19">
        <v>212</v>
      </c>
      <c r="D139" s="19">
        <v>105</v>
      </c>
      <c r="E139" s="19">
        <v>107</v>
      </c>
      <c r="F139" s="19">
        <v>222</v>
      </c>
      <c r="G139" s="19">
        <v>112</v>
      </c>
      <c r="H139" s="19">
        <v>110</v>
      </c>
      <c r="I139" s="19">
        <v>217</v>
      </c>
    </row>
    <row r="140" spans="1:9" s="18" customFormat="1" ht="12" customHeight="1" x14ac:dyDescent="0.2">
      <c r="A140" s="246" t="s">
        <v>149</v>
      </c>
      <c r="B140" s="246"/>
      <c r="C140" s="19">
        <v>7212</v>
      </c>
      <c r="D140" s="19">
        <v>3333</v>
      </c>
      <c r="E140" s="19">
        <v>3879</v>
      </c>
      <c r="F140" s="19">
        <v>7251</v>
      </c>
      <c r="G140" s="19">
        <v>3345</v>
      </c>
      <c r="H140" s="19">
        <v>3906</v>
      </c>
      <c r="I140" s="19">
        <v>7231</v>
      </c>
    </row>
    <row r="141" spans="1:9" s="18" customFormat="1" ht="12" customHeight="1" x14ac:dyDescent="0.2">
      <c r="A141" s="246" t="s">
        <v>150</v>
      </c>
      <c r="B141" s="246"/>
      <c r="C141" s="19">
        <v>53</v>
      </c>
      <c r="D141" s="19">
        <v>30</v>
      </c>
      <c r="E141" s="19">
        <v>23</v>
      </c>
      <c r="F141" s="19">
        <v>51</v>
      </c>
      <c r="G141" s="19">
        <v>28</v>
      </c>
      <c r="H141" s="19">
        <v>23</v>
      </c>
      <c r="I141" s="19">
        <v>52</v>
      </c>
    </row>
    <row r="142" spans="1:9" s="18" customFormat="1" ht="12" customHeight="1" x14ac:dyDescent="0.2">
      <c r="A142" s="246" t="s">
        <v>151</v>
      </c>
      <c r="B142" s="246"/>
      <c r="C142" s="19">
        <v>2818</v>
      </c>
      <c r="D142" s="19">
        <v>1307</v>
      </c>
      <c r="E142" s="19">
        <v>1511</v>
      </c>
      <c r="F142" s="19">
        <v>2811</v>
      </c>
      <c r="G142" s="19">
        <v>1309</v>
      </c>
      <c r="H142" s="19">
        <v>1502</v>
      </c>
      <c r="I142" s="19">
        <v>2814</v>
      </c>
    </row>
    <row r="143" spans="1:9" s="18" customFormat="1" ht="12" customHeight="1" x14ac:dyDescent="0.2">
      <c r="A143" s="246" t="s">
        <v>152</v>
      </c>
      <c r="B143" s="246"/>
      <c r="C143" s="19">
        <v>264</v>
      </c>
      <c r="D143" s="19">
        <v>132</v>
      </c>
      <c r="E143" s="19">
        <v>132</v>
      </c>
      <c r="F143" s="19">
        <v>255</v>
      </c>
      <c r="G143" s="19">
        <v>129</v>
      </c>
      <c r="H143" s="19">
        <v>126</v>
      </c>
      <c r="I143" s="19">
        <v>260</v>
      </c>
    </row>
    <row r="144" spans="1:9" s="18" customFormat="1" ht="12" customHeight="1" x14ac:dyDescent="0.2">
      <c r="A144" s="246" t="s">
        <v>153</v>
      </c>
      <c r="B144" s="246"/>
      <c r="C144" s="19">
        <v>761</v>
      </c>
      <c r="D144" s="19">
        <v>361</v>
      </c>
      <c r="E144" s="19">
        <v>400</v>
      </c>
      <c r="F144" s="19">
        <v>762</v>
      </c>
      <c r="G144" s="19">
        <v>362</v>
      </c>
      <c r="H144" s="19">
        <v>400</v>
      </c>
      <c r="I144" s="19">
        <v>762</v>
      </c>
    </row>
    <row r="145" spans="1:9" s="18" customFormat="1" ht="12" customHeight="1" x14ac:dyDescent="0.2">
      <c r="A145" s="246" t="s">
        <v>155</v>
      </c>
      <c r="B145" s="246"/>
      <c r="C145" s="19">
        <v>675</v>
      </c>
      <c r="D145" s="19">
        <v>345</v>
      </c>
      <c r="E145" s="19">
        <v>330</v>
      </c>
      <c r="F145" s="19">
        <v>652</v>
      </c>
      <c r="G145" s="19">
        <v>336</v>
      </c>
      <c r="H145" s="19">
        <v>316</v>
      </c>
      <c r="I145" s="19">
        <v>664</v>
      </c>
    </row>
    <row r="146" spans="1:9" s="18" customFormat="1" ht="12" customHeight="1" x14ac:dyDescent="0.2">
      <c r="A146" s="246" t="s">
        <v>158</v>
      </c>
      <c r="B146" s="246"/>
      <c r="C146" s="19">
        <v>97</v>
      </c>
      <c r="D146" s="19">
        <v>46</v>
      </c>
      <c r="E146" s="19">
        <v>51</v>
      </c>
      <c r="F146" s="19">
        <v>94</v>
      </c>
      <c r="G146" s="19">
        <v>43</v>
      </c>
      <c r="H146" s="19">
        <v>51</v>
      </c>
      <c r="I146" s="19">
        <v>95</v>
      </c>
    </row>
    <row r="147" spans="1:9" s="18" customFormat="1" ht="12" customHeight="1" x14ac:dyDescent="0.2">
      <c r="A147" s="246" t="s">
        <v>160</v>
      </c>
      <c r="B147" s="246"/>
      <c r="C147" s="19">
        <v>2660</v>
      </c>
      <c r="D147" s="19">
        <v>1309</v>
      </c>
      <c r="E147" s="19">
        <v>1351</v>
      </c>
      <c r="F147" s="19">
        <v>2751</v>
      </c>
      <c r="G147" s="19">
        <v>1342</v>
      </c>
      <c r="H147" s="19">
        <v>1409</v>
      </c>
      <c r="I147" s="19">
        <v>2705</v>
      </c>
    </row>
    <row r="148" spans="1:9" s="18" customFormat="1" ht="12" customHeight="1" x14ac:dyDescent="0.2">
      <c r="A148" s="246" t="s">
        <v>355</v>
      </c>
      <c r="B148" s="246"/>
      <c r="C148" s="19">
        <v>2566</v>
      </c>
      <c r="D148" s="19">
        <v>1242</v>
      </c>
      <c r="E148" s="19">
        <v>1324</v>
      </c>
      <c r="F148" s="19">
        <v>2609</v>
      </c>
      <c r="G148" s="19">
        <v>1262</v>
      </c>
      <c r="H148" s="19">
        <v>1347</v>
      </c>
      <c r="I148" s="19">
        <v>2587</v>
      </c>
    </row>
    <row r="149" spans="1:9" s="18" customFormat="1" ht="12" customHeight="1" x14ac:dyDescent="0.2">
      <c r="A149" s="246" t="s">
        <v>161</v>
      </c>
      <c r="B149" s="246"/>
      <c r="C149" s="19">
        <v>55</v>
      </c>
      <c r="D149" s="19">
        <v>26</v>
      </c>
      <c r="E149" s="19">
        <v>29</v>
      </c>
      <c r="F149" s="19">
        <v>59</v>
      </c>
      <c r="G149" s="19">
        <v>30</v>
      </c>
      <c r="H149" s="19">
        <v>29</v>
      </c>
      <c r="I149" s="19">
        <v>57</v>
      </c>
    </row>
    <row r="150" spans="1:9" s="18" customFormat="1" ht="12" customHeight="1" x14ac:dyDescent="0.2">
      <c r="A150" s="253" t="s">
        <v>164</v>
      </c>
      <c r="B150" s="253"/>
      <c r="C150" s="25">
        <v>276</v>
      </c>
      <c r="D150" s="25">
        <v>134</v>
      </c>
      <c r="E150" s="25">
        <v>142</v>
      </c>
      <c r="F150" s="25">
        <v>270</v>
      </c>
      <c r="G150" s="25">
        <v>133</v>
      </c>
      <c r="H150" s="25">
        <v>137</v>
      </c>
      <c r="I150" s="25">
        <v>274</v>
      </c>
    </row>
    <row r="151" spans="1:9" s="18" customFormat="1" ht="12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s="18" customFormat="1" ht="12" customHeight="1" x14ac:dyDescent="0.2">
      <c r="A152" s="247" t="s">
        <v>165</v>
      </c>
      <c r="B152" s="247"/>
      <c r="C152" s="17">
        <v>5944</v>
      </c>
      <c r="D152" s="17">
        <v>2966</v>
      </c>
      <c r="E152" s="17">
        <v>2978</v>
      </c>
      <c r="F152" s="17">
        <v>5967</v>
      </c>
      <c r="G152" s="17">
        <v>2977</v>
      </c>
      <c r="H152" s="17">
        <v>2990</v>
      </c>
      <c r="I152" s="17">
        <v>5956</v>
      </c>
    </row>
    <row r="153" spans="1:9" s="18" customFormat="1" ht="12" customHeight="1" x14ac:dyDescent="0.2">
      <c r="A153" s="246" t="s">
        <v>166</v>
      </c>
      <c r="B153" s="246"/>
      <c r="C153" s="19">
        <v>1459</v>
      </c>
      <c r="D153" s="19">
        <v>716</v>
      </c>
      <c r="E153" s="19">
        <v>743</v>
      </c>
      <c r="F153" s="19">
        <v>1468</v>
      </c>
      <c r="G153" s="19">
        <v>727</v>
      </c>
      <c r="H153" s="19">
        <v>741</v>
      </c>
      <c r="I153" s="19">
        <v>1464</v>
      </c>
    </row>
    <row r="154" spans="1:9" s="18" customFormat="1" ht="12" customHeight="1" x14ac:dyDescent="0.2">
      <c r="A154" s="246" t="s">
        <v>167</v>
      </c>
      <c r="B154" s="246"/>
      <c r="C154" s="19">
        <v>51</v>
      </c>
      <c r="D154" s="19">
        <v>29</v>
      </c>
      <c r="E154" s="19">
        <v>22</v>
      </c>
      <c r="F154" s="19">
        <v>56</v>
      </c>
      <c r="G154" s="19">
        <v>32</v>
      </c>
      <c r="H154" s="19">
        <v>24</v>
      </c>
      <c r="I154" s="19">
        <v>54</v>
      </c>
    </row>
    <row r="155" spans="1:9" s="18" customFormat="1" ht="12" customHeight="1" x14ac:dyDescent="0.2">
      <c r="A155" s="246" t="s">
        <v>168</v>
      </c>
      <c r="B155" s="246"/>
      <c r="C155" s="19">
        <v>55</v>
      </c>
      <c r="D155" s="19">
        <v>31</v>
      </c>
      <c r="E155" s="19">
        <v>24</v>
      </c>
      <c r="F155" s="19">
        <v>51</v>
      </c>
      <c r="G155" s="19">
        <v>28</v>
      </c>
      <c r="H155" s="19">
        <v>23</v>
      </c>
      <c r="I155" s="19">
        <v>54</v>
      </c>
    </row>
    <row r="156" spans="1:9" s="18" customFormat="1" ht="12" customHeight="1" x14ac:dyDescent="0.2">
      <c r="A156" s="246" t="s">
        <v>169</v>
      </c>
      <c r="B156" s="246"/>
      <c r="C156" s="19">
        <v>62</v>
      </c>
      <c r="D156" s="19">
        <v>33</v>
      </c>
      <c r="E156" s="19">
        <v>29</v>
      </c>
      <c r="F156" s="19">
        <v>61</v>
      </c>
      <c r="G156" s="19">
        <v>31</v>
      </c>
      <c r="H156" s="19">
        <v>30</v>
      </c>
      <c r="I156" s="19">
        <v>60</v>
      </c>
    </row>
    <row r="157" spans="1:9" s="18" customFormat="1" ht="12" customHeight="1" x14ac:dyDescent="0.2">
      <c r="A157" s="246" t="s">
        <v>170</v>
      </c>
      <c r="B157" s="246"/>
      <c r="C157" s="19">
        <v>1155</v>
      </c>
      <c r="D157" s="19">
        <v>577</v>
      </c>
      <c r="E157" s="19">
        <v>578</v>
      </c>
      <c r="F157" s="19">
        <v>1163</v>
      </c>
      <c r="G157" s="19">
        <v>571</v>
      </c>
      <c r="H157" s="19">
        <v>592</v>
      </c>
      <c r="I157" s="19">
        <v>1159</v>
      </c>
    </row>
    <row r="158" spans="1:9" s="18" customFormat="1" ht="12" customHeight="1" x14ac:dyDescent="0.2">
      <c r="A158" s="246" t="s">
        <v>171</v>
      </c>
      <c r="B158" s="246"/>
      <c r="C158" s="19">
        <v>572</v>
      </c>
      <c r="D158" s="19">
        <v>296</v>
      </c>
      <c r="E158" s="19">
        <v>276</v>
      </c>
      <c r="F158" s="19">
        <v>563</v>
      </c>
      <c r="G158" s="19">
        <v>291</v>
      </c>
      <c r="H158" s="19">
        <v>272</v>
      </c>
      <c r="I158" s="19">
        <v>567</v>
      </c>
    </row>
    <row r="159" spans="1:9" s="18" customFormat="1" ht="12" customHeight="1" x14ac:dyDescent="0.2">
      <c r="A159" s="246" t="s">
        <v>172</v>
      </c>
      <c r="B159" s="246"/>
      <c r="C159" s="19">
        <v>51</v>
      </c>
      <c r="D159" s="19">
        <v>27</v>
      </c>
      <c r="E159" s="19">
        <v>24</v>
      </c>
      <c r="F159" s="19">
        <v>51</v>
      </c>
      <c r="G159" s="19">
        <v>28</v>
      </c>
      <c r="H159" s="19">
        <v>23</v>
      </c>
      <c r="I159" s="19">
        <v>51</v>
      </c>
    </row>
    <row r="160" spans="1:9" s="18" customFormat="1" ht="12" customHeight="1" x14ac:dyDescent="0.2">
      <c r="A160" s="253" t="s">
        <v>173</v>
      </c>
      <c r="B160" s="253"/>
      <c r="C160" s="25">
        <v>2539</v>
      </c>
      <c r="D160" s="25">
        <v>1257</v>
      </c>
      <c r="E160" s="25">
        <v>1282</v>
      </c>
      <c r="F160" s="25">
        <v>2554</v>
      </c>
      <c r="G160" s="25">
        <v>1269</v>
      </c>
      <c r="H160" s="25">
        <v>1285</v>
      </c>
      <c r="I160" s="25">
        <v>2547</v>
      </c>
    </row>
    <row r="161" spans="1:9" s="18" customFormat="1" ht="12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s="18" customFormat="1" ht="12" customHeight="1" x14ac:dyDescent="0.2">
      <c r="A162" s="247" t="s">
        <v>174</v>
      </c>
      <c r="B162" s="247"/>
      <c r="C162" s="17">
        <v>49473</v>
      </c>
      <c r="D162" s="17">
        <v>24082</v>
      </c>
      <c r="E162" s="17">
        <v>25391</v>
      </c>
      <c r="F162" s="17">
        <v>50193</v>
      </c>
      <c r="G162" s="17">
        <v>24376</v>
      </c>
      <c r="H162" s="17">
        <v>25817</v>
      </c>
      <c r="I162" s="17">
        <v>49832</v>
      </c>
    </row>
    <row r="163" spans="1:9" s="18" customFormat="1" ht="12" customHeight="1" x14ac:dyDescent="0.2">
      <c r="A163" s="246" t="s">
        <v>175</v>
      </c>
      <c r="B163" s="246"/>
      <c r="C163" s="19">
        <v>4437</v>
      </c>
      <c r="D163" s="19">
        <v>2205</v>
      </c>
      <c r="E163" s="19">
        <v>2232</v>
      </c>
      <c r="F163" s="19">
        <v>4576</v>
      </c>
      <c r="G163" s="19">
        <v>2278</v>
      </c>
      <c r="H163" s="19">
        <v>2298</v>
      </c>
      <c r="I163" s="19">
        <v>4507</v>
      </c>
    </row>
    <row r="164" spans="1:9" s="18" customFormat="1" ht="12" customHeight="1" x14ac:dyDescent="0.2">
      <c r="A164" s="246" t="s">
        <v>176</v>
      </c>
      <c r="B164" s="246"/>
      <c r="C164" s="19">
        <v>17744</v>
      </c>
      <c r="D164" s="19">
        <v>8372</v>
      </c>
      <c r="E164" s="19">
        <v>9372</v>
      </c>
      <c r="F164" s="19">
        <v>17962</v>
      </c>
      <c r="G164" s="19">
        <v>8445</v>
      </c>
      <c r="H164" s="19">
        <v>9517</v>
      </c>
      <c r="I164" s="19">
        <v>17853</v>
      </c>
    </row>
    <row r="165" spans="1:9" s="18" customFormat="1" ht="12" customHeight="1" x14ac:dyDescent="0.2">
      <c r="A165" s="246" t="s">
        <v>177</v>
      </c>
      <c r="B165" s="246"/>
      <c r="C165" s="19">
        <v>2439</v>
      </c>
      <c r="D165" s="19">
        <v>1252</v>
      </c>
      <c r="E165" s="19">
        <v>1187</v>
      </c>
      <c r="F165" s="19">
        <v>2544</v>
      </c>
      <c r="G165" s="19">
        <v>1300</v>
      </c>
      <c r="H165" s="19">
        <v>1244</v>
      </c>
      <c r="I165" s="19">
        <v>2491</v>
      </c>
    </row>
    <row r="166" spans="1:9" s="18" customFormat="1" ht="12" customHeight="1" x14ac:dyDescent="0.2">
      <c r="A166" s="246" t="s">
        <v>178</v>
      </c>
      <c r="B166" s="246"/>
      <c r="C166" s="19">
        <v>2731</v>
      </c>
      <c r="D166" s="19">
        <v>1397</v>
      </c>
      <c r="E166" s="19">
        <v>1334</v>
      </c>
      <c r="F166" s="19">
        <v>2749</v>
      </c>
      <c r="G166" s="19">
        <v>1388</v>
      </c>
      <c r="H166" s="19">
        <v>1361</v>
      </c>
      <c r="I166" s="19">
        <v>2741</v>
      </c>
    </row>
    <row r="167" spans="1:9" s="18" customFormat="1" ht="12" customHeight="1" x14ac:dyDescent="0.2">
      <c r="A167" s="246" t="s">
        <v>179</v>
      </c>
      <c r="B167" s="246"/>
      <c r="C167" s="19">
        <v>8460</v>
      </c>
      <c r="D167" s="19">
        <v>4058</v>
      </c>
      <c r="E167" s="19">
        <v>4402</v>
      </c>
      <c r="F167" s="19">
        <v>8561</v>
      </c>
      <c r="G167" s="19">
        <v>4127</v>
      </c>
      <c r="H167" s="19">
        <v>4434</v>
      </c>
      <c r="I167" s="19">
        <v>8509</v>
      </c>
    </row>
    <row r="168" spans="1:9" s="18" customFormat="1" ht="12" customHeight="1" x14ac:dyDescent="0.2">
      <c r="A168" s="246" t="s">
        <v>180</v>
      </c>
      <c r="B168" s="246"/>
      <c r="C168" s="19">
        <v>720</v>
      </c>
      <c r="D168" s="19">
        <v>360</v>
      </c>
      <c r="E168" s="19">
        <v>360</v>
      </c>
      <c r="F168" s="19">
        <v>718</v>
      </c>
      <c r="G168" s="19">
        <v>362</v>
      </c>
      <c r="H168" s="19">
        <v>356</v>
      </c>
      <c r="I168" s="19">
        <v>720</v>
      </c>
    </row>
    <row r="169" spans="1:9" s="18" customFormat="1" ht="12" customHeight="1" x14ac:dyDescent="0.2">
      <c r="A169" s="246" t="s">
        <v>181</v>
      </c>
      <c r="B169" s="246"/>
      <c r="C169" s="19">
        <v>727</v>
      </c>
      <c r="D169" s="19">
        <v>346</v>
      </c>
      <c r="E169" s="19">
        <v>381</v>
      </c>
      <c r="F169" s="19">
        <v>747</v>
      </c>
      <c r="G169" s="19">
        <v>350</v>
      </c>
      <c r="H169" s="19">
        <v>397</v>
      </c>
      <c r="I169" s="19">
        <v>737</v>
      </c>
    </row>
    <row r="170" spans="1:9" s="18" customFormat="1" ht="12" customHeight="1" x14ac:dyDescent="0.2">
      <c r="A170" s="246" t="s">
        <v>182</v>
      </c>
      <c r="B170" s="246"/>
      <c r="C170" s="19">
        <v>803</v>
      </c>
      <c r="D170" s="19">
        <v>387</v>
      </c>
      <c r="E170" s="19">
        <v>416</v>
      </c>
      <c r="F170" s="19">
        <v>831</v>
      </c>
      <c r="G170" s="19">
        <v>395</v>
      </c>
      <c r="H170" s="19">
        <v>436</v>
      </c>
      <c r="I170" s="19">
        <v>817</v>
      </c>
    </row>
    <row r="171" spans="1:9" s="18" customFormat="1" ht="12" customHeight="1" x14ac:dyDescent="0.2">
      <c r="A171" s="246" t="s">
        <v>183</v>
      </c>
      <c r="B171" s="246"/>
      <c r="C171" s="19">
        <v>377</v>
      </c>
      <c r="D171" s="19">
        <v>201</v>
      </c>
      <c r="E171" s="19">
        <v>176</v>
      </c>
      <c r="F171" s="19">
        <v>397</v>
      </c>
      <c r="G171" s="19">
        <v>209</v>
      </c>
      <c r="H171" s="19">
        <v>188</v>
      </c>
      <c r="I171" s="19">
        <v>387</v>
      </c>
    </row>
    <row r="172" spans="1:9" s="18" customFormat="1" ht="12" customHeight="1" x14ac:dyDescent="0.2">
      <c r="A172" s="246" t="s">
        <v>184</v>
      </c>
      <c r="B172" s="246"/>
      <c r="C172" s="19">
        <v>1373</v>
      </c>
      <c r="D172" s="19">
        <v>665</v>
      </c>
      <c r="E172" s="19">
        <v>708</v>
      </c>
      <c r="F172" s="19">
        <v>1370</v>
      </c>
      <c r="G172" s="19">
        <v>657</v>
      </c>
      <c r="H172" s="19">
        <v>713</v>
      </c>
      <c r="I172" s="19">
        <v>1371</v>
      </c>
    </row>
    <row r="173" spans="1:9" s="18" customFormat="1" ht="12" customHeight="1" x14ac:dyDescent="0.2">
      <c r="A173" s="246" t="s">
        <v>186</v>
      </c>
      <c r="B173" s="246"/>
      <c r="C173" s="19">
        <v>116</v>
      </c>
      <c r="D173" s="19">
        <v>57</v>
      </c>
      <c r="E173" s="19">
        <v>59</v>
      </c>
      <c r="F173" s="19">
        <v>115</v>
      </c>
      <c r="G173" s="19">
        <v>56</v>
      </c>
      <c r="H173" s="19">
        <v>59</v>
      </c>
      <c r="I173" s="19">
        <v>116</v>
      </c>
    </row>
    <row r="174" spans="1:9" s="18" customFormat="1" ht="12" customHeight="1" x14ac:dyDescent="0.2">
      <c r="A174" s="246" t="s">
        <v>187</v>
      </c>
      <c r="B174" s="246"/>
      <c r="C174" s="19">
        <v>2734</v>
      </c>
      <c r="D174" s="19">
        <v>1354</v>
      </c>
      <c r="E174" s="19">
        <v>1380</v>
      </c>
      <c r="F174" s="19">
        <v>2802</v>
      </c>
      <c r="G174" s="19">
        <v>1390</v>
      </c>
      <c r="H174" s="19">
        <v>1412</v>
      </c>
      <c r="I174" s="19">
        <v>2766</v>
      </c>
    </row>
    <row r="175" spans="1:9" s="18" customFormat="1" ht="12" customHeight="1" x14ac:dyDescent="0.2">
      <c r="A175" s="246" t="s">
        <v>188</v>
      </c>
      <c r="B175" s="246"/>
      <c r="C175" s="19">
        <v>591</v>
      </c>
      <c r="D175" s="19">
        <v>290</v>
      </c>
      <c r="E175" s="19">
        <v>301</v>
      </c>
      <c r="F175" s="19">
        <v>589</v>
      </c>
      <c r="G175" s="19">
        <v>287</v>
      </c>
      <c r="H175" s="19">
        <v>302</v>
      </c>
      <c r="I175" s="19">
        <v>591</v>
      </c>
    </row>
    <row r="176" spans="1:9" s="18" customFormat="1" ht="12" customHeight="1" x14ac:dyDescent="0.2">
      <c r="A176" s="246" t="s">
        <v>189</v>
      </c>
      <c r="B176" s="246"/>
      <c r="C176" s="19">
        <v>600</v>
      </c>
      <c r="D176" s="19">
        <v>300</v>
      </c>
      <c r="E176" s="19">
        <v>300</v>
      </c>
      <c r="F176" s="19">
        <v>618</v>
      </c>
      <c r="G176" s="19">
        <v>314</v>
      </c>
      <c r="H176" s="19">
        <v>304</v>
      </c>
      <c r="I176" s="19">
        <v>609</v>
      </c>
    </row>
    <row r="177" spans="1:9" s="18" customFormat="1" ht="12" customHeight="1" x14ac:dyDescent="0.2">
      <c r="A177" s="246" t="s">
        <v>190</v>
      </c>
      <c r="B177" s="246"/>
      <c r="C177" s="19">
        <v>2288</v>
      </c>
      <c r="D177" s="19">
        <v>1158</v>
      </c>
      <c r="E177" s="19">
        <v>1130</v>
      </c>
      <c r="F177" s="19">
        <v>2310</v>
      </c>
      <c r="G177" s="19">
        <v>1159</v>
      </c>
      <c r="H177" s="19">
        <v>1151</v>
      </c>
      <c r="I177" s="19">
        <v>2299</v>
      </c>
    </row>
    <row r="178" spans="1:9" s="18" customFormat="1" ht="12" customHeight="1" x14ac:dyDescent="0.2">
      <c r="A178" s="246" t="s">
        <v>191</v>
      </c>
      <c r="B178" s="246"/>
      <c r="C178" s="19">
        <v>222</v>
      </c>
      <c r="D178" s="19">
        <v>121</v>
      </c>
      <c r="E178" s="19">
        <v>101</v>
      </c>
      <c r="F178" s="19">
        <v>229</v>
      </c>
      <c r="G178" s="19">
        <v>124</v>
      </c>
      <c r="H178" s="19">
        <v>105</v>
      </c>
      <c r="I178" s="19">
        <v>225</v>
      </c>
    </row>
    <row r="179" spans="1:9" s="18" customFormat="1" ht="12" customHeight="1" x14ac:dyDescent="0.2">
      <c r="A179" s="253" t="s">
        <v>192</v>
      </c>
      <c r="B179" s="253"/>
      <c r="C179" s="25">
        <v>3111</v>
      </c>
      <c r="D179" s="25">
        <v>1559</v>
      </c>
      <c r="E179" s="25">
        <v>1552</v>
      </c>
      <c r="F179" s="25">
        <v>3075</v>
      </c>
      <c r="G179" s="25">
        <v>1535</v>
      </c>
      <c r="H179" s="25">
        <v>1540</v>
      </c>
      <c r="I179" s="25">
        <v>3093</v>
      </c>
    </row>
    <row r="180" spans="1:9" s="18" customFormat="1" ht="12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s="18" customFormat="1" ht="12" customHeight="1" x14ac:dyDescent="0.2">
      <c r="A181" s="247" t="s">
        <v>193</v>
      </c>
      <c r="B181" s="247"/>
      <c r="C181" s="17">
        <v>12731</v>
      </c>
      <c r="D181" s="17">
        <v>6463</v>
      </c>
      <c r="E181" s="17">
        <v>6268</v>
      </c>
      <c r="F181" s="17">
        <v>12918</v>
      </c>
      <c r="G181" s="17">
        <v>6596</v>
      </c>
      <c r="H181" s="17">
        <v>6322</v>
      </c>
      <c r="I181" s="17">
        <v>12824</v>
      </c>
    </row>
    <row r="182" spans="1:9" s="18" customFormat="1" ht="12" customHeight="1" x14ac:dyDescent="0.2">
      <c r="A182" s="246" t="s">
        <v>194</v>
      </c>
      <c r="B182" s="246"/>
      <c r="C182" s="19">
        <v>6091</v>
      </c>
      <c r="D182" s="19">
        <v>3080</v>
      </c>
      <c r="E182" s="19">
        <v>3011</v>
      </c>
      <c r="F182" s="19">
        <v>6164</v>
      </c>
      <c r="G182" s="19">
        <v>3143</v>
      </c>
      <c r="H182" s="19">
        <v>3021</v>
      </c>
      <c r="I182" s="19">
        <v>6127</v>
      </c>
    </row>
    <row r="183" spans="1:9" s="18" customFormat="1" ht="12" customHeight="1" x14ac:dyDescent="0.2">
      <c r="A183" s="246" t="s">
        <v>195</v>
      </c>
      <c r="B183" s="246"/>
      <c r="C183" s="19">
        <v>2709</v>
      </c>
      <c r="D183" s="19">
        <v>1343</v>
      </c>
      <c r="E183" s="19">
        <v>1366</v>
      </c>
      <c r="F183" s="19">
        <v>2753</v>
      </c>
      <c r="G183" s="19">
        <v>1366</v>
      </c>
      <c r="H183" s="19">
        <v>1387</v>
      </c>
      <c r="I183" s="19">
        <v>2732</v>
      </c>
    </row>
    <row r="184" spans="1:9" s="18" customFormat="1" ht="12" customHeight="1" x14ac:dyDescent="0.2">
      <c r="A184" s="246" t="s">
        <v>196</v>
      </c>
      <c r="B184" s="246"/>
      <c r="C184" s="19">
        <v>640</v>
      </c>
      <c r="D184" s="19">
        <v>333</v>
      </c>
      <c r="E184" s="19">
        <v>307</v>
      </c>
      <c r="F184" s="19">
        <v>663</v>
      </c>
      <c r="G184" s="19">
        <v>351</v>
      </c>
      <c r="H184" s="19">
        <v>312</v>
      </c>
      <c r="I184" s="19">
        <v>651</v>
      </c>
    </row>
    <row r="185" spans="1:9" s="18" customFormat="1" ht="12" customHeight="1" x14ac:dyDescent="0.2">
      <c r="A185" s="246" t="s">
        <v>197</v>
      </c>
      <c r="B185" s="246"/>
      <c r="C185" s="19">
        <v>557</v>
      </c>
      <c r="D185" s="19">
        <v>285</v>
      </c>
      <c r="E185" s="19">
        <v>272</v>
      </c>
      <c r="F185" s="19">
        <v>552</v>
      </c>
      <c r="G185" s="19">
        <v>281</v>
      </c>
      <c r="H185" s="19">
        <v>271</v>
      </c>
      <c r="I185" s="19">
        <v>554</v>
      </c>
    </row>
    <row r="186" spans="1:9" s="18" customFormat="1" ht="12" customHeight="1" x14ac:dyDescent="0.2">
      <c r="A186" s="246" t="s">
        <v>198</v>
      </c>
      <c r="B186" s="246"/>
      <c r="C186" s="19">
        <v>1697</v>
      </c>
      <c r="D186" s="19">
        <v>864</v>
      </c>
      <c r="E186" s="19">
        <v>833</v>
      </c>
      <c r="F186" s="19">
        <v>1742</v>
      </c>
      <c r="G186" s="19">
        <v>895</v>
      </c>
      <c r="H186" s="19">
        <v>847</v>
      </c>
      <c r="I186" s="19">
        <v>1719</v>
      </c>
    </row>
    <row r="187" spans="1:9" s="18" customFormat="1" ht="12" customHeight="1" x14ac:dyDescent="0.2">
      <c r="A187" s="253" t="s">
        <v>199</v>
      </c>
      <c r="B187" s="253"/>
      <c r="C187" s="25">
        <v>1037</v>
      </c>
      <c r="D187" s="25">
        <v>558</v>
      </c>
      <c r="E187" s="25">
        <v>479</v>
      </c>
      <c r="F187" s="25">
        <v>1044</v>
      </c>
      <c r="G187" s="25">
        <v>560</v>
      </c>
      <c r="H187" s="25">
        <v>484</v>
      </c>
      <c r="I187" s="25">
        <v>1041</v>
      </c>
    </row>
    <row r="188" spans="1:9" s="18" customFormat="1" ht="12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s="18" customFormat="1" ht="12" customHeight="1" x14ac:dyDescent="0.2">
      <c r="A189" s="247" t="s">
        <v>200</v>
      </c>
      <c r="B189" s="247"/>
      <c r="C189" s="17">
        <v>5591</v>
      </c>
      <c r="D189" s="17">
        <v>2812</v>
      </c>
      <c r="E189" s="17">
        <v>2779</v>
      </c>
      <c r="F189" s="17">
        <v>5659</v>
      </c>
      <c r="G189" s="17">
        <v>2849</v>
      </c>
      <c r="H189" s="17">
        <v>2810</v>
      </c>
      <c r="I189" s="17">
        <v>5626</v>
      </c>
    </row>
    <row r="190" spans="1:9" s="18" customFormat="1" ht="12" customHeight="1" x14ac:dyDescent="0.2">
      <c r="A190" s="246" t="s">
        <v>201</v>
      </c>
      <c r="B190" s="246"/>
      <c r="C190" s="19">
        <v>1856</v>
      </c>
      <c r="D190" s="19">
        <v>919</v>
      </c>
      <c r="E190" s="19">
        <v>937</v>
      </c>
      <c r="F190" s="19">
        <v>1862</v>
      </c>
      <c r="G190" s="19">
        <v>929</v>
      </c>
      <c r="H190" s="19">
        <v>933</v>
      </c>
      <c r="I190" s="19">
        <v>1859</v>
      </c>
    </row>
    <row r="191" spans="1:9" s="18" customFormat="1" ht="12" customHeight="1" x14ac:dyDescent="0.2">
      <c r="A191" s="246" t="s">
        <v>202</v>
      </c>
      <c r="B191" s="246"/>
      <c r="C191" s="19">
        <v>1690</v>
      </c>
      <c r="D191" s="19">
        <v>841</v>
      </c>
      <c r="E191" s="19">
        <v>849</v>
      </c>
      <c r="F191" s="19">
        <v>1708</v>
      </c>
      <c r="G191" s="19">
        <v>851</v>
      </c>
      <c r="H191" s="19">
        <v>857</v>
      </c>
      <c r="I191" s="19">
        <v>1700</v>
      </c>
    </row>
    <row r="192" spans="1:9" s="18" customFormat="1" ht="12" customHeight="1" x14ac:dyDescent="0.2">
      <c r="A192" s="254" t="s">
        <v>352</v>
      </c>
      <c r="B192" s="254"/>
      <c r="C192" s="53">
        <v>2045</v>
      </c>
      <c r="D192" s="53">
        <v>1052</v>
      </c>
      <c r="E192" s="53">
        <v>993</v>
      </c>
      <c r="F192" s="53">
        <v>2089</v>
      </c>
      <c r="G192" s="53">
        <v>1069</v>
      </c>
      <c r="H192" s="53">
        <v>1020</v>
      </c>
      <c r="I192" s="53">
        <v>2067</v>
      </c>
    </row>
    <row r="193" spans="1:9" s="18" customFormat="1" ht="12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s="18" customFormat="1" ht="12" customHeight="1" x14ac:dyDescent="0.2">
      <c r="A194" s="247" t="s">
        <v>206</v>
      </c>
      <c r="B194" s="247"/>
      <c r="C194" s="17">
        <v>9524</v>
      </c>
      <c r="D194" s="17">
        <v>4965</v>
      </c>
      <c r="E194" s="17">
        <v>4559</v>
      </c>
      <c r="F194" s="17">
        <v>9377</v>
      </c>
      <c r="G194" s="17">
        <v>4800</v>
      </c>
      <c r="H194" s="17">
        <v>4577</v>
      </c>
      <c r="I194" s="17">
        <v>9451</v>
      </c>
    </row>
    <row r="195" spans="1:9" s="18" customFormat="1" ht="12" customHeight="1" x14ac:dyDescent="0.2">
      <c r="A195" s="246" t="s">
        <v>207</v>
      </c>
      <c r="B195" s="246"/>
      <c r="C195" s="19">
        <v>1557</v>
      </c>
      <c r="D195" s="19">
        <v>795</v>
      </c>
      <c r="E195" s="19">
        <v>762</v>
      </c>
      <c r="F195" s="19">
        <v>1556</v>
      </c>
      <c r="G195" s="19">
        <v>796</v>
      </c>
      <c r="H195" s="19">
        <v>760</v>
      </c>
      <c r="I195" s="19">
        <v>1556</v>
      </c>
    </row>
    <row r="196" spans="1:9" s="18" customFormat="1" ht="12" customHeight="1" x14ac:dyDescent="0.2">
      <c r="A196" s="246" t="s">
        <v>209</v>
      </c>
      <c r="B196" s="246"/>
      <c r="C196" s="19">
        <v>76</v>
      </c>
      <c r="D196" s="19">
        <v>38</v>
      </c>
      <c r="E196" s="19">
        <v>38</v>
      </c>
      <c r="F196" s="19">
        <v>90</v>
      </c>
      <c r="G196" s="19">
        <v>48</v>
      </c>
      <c r="H196" s="19">
        <v>42</v>
      </c>
      <c r="I196" s="19">
        <v>83</v>
      </c>
    </row>
    <row r="197" spans="1:9" s="18" customFormat="1" ht="12" customHeight="1" x14ac:dyDescent="0.2">
      <c r="A197" s="246" t="s">
        <v>210</v>
      </c>
      <c r="B197" s="246"/>
      <c r="C197" s="19">
        <v>1044</v>
      </c>
      <c r="D197" s="19">
        <v>543</v>
      </c>
      <c r="E197" s="19">
        <v>501</v>
      </c>
      <c r="F197" s="19">
        <v>1042</v>
      </c>
      <c r="G197" s="19">
        <v>532</v>
      </c>
      <c r="H197" s="19">
        <v>510</v>
      </c>
      <c r="I197" s="19">
        <v>1044</v>
      </c>
    </row>
    <row r="198" spans="1:9" s="18" customFormat="1" ht="12" customHeight="1" x14ac:dyDescent="0.2">
      <c r="A198" s="246" t="s">
        <v>215</v>
      </c>
      <c r="B198" s="246"/>
      <c r="C198" s="19">
        <v>189</v>
      </c>
      <c r="D198" s="19">
        <v>91</v>
      </c>
      <c r="E198" s="19">
        <v>98</v>
      </c>
      <c r="F198" s="19">
        <v>192</v>
      </c>
      <c r="G198" s="19">
        <v>93</v>
      </c>
      <c r="H198" s="19">
        <v>99</v>
      </c>
      <c r="I198" s="19">
        <v>191</v>
      </c>
    </row>
    <row r="199" spans="1:9" s="18" customFormat="1" ht="12" customHeight="1" x14ac:dyDescent="0.2">
      <c r="A199" s="246" t="s">
        <v>216</v>
      </c>
      <c r="B199" s="246"/>
      <c r="C199" s="19">
        <v>3181</v>
      </c>
      <c r="D199" s="19">
        <v>1685</v>
      </c>
      <c r="E199" s="19">
        <v>1496</v>
      </c>
      <c r="F199" s="19">
        <v>2993</v>
      </c>
      <c r="G199" s="19">
        <v>1537</v>
      </c>
      <c r="H199" s="19">
        <v>1456</v>
      </c>
      <c r="I199" s="19">
        <v>3086</v>
      </c>
    </row>
    <row r="200" spans="1:9" s="18" customFormat="1" ht="12" customHeight="1" x14ac:dyDescent="0.2">
      <c r="A200" s="246" t="s">
        <v>217</v>
      </c>
      <c r="B200" s="246"/>
      <c r="C200" s="19">
        <v>858</v>
      </c>
      <c r="D200" s="19">
        <v>429</v>
      </c>
      <c r="E200" s="19">
        <v>429</v>
      </c>
      <c r="F200" s="19">
        <v>876</v>
      </c>
      <c r="G200" s="19">
        <v>447</v>
      </c>
      <c r="H200" s="19">
        <v>429</v>
      </c>
      <c r="I200" s="19">
        <v>866</v>
      </c>
    </row>
    <row r="201" spans="1:9" s="18" customFormat="1" ht="12" customHeight="1" x14ac:dyDescent="0.2">
      <c r="A201" s="246" t="s">
        <v>220</v>
      </c>
      <c r="B201" s="246"/>
      <c r="C201" s="19">
        <v>350</v>
      </c>
      <c r="D201" s="19">
        <v>175</v>
      </c>
      <c r="E201" s="19">
        <v>175</v>
      </c>
      <c r="F201" s="19">
        <v>334</v>
      </c>
      <c r="G201" s="19">
        <v>168</v>
      </c>
      <c r="H201" s="19">
        <v>166</v>
      </c>
      <c r="I201" s="19">
        <v>343</v>
      </c>
    </row>
    <row r="202" spans="1:9" s="18" customFormat="1" ht="12" customHeight="1" x14ac:dyDescent="0.2">
      <c r="A202" s="246" t="s">
        <v>221</v>
      </c>
      <c r="B202" s="246"/>
      <c r="C202" s="19">
        <v>786</v>
      </c>
      <c r="D202" s="19">
        <v>467</v>
      </c>
      <c r="E202" s="19">
        <v>319</v>
      </c>
      <c r="F202" s="19">
        <v>762</v>
      </c>
      <c r="G202" s="19">
        <v>415</v>
      </c>
      <c r="H202" s="19">
        <v>347</v>
      </c>
      <c r="I202" s="19">
        <v>774</v>
      </c>
    </row>
    <row r="203" spans="1:9" s="18" customFormat="1" ht="12" customHeight="1" x14ac:dyDescent="0.2">
      <c r="A203" s="246" t="s">
        <v>222</v>
      </c>
      <c r="B203" s="246"/>
      <c r="C203" s="19">
        <v>418</v>
      </c>
      <c r="D203" s="19">
        <v>216</v>
      </c>
      <c r="E203" s="19">
        <v>202</v>
      </c>
      <c r="F203" s="19">
        <v>408</v>
      </c>
      <c r="G203" s="19">
        <v>212</v>
      </c>
      <c r="H203" s="19">
        <v>196</v>
      </c>
      <c r="I203" s="19">
        <v>414</v>
      </c>
    </row>
    <row r="204" spans="1:9" s="18" customFormat="1" ht="12" customHeight="1" x14ac:dyDescent="0.2">
      <c r="A204" s="246" t="s">
        <v>223</v>
      </c>
      <c r="B204" s="246"/>
      <c r="C204" s="19">
        <v>991</v>
      </c>
      <c r="D204" s="19">
        <v>490</v>
      </c>
      <c r="E204" s="19">
        <v>501</v>
      </c>
      <c r="F204" s="19">
        <v>1046</v>
      </c>
      <c r="G204" s="19">
        <v>515</v>
      </c>
      <c r="H204" s="19">
        <v>531</v>
      </c>
      <c r="I204" s="19">
        <v>1017</v>
      </c>
    </row>
    <row r="205" spans="1:9" s="18" customFormat="1" ht="12" customHeight="1" x14ac:dyDescent="0.2">
      <c r="A205" s="253" t="s">
        <v>224</v>
      </c>
      <c r="B205" s="253"/>
      <c r="C205" s="25">
        <v>74</v>
      </c>
      <c r="D205" s="25">
        <v>36</v>
      </c>
      <c r="E205" s="25">
        <v>38</v>
      </c>
      <c r="F205" s="25">
        <v>78</v>
      </c>
      <c r="G205" s="25">
        <v>37</v>
      </c>
      <c r="H205" s="25">
        <v>41</v>
      </c>
      <c r="I205" s="25">
        <v>77</v>
      </c>
    </row>
    <row r="206" spans="1:9" s="18" customFormat="1" ht="12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8" customFormat="1" ht="12" customHeight="1" x14ac:dyDescent="0.2">
      <c r="A207" s="247" t="s">
        <v>225</v>
      </c>
      <c r="B207" s="247"/>
      <c r="C207" s="17">
        <v>341652</v>
      </c>
      <c r="D207" s="17">
        <v>165873</v>
      </c>
      <c r="E207" s="17">
        <v>175779</v>
      </c>
      <c r="F207" s="17">
        <v>346539</v>
      </c>
      <c r="G207" s="17">
        <v>168446</v>
      </c>
      <c r="H207" s="17">
        <v>178093</v>
      </c>
      <c r="I207" s="17">
        <v>344095</v>
      </c>
    </row>
    <row r="208" spans="1:9" s="18" customFormat="1" ht="12" customHeight="1" x14ac:dyDescent="0.2">
      <c r="A208" s="246" t="s">
        <v>226</v>
      </c>
      <c r="B208" s="246"/>
      <c r="C208" s="19">
        <v>49557</v>
      </c>
      <c r="D208" s="19">
        <v>23956</v>
      </c>
      <c r="E208" s="19">
        <v>25601</v>
      </c>
      <c r="F208" s="19">
        <v>50357</v>
      </c>
      <c r="G208" s="19">
        <v>24452</v>
      </c>
      <c r="H208" s="19">
        <v>25905</v>
      </c>
      <c r="I208" s="19">
        <v>49957</v>
      </c>
    </row>
    <row r="209" spans="1:9" s="18" customFormat="1" ht="12" customHeight="1" x14ac:dyDescent="0.2">
      <c r="A209" s="246" t="s">
        <v>227</v>
      </c>
      <c r="B209" s="246"/>
      <c r="C209" s="19">
        <v>146045</v>
      </c>
      <c r="D209" s="19">
        <v>70568</v>
      </c>
      <c r="E209" s="19">
        <v>75477</v>
      </c>
      <c r="F209" s="19">
        <v>148833</v>
      </c>
      <c r="G209" s="19">
        <v>72091</v>
      </c>
      <c r="H209" s="19">
        <v>76742</v>
      </c>
      <c r="I209" s="19">
        <v>147439</v>
      </c>
    </row>
    <row r="210" spans="1:9" s="18" customFormat="1" ht="12" customHeight="1" x14ac:dyDescent="0.2">
      <c r="A210" s="246" t="s">
        <v>228</v>
      </c>
      <c r="B210" s="246"/>
      <c r="C210" s="19">
        <v>62787</v>
      </c>
      <c r="D210" s="19">
        <v>30061</v>
      </c>
      <c r="E210" s="19">
        <v>32726</v>
      </c>
      <c r="F210" s="19">
        <v>63235</v>
      </c>
      <c r="G210" s="19">
        <v>30305</v>
      </c>
      <c r="H210" s="19">
        <v>32930</v>
      </c>
      <c r="I210" s="19">
        <v>63010</v>
      </c>
    </row>
    <row r="211" spans="1:9" s="18" customFormat="1" ht="12" customHeight="1" x14ac:dyDescent="0.2">
      <c r="A211" s="246" t="s">
        <v>229</v>
      </c>
      <c r="B211" s="246"/>
      <c r="C211" s="19">
        <v>5944</v>
      </c>
      <c r="D211" s="19">
        <v>2966</v>
      </c>
      <c r="E211" s="19">
        <v>2978</v>
      </c>
      <c r="F211" s="19">
        <v>5967</v>
      </c>
      <c r="G211" s="19">
        <v>2977</v>
      </c>
      <c r="H211" s="19">
        <v>2990</v>
      </c>
      <c r="I211" s="19">
        <v>5956</v>
      </c>
    </row>
    <row r="212" spans="1:9" s="18" customFormat="1" ht="12" customHeight="1" x14ac:dyDescent="0.2">
      <c r="A212" s="246" t="s">
        <v>230</v>
      </c>
      <c r="B212" s="246"/>
      <c r="C212" s="19">
        <v>49473</v>
      </c>
      <c r="D212" s="19">
        <v>24082</v>
      </c>
      <c r="E212" s="19">
        <v>25391</v>
      </c>
      <c r="F212" s="19">
        <v>50193</v>
      </c>
      <c r="G212" s="19">
        <v>24376</v>
      </c>
      <c r="H212" s="19">
        <v>25817</v>
      </c>
      <c r="I212" s="19">
        <v>49832</v>
      </c>
    </row>
    <row r="213" spans="1:9" s="18" customFormat="1" ht="12" customHeight="1" x14ac:dyDescent="0.2">
      <c r="A213" s="246" t="s">
        <v>231</v>
      </c>
      <c r="B213" s="246"/>
      <c r="C213" s="19">
        <v>12731</v>
      </c>
      <c r="D213" s="19">
        <v>6463</v>
      </c>
      <c r="E213" s="19">
        <v>6268</v>
      </c>
      <c r="F213" s="19">
        <v>12918</v>
      </c>
      <c r="G213" s="19">
        <v>6596</v>
      </c>
      <c r="H213" s="19">
        <v>6322</v>
      </c>
      <c r="I213" s="19">
        <v>12824</v>
      </c>
    </row>
    <row r="214" spans="1:9" s="18" customFormat="1" ht="12" customHeight="1" x14ac:dyDescent="0.2">
      <c r="A214" s="246" t="s">
        <v>232</v>
      </c>
      <c r="B214" s="246"/>
      <c r="C214" s="19">
        <v>5591</v>
      </c>
      <c r="D214" s="19">
        <v>2812</v>
      </c>
      <c r="E214" s="19">
        <v>2779</v>
      </c>
      <c r="F214" s="19">
        <v>5659</v>
      </c>
      <c r="G214" s="19">
        <v>2849</v>
      </c>
      <c r="H214" s="19">
        <v>2810</v>
      </c>
      <c r="I214" s="19">
        <v>5626</v>
      </c>
    </row>
    <row r="215" spans="1:9" s="18" customFormat="1" ht="12" customHeight="1" x14ac:dyDescent="0.2">
      <c r="A215" s="253" t="s">
        <v>233</v>
      </c>
      <c r="B215" s="253"/>
      <c r="C215" s="25">
        <v>9524</v>
      </c>
      <c r="D215" s="25">
        <v>4965</v>
      </c>
      <c r="E215" s="25">
        <v>4559</v>
      </c>
      <c r="F215" s="25">
        <v>9377</v>
      </c>
      <c r="G215" s="25">
        <v>4800</v>
      </c>
      <c r="H215" s="25">
        <v>4577</v>
      </c>
      <c r="I215" s="25">
        <v>9451</v>
      </c>
    </row>
    <row r="216" spans="1:9" s="18" customFormat="1" ht="12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s="18" customFormat="1" ht="12" customHeight="1" x14ac:dyDescent="0.2">
      <c r="A217" s="296" t="s">
        <v>372</v>
      </c>
      <c r="B217" s="296"/>
      <c r="C217" s="17">
        <v>301662</v>
      </c>
      <c r="D217" s="17">
        <v>145460</v>
      </c>
      <c r="E217" s="17">
        <v>156202</v>
      </c>
      <c r="F217" s="17">
        <v>306394</v>
      </c>
      <c r="G217" s="17">
        <v>148007</v>
      </c>
      <c r="H217" s="17">
        <v>158387</v>
      </c>
      <c r="I217" s="17">
        <v>304031</v>
      </c>
    </row>
    <row r="218" spans="1:9" s="18" customFormat="1" ht="12" customHeight="1" x14ac:dyDescent="0.2">
      <c r="A218" s="246" t="s">
        <v>230</v>
      </c>
      <c r="B218" s="246"/>
      <c r="C218" s="19">
        <v>51467</v>
      </c>
      <c r="D218" s="19">
        <v>25046</v>
      </c>
      <c r="E218" s="19">
        <v>26421</v>
      </c>
      <c r="F218" s="19">
        <v>52205</v>
      </c>
      <c r="G218" s="19">
        <v>25353</v>
      </c>
      <c r="H218" s="19">
        <v>26852</v>
      </c>
      <c r="I218" s="19">
        <v>51836</v>
      </c>
    </row>
    <row r="219" spans="1:9" s="18" customFormat="1" ht="12" customHeight="1" x14ac:dyDescent="0.2">
      <c r="A219" s="246" t="s">
        <v>234</v>
      </c>
      <c r="B219" s="246"/>
      <c r="C219" s="19">
        <v>50026</v>
      </c>
      <c r="D219" s="19">
        <v>24193</v>
      </c>
      <c r="E219" s="19">
        <v>25833</v>
      </c>
      <c r="F219" s="19">
        <v>50829</v>
      </c>
      <c r="G219" s="19">
        <v>24687</v>
      </c>
      <c r="H219" s="19">
        <v>26142</v>
      </c>
      <c r="I219" s="19">
        <v>50427</v>
      </c>
    </row>
    <row r="220" spans="1:9" s="18" customFormat="1" ht="12" customHeight="1" x14ac:dyDescent="0.2">
      <c r="A220" s="246" t="s">
        <v>228</v>
      </c>
      <c r="B220" s="246"/>
      <c r="C220" s="19">
        <v>62116</v>
      </c>
      <c r="D220" s="19">
        <v>29739</v>
      </c>
      <c r="E220" s="19">
        <v>32377</v>
      </c>
      <c r="F220" s="19">
        <v>62651</v>
      </c>
      <c r="G220" s="19">
        <v>30035</v>
      </c>
      <c r="H220" s="19">
        <v>32616</v>
      </c>
      <c r="I220" s="19">
        <v>62385</v>
      </c>
    </row>
    <row r="221" spans="1:9" s="18" customFormat="1" ht="12" customHeight="1" x14ac:dyDescent="0.2">
      <c r="A221" s="253" t="s">
        <v>227</v>
      </c>
      <c r="B221" s="253"/>
      <c r="C221" s="25">
        <v>138053</v>
      </c>
      <c r="D221" s="25">
        <v>66482</v>
      </c>
      <c r="E221" s="25">
        <v>71571</v>
      </c>
      <c r="F221" s="25">
        <v>140709</v>
      </c>
      <c r="G221" s="25">
        <v>67932</v>
      </c>
      <c r="H221" s="25">
        <v>72777</v>
      </c>
      <c r="I221" s="25">
        <v>139383</v>
      </c>
    </row>
    <row r="222" spans="1:9" s="30" customFormat="1" ht="5.25" x14ac:dyDescent="0.15">
      <c r="A222" s="295"/>
      <c r="B222" s="295"/>
      <c r="C222" s="295"/>
      <c r="D222" s="295"/>
      <c r="E222" s="295"/>
      <c r="F222" s="295"/>
      <c r="G222" s="295"/>
      <c r="H222" s="295"/>
      <c r="I222" s="295"/>
    </row>
    <row r="223" spans="1:9" s="31" customFormat="1" ht="12" customHeight="1" x14ac:dyDescent="0.2">
      <c r="A223" s="291" t="s">
        <v>356</v>
      </c>
      <c r="B223" s="291"/>
      <c r="C223" s="291"/>
      <c r="D223" s="291"/>
      <c r="E223" s="291"/>
      <c r="F223" s="291"/>
      <c r="G223" s="291"/>
      <c r="H223" s="291"/>
      <c r="I223" s="291"/>
    </row>
    <row r="224" spans="1:9" s="31" customFormat="1" ht="12" customHeight="1" x14ac:dyDescent="0.2">
      <c r="A224" s="291" t="s">
        <v>371</v>
      </c>
      <c r="B224" s="291"/>
      <c r="C224" s="291"/>
      <c r="D224" s="291"/>
      <c r="E224" s="291"/>
      <c r="F224" s="291"/>
      <c r="G224" s="291"/>
      <c r="H224" s="291"/>
      <c r="I224" s="291"/>
    </row>
    <row r="225" spans="1:9" s="32" customFormat="1" ht="5.25" customHeight="1" x14ac:dyDescent="0.15">
      <c r="A225" s="292"/>
      <c r="B225" s="292"/>
      <c r="C225" s="292"/>
      <c r="D225" s="292"/>
      <c r="E225" s="292"/>
      <c r="F225" s="292"/>
      <c r="G225" s="292"/>
      <c r="H225" s="292"/>
      <c r="I225" s="292"/>
    </row>
    <row r="226" spans="1:9" s="31" customFormat="1" ht="11.25" customHeight="1" x14ac:dyDescent="0.15">
      <c r="A226" s="273" t="s">
        <v>346</v>
      </c>
      <c r="B226" s="273"/>
      <c r="C226" s="273"/>
      <c r="D226" s="273"/>
      <c r="E226" s="273"/>
      <c r="F226" s="273"/>
      <c r="G226" s="273"/>
      <c r="H226" s="273"/>
      <c r="I226" s="273"/>
    </row>
    <row r="227" spans="1:9" s="32" customFormat="1" ht="5.25" customHeight="1" x14ac:dyDescent="0.2">
      <c r="A227" s="271"/>
      <c r="B227" s="272"/>
      <c r="C227" s="272"/>
      <c r="D227" s="272"/>
      <c r="E227" s="272"/>
      <c r="F227" s="272"/>
      <c r="G227" s="272"/>
      <c r="H227" s="272"/>
      <c r="I227" s="272"/>
    </row>
    <row r="228" spans="1:9" s="33" customFormat="1" ht="12" customHeight="1" x14ac:dyDescent="0.2">
      <c r="A228" s="269" t="s">
        <v>357</v>
      </c>
      <c r="B228" s="272"/>
      <c r="C228" s="272"/>
      <c r="D228" s="272"/>
      <c r="E228" s="272"/>
      <c r="F228" s="272"/>
      <c r="G228" s="272"/>
      <c r="H228" s="272"/>
      <c r="I228" s="272"/>
    </row>
    <row r="229" spans="1:9" s="33" customFormat="1" ht="11.25" customHeight="1" x14ac:dyDescent="0.2">
      <c r="A229" s="291" t="s">
        <v>338</v>
      </c>
      <c r="B229" s="272"/>
      <c r="C229" s="272"/>
      <c r="D229" s="272"/>
      <c r="E229" s="272"/>
      <c r="F229" s="272"/>
      <c r="G229" s="272"/>
      <c r="H229" s="272"/>
      <c r="I229" s="272"/>
    </row>
  </sheetData>
  <mergeCells count="198">
    <mergeCell ref="A227:I227"/>
    <mergeCell ref="A228:I228"/>
    <mergeCell ref="A229:I229"/>
    <mergeCell ref="A5:B5"/>
    <mergeCell ref="A23:B23"/>
    <mergeCell ref="A24:B24"/>
    <mergeCell ref="A25:B25"/>
    <mergeCell ref="A12:B12"/>
    <mergeCell ref="A32:B32"/>
    <mergeCell ref="A9:B9"/>
    <mergeCell ref="A11:B11"/>
    <mergeCell ref="A16:B16"/>
    <mergeCell ref="A20:B20"/>
    <mergeCell ref="A28:B28"/>
    <mergeCell ref="A31:B31"/>
    <mergeCell ref="A37:B37"/>
    <mergeCell ref="A42:B42"/>
    <mergeCell ref="A43:B43"/>
    <mergeCell ref="A53:B53"/>
    <mergeCell ref="A41:B41"/>
    <mergeCell ref="A46:B46"/>
    <mergeCell ref="A51:B51"/>
    <mergeCell ref="A52:B52"/>
    <mergeCell ref="A54:B54"/>
    <mergeCell ref="A56:B56"/>
    <mergeCell ref="A58:B58"/>
    <mergeCell ref="A59:B59"/>
    <mergeCell ref="A60:B60"/>
    <mergeCell ref="A57:B57"/>
    <mergeCell ref="A67:B67"/>
    <mergeCell ref="A69:B69"/>
    <mergeCell ref="A38:B38"/>
    <mergeCell ref="A39:B39"/>
    <mergeCell ref="A70:B70"/>
    <mergeCell ref="A71:B71"/>
    <mergeCell ref="A72:B72"/>
    <mergeCell ref="A61:B61"/>
    <mergeCell ref="A62:B62"/>
    <mergeCell ref="A63:B63"/>
    <mergeCell ref="A64:B64"/>
    <mergeCell ref="A65:B65"/>
    <mergeCell ref="A74:B74"/>
    <mergeCell ref="A66:B66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121:B121"/>
    <mergeCell ref="A110:B110"/>
    <mergeCell ref="A111:B111"/>
    <mergeCell ref="A112:B112"/>
    <mergeCell ref="A113:B113"/>
    <mergeCell ref="A114:B114"/>
    <mergeCell ref="A115:B115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6:B116"/>
    <mergeCell ref="A117:B117"/>
    <mergeCell ref="A118:B118"/>
    <mergeCell ref="A119:B119"/>
    <mergeCell ref="A120:B120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46:B146"/>
    <mergeCell ref="A135:B135"/>
    <mergeCell ref="A136:B136"/>
    <mergeCell ref="A137:B137"/>
    <mergeCell ref="A138:B138"/>
    <mergeCell ref="A139:B139"/>
    <mergeCell ref="A140:B140"/>
    <mergeCell ref="A123:B123"/>
    <mergeCell ref="A124:B124"/>
    <mergeCell ref="A125:B125"/>
    <mergeCell ref="A126:B126"/>
    <mergeCell ref="A127:B127"/>
    <mergeCell ref="A141:B141"/>
    <mergeCell ref="A142:B142"/>
    <mergeCell ref="A143:B143"/>
    <mergeCell ref="A144:B144"/>
    <mergeCell ref="A145:B145"/>
    <mergeCell ref="A128:B128"/>
    <mergeCell ref="A129:B129"/>
    <mergeCell ref="A131:B131"/>
    <mergeCell ref="A132:B132"/>
    <mergeCell ref="A133:B133"/>
    <mergeCell ref="A159:B159"/>
    <mergeCell ref="A160:B160"/>
    <mergeCell ref="A162:B162"/>
    <mergeCell ref="A163:B163"/>
    <mergeCell ref="A164:B164"/>
    <mergeCell ref="A149:B149"/>
    <mergeCell ref="A150:B150"/>
    <mergeCell ref="A152:B152"/>
    <mergeCell ref="A201:B201"/>
    <mergeCell ref="A203:B203"/>
    <mergeCell ref="A204:B204"/>
    <mergeCell ref="A176:B176"/>
    <mergeCell ref="A177:B177"/>
    <mergeCell ref="A178:B178"/>
    <mergeCell ref="A179:B179"/>
    <mergeCell ref="A197:B197"/>
    <mergeCell ref="A185:B185"/>
    <mergeCell ref="A186:B186"/>
    <mergeCell ref="A187:B187"/>
    <mergeCell ref="A189:B189"/>
    <mergeCell ref="A190:B190"/>
    <mergeCell ref="A181:B181"/>
    <mergeCell ref="A182:B182"/>
    <mergeCell ref="A191:B191"/>
    <mergeCell ref="A192:B192"/>
    <mergeCell ref="A195:B195"/>
    <mergeCell ref="A196:B196"/>
    <mergeCell ref="A222:I222"/>
    <mergeCell ref="A223:I223"/>
    <mergeCell ref="A212:B212"/>
    <mergeCell ref="A213:B213"/>
    <mergeCell ref="A214:B214"/>
    <mergeCell ref="A215:B215"/>
    <mergeCell ref="A217:B217"/>
    <mergeCell ref="A221:B221"/>
    <mergeCell ref="A220:B220"/>
    <mergeCell ref="A218:B218"/>
    <mergeCell ref="A219:B219"/>
    <mergeCell ref="A6:B6"/>
    <mergeCell ref="A73:B73"/>
    <mergeCell ref="A134:B134"/>
    <mergeCell ref="A165:B165"/>
    <mergeCell ref="A175:B175"/>
    <mergeCell ref="A184:B184"/>
    <mergeCell ref="A166:B166"/>
    <mergeCell ref="A167:B167"/>
    <mergeCell ref="A168:B168"/>
    <mergeCell ref="A169:B169"/>
    <mergeCell ref="A170:B170"/>
    <mergeCell ref="A171:B171"/>
    <mergeCell ref="A153:B153"/>
    <mergeCell ref="A154:B154"/>
    <mergeCell ref="A155:B155"/>
    <mergeCell ref="A156:B156"/>
    <mergeCell ref="A157:B157"/>
    <mergeCell ref="A158:B158"/>
    <mergeCell ref="A173:B173"/>
    <mergeCell ref="A174:B174"/>
    <mergeCell ref="A172:B172"/>
    <mergeCell ref="A147:B147"/>
    <mergeCell ref="A148:B148"/>
    <mergeCell ref="A130:B130"/>
    <mergeCell ref="A224:I224"/>
    <mergeCell ref="A183:B183"/>
    <mergeCell ref="A226:I226"/>
    <mergeCell ref="A225:I225"/>
    <mergeCell ref="A1:I1"/>
    <mergeCell ref="A2:I2"/>
    <mergeCell ref="A3:I3"/>
    <mergeCell ref="A4:I4"/>
    <mergeCell ref="C5:H5"/>
    <mergeCell ref="C6:E6"/>
    <mergeCell ref="A205:B205"/>
    <mergeCell ref="A208:B208"/>
    <mergeCell ref="A209:B209"/>
    <mergeCell ref="A202:B202"/>
    <mergeCell ref="A210:B210"/>
    <mergeCell ref="A211:B211"/>
    <mergeCell ref="A207:B207"/>
    <mergeCell ref="F6:H6"/>
    <mergeCell ref="A7:I7"/>
    <mergeCell ref="A22:B22"/>
    <mergeCell ref="A194:B194"/>
    <mergeCell ref="A198:B198"/>
    <mergeCell ref="A199:B199"/>
    <mergeCell ref="A200:B200"/>
  </mergeCells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workbookViewId="0">
      <selection sqref="A1:I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8" width="9.7109375" style="2" customWidth="1"/>
    <col min="9" max="9" width="15.7109375" style="2" customWidth="1"/>
    <col min="10" max="16384" width="9.140625" style="1"/>
  </cols>
  <sheetData>
    <row r="1" spans="1:9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s="3" customFormat="1" ht="12.75" customHeight="1" x14ac:dyDescent="0.2">
      <c r="A2" s="288" t="s">
        <v>348</v>
      </c>
      <c r="B2" s="288"/>
      <c r="C2" s="288"/>
      <c r="D2" s="288"/>
      <c r="E2" s="288"/>
      <c r="F2" s="288"/>
      <c r="G2" s="288"/>
      <c r="H2" s="288"/>
      <c r="I2" s="288"/>
    </row>
    <row r="3" spans="1:9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12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127" customFormat="1" ht="12" customHeight="1" x14ac:dyDescent="0.2">
      <c r="A6" s="243"/>
      <c r="B6" s="243"/>
      <c r="C6" s="244">
        <v>2011</v>
      </c>
      <c r="D6" s="245"/>
      <c r="E6" s="245"/>
      <c r="F6" s="245">
        <v>2012</v>
      </c>
      <c r="G6" s="245"/>
      <c r="H6" s="259"/>
      <c r="I6" s="128">
        <v>2012</v>
      </c>
    </row>
    <row r="7" spans="1:9" s="12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9" customFormat="1" ht="12" customHeight="1" x14ac:dyDescent="0.2">
      <c r="A8" s="10"/>
      <c r="B8" s="10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</row>
    <row r="9" spans="1:9" s="12" customFormat="1" ht="12" customHeight="1" x14ac:dyDescent="0.2">
      <c r="A9" s="258" t="s">
        <v>6</v>
      </c>
      <c r="B9" s="258"/>
      <c r="C9" s="13">
        <f t="shared" ref="C9:I9" si="0">C11+C22+C37+C41+C52</f>
        <v>336943</v>
      </c>
      <c r="D9" s="13">
        <f t="shared" si="0"/>
        <v>163410</v>
      </c>
      <c r="E9" s="13">
        <f t="shared" si="0"/>
        <v>173533</v>
      </c>
      <c r="F9" s="13">
        <f t="shared" si="0"/>
        <v>341652</v>
      </c>
      <c r="G9" s="13">
        <f t="shared" si="0"/>
        <v>165873</v>
      </c>
      <c r="H9" s="13">
        <f t="shared" si="0"/>
        <v>175779</v>
      </c>
      <c r="I9" s="13">
        <f t="shared" si="0"/>
        <v>339297</v>
      </c>
    </row>
    <row r="10" spans="1:9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16" customFormat="1" ht="12" customHeight="1" x14ac:dyDescent="0.2">
      <c r="A11" s="247" t="s">
        <v>7</v>
      </c>
      <c r="B11" s="247"/>
      <c r="C11" s="17">
        <f t="shared" ref="C11:I11" si="1">C12+C16+C20</f>
        <v>28989</v>
      </c>
      <c r="D11" s="17">
        <f t="shared" si="1"/>
        <v>14826</v>
      </c>
      <c r="E11" s="17">
        <f t="shared" si="1"/>
        <v>14163</v>
      </c>
      <c r="F11" s="17">
        <f t="shared" si="1"/>
        <v>29282</v>
      </c>
      <c r="G11" s="17">
        <f t="shared" si="1"/>
        <v>14957</v>
      </c>
      <c r="H11" s="17">
        <f t="shared" si="1"/>
        <v>14325</v>
      </c>
      <c r="I11" s="17">
        <f t="shared" si="1"/>
        <v>29134</v>
      </c>
    </row>
    <row r="12" spans="1:9" s="18" customFormat="1" ht="12" customHeight="1" x14ac:dyDescent="0.2">
      <c r="A12" s="246" t="s">
        <v>8</v>
      </c>
      <c r="B12" s="246"/>
      <c r="C12" s="19">
        <f t="shared" ref="C12:I12" si="2">C13+C14+C15</f>
        <v>9554</v>
      </c>
      <c r="D12" s="19">
        <f t="shared" si="2"/>
        <v>5017</v>
      </c>
      <c r="E12" s="19">
        <f t="shared" si="2"/>
        <v>4537</v>
      </c>
      <c r="F12" s="19">
        <f t="shared" si="2"/>
        <v>9524</v>
      </c>
      <c r="G12" s="19">
        <f t="shared" si="2"/>
        <v>4965</v>
      </c>
      <c r="H12" s="19">
        <f t="shared" si="2"/>
        <v>4559</v>
      </c>
      <c r="I12" s="19">
        <f t="shared" si="2"/>
        <v>9539</v>
      </c>
    </row>
    <row r="13" spans="1:9" s="18" customFormat="1" ht="12" customHeight="1" x14ac:dyDescent="0.2">
      <c r="A13" s="20"/>
      <c r="B13" s="21" t="s">
        <v>9</v>
      </c>
      <c r="C13" s="19">
        <f t="shared" ref="C13:I13" si="3">C208+C209+C211+C216+C217</f>
        <v>3232</v>
      </c>
      <c r="D13" s="19">
        <f t="shared" si="3"/>
        <v>1632</v>
      </c>
      <c r="E13" s="19">
        <f t="shared" si="3"/>
        <v>1600</v>
      </c>
      <c r="F13" s="19">
        <f t="shared" si="3"/>
        <v>3231</v>
      </c>
      <c r="G13" s="19">
        <f t="shared" si="3"/>
        <v>1630</v>
      </c>
      <c r="H13" s="19">
        <f t="shared" si="3"/>
        <v>1601</v>
      </c>
      <c r="I13" s="19">
        <f t="shared" si="3"/>
        <v>3231</v>
      </c>
    </row>
    <row r="14" spans="1:9" s="18" customFormat="1" ht="12" customHeight="1" x14ac:dyDescent="0.2">
      <c r="A14" s="20"/>
      <c r="B14" s="21" t="s">
        <v>10</v>
      </c>
      <c r="C14" s="19">
        <f t="shared" ref="C14:I14" si="4">+C212+C218</f>
        <v>3321</v>
      </c>
      <c r="D14" s="19">
        <f t="shared" si="4"/>
        <v>1776</v>
      </c>
      <c r="E14" s="19">
        <f t="shared" si="4"/>
        <v>1545</v>
      </c>
      <c r="F14" s="19">
        <f t="shared" si="4"/>
        <v>3255</v>
      </c>
      <c r="G14" s="19">
        <f t="shared" si="4"/>
        <v>1721</v>
      </c>
      <c r="H14" s="19">
        <f t="shared" si="4"/>
        <v>1534</v>
      </c>
      <c r="I14" s="19">
        <f t="shared" si="4"/>
        <v>3290</v>
      </c>
    </row>
    <row r="15" spans="1:9" s="18" customFormat="1" ht="12" customHeight="1" x14ac:dyDescent="0.2">
      <c r="A15" s="20"/>
      <c r="B15" s="22" t="s">
        <v>11</v>
      </c>
      <c r="C15" s="19">
        <f t="shared" ref="C15:I15" si="5">C210+C213+C214+C215</f>
        <v>3001</v>
      </c>
      <c r="D15" s="19">
        <f t="shared" si="5"/>
        <v>1609</v>
      </c>
      <c r="E15" s="19">
        <f t="shared" si="5"/>
        <v>1392</v>
      </c>
      <c r="F15" s="19">
        <f t="shared" si="5"/>
        <v>3038</v>
      </c>
      <c r="G15" s="19">
        <f t="shared" si="5"/>
        <v>1614</v>
      </c>
      <c r="H15" s="19">
        <f t="shared" si="5"/>
        <v>1424</v>
      </c>
      <c r="I15" s="19">
        <f t="shared" si="5"/>
        <v>3018</v>
      </c>
    </row>
    <row r="16" spans="1:9" s="18" customFormat="1" ht="12" customHeight="1" x14ac:dyDescent="0.2">
      <c r="A16" s="246" t="s">
        <v>12</v>
      </c>
      <c r="B16" s="246"/>
      <c r="C16" s="19">
        <f t="shared" ref="C16:I16" si="6">C17+C18+C19</f>
        <v>5477</v>
      </c>
      <c r="D16" s="19">
        <f t="shared" si="6"/>
        <v>2746</v>
      </c>
      <c r="E16" s="19">
        <f t="shared" si="6"/>
        <v>2731</v>
      </c>
      <c r="F16" s="19">
        <f t="shared" si="6"/>
        <v>5591</v>
      </c>
      <c r="G16" s="19">
        <f t="shared" si="6"/>
        <v>2812</v>
      </c>
      <c r="H16" s="19">
        <f t="shared" si="6"/>
        <v>2779</v>
      </c>
      <c r="I16" s="19">
        <f t="shared" si="6"/>
        <v>5534</v>
      </c>
    </row>
    <row r="17" spans="1:9" s="18" customFormat="1" ht="12" customHeight="1" x14ac:dyDescent="0.2">
      <c r="A17" s="20"/>
      <c r="B17" s="21" t="s">
        <v>13</v>
      </c>
      <c r="C17" s="19">
        <f t="shared" ref="C17:I17" si="7">+C204</f>
        <v>1667</v>
      </c>
      <c r="D17" s="19">
        <f t="shared" si="7"/>
        <v>822</v>
      </c>
      <c r="E17" s="19">
        <f t="shared" si="7"/>
        <v>845</v>
      </c>
      <c r="F17" s="19">
        <f t="shared" si="7"/>
        <v>1690</v>
      </c>
      <c r="G17" s="19">
        <f t="shared" si="7"/>
        <v>841</v>
      </c>
      <c r="H17" s="19">
        <f t="shared" si="7"/>
        <v>849</v>
      </c>
      <c r="I17" s="19">
        <f t="shared" si="7"/>
        <v>1678</v>
      </c>
    </row>
    <row r="18" spans="1:9" s="18" customFormat="1" ht="12" customHeight="1" x14ac:dyDescent="0.2">
      <c r="A18" s="20"/>
      <c r="B18" s="21" t="s">
        <v>14</v>
      </c>
      <c r="C18" s="19">
        <f t="shared" ref="C18:I18" si="8">+C203</f>
        <v>1816</v>
      </c>
      <c r="D18" s="19">
        <f t="shared" si="8"/>
        <v>905</v>
      </c>
      <c r="E18" s="19">
        <f t="shared" si="8"/>
        <v>911</v>
      </c>
      <c r="F18" s="19">
        <f t="shared" si="8"/>
        <v>1856</v>
      </c>
      <c r="G18" s="19">
        <f t="shared" si="8"/>
        <v>919</v>
      </c>
      <c r="H18" s="19">
        <f t="shared" si="8"/>
        <v>937</v>
      </c>
      <c r="I18" s="19">
        <f t="shared" si="8"/>
        <v>1837</v>
      </c>
    </row>
    <row r="19" spans="1:9" s="18" customFormat="1" ht="12" customHeight="1" x14ac:dyDescent="0.2">
      <c r="A19" s="23"/>
      <c r="B19" s="21" t="s">
        <v>15</v>
      </c>
      <c r="C19" s="19">
        <f t="shared" ref="C19:I19" si="9">C205</f>
        <v>1994</v>
      </c>
      <c r="D19" s="19">
        <f t="shared" si="9"/>
        <v>1019</v>
      </c>
      <c r="E19" s="19">
        <f t="shared" si="9"/>
        <v>975</v>
      </c>
      <c r="F19" s="19">
        <f t="shared" si="9"/>
        <v>2045</v>
      </c>
      <c r="G19" s="19">
        <f t="shared" si="9"/>
        <v>1052</v>
      </c>
      <c r="H19" s="19">
        <f t="shared" si="9"/>
        <v>993</v>
      </c>
      <c r="I19" s="19">
        <f t="shared" si="9"/>
        <v>2019</v>
      </c>
    </row>
    <row r="20" spans="1:9" s="18" customFormat="1" ht="12" customHeight="1" x14ac:dyDescent="0.2">
      <c r="A20" s="253" t="s">
        <v>16</v>
      </c>
      <c r="B20" s="253"/>
      <c r="C20" s="25">
        <f t="shared" ref="C20:I20" si="10">C195+C196+C197+C181+C198+C199+C186+C200+C189</f>
        <v>13958</v>
      </c>
      <c r="D20" s="25">
        <f t="shared" si="10"/>
        <v>7063</v>
      </c>
      <c r="E20" s="25">
        <f t="shared" si="10"/>
        <v>6895</v>
      </c>
      <c r="F20" s="25">
        <f t="shared" si="10"/>
        <v>14167</v>
      </c>
      <c r="G20" s="25">
        <f t="shared" si="10"/>
        <v>7180</v>
      </c>
      <c r="H20" s="25">
        <f t="shared" si="10"/>
        <v>6987</v>
      </c>
      <c r="I20" s="25">
        <f t="shared" si="10"/>
        <v>14061</v>
      </c>
    </row>
    <row r="21" spans="1:9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6" customFormat="1" ht="12" customHeight="1" x14ac:dyDescent="0.2">
      <c r="A22" s="247" t="s">
        <v>349</v>
      </c>
      <c r="B22" s="247"/>
      <c r="C22" s="17">
        <f t="shared" ref="C22:I22" si="11">C23+C24+C25+C28+C31+C32</f>
        <v>68070</v>
      </c>
      <c r="D22" s="17">
        <f t="shared" si="11"/>
        <v>32640</v>
      </c>
      <c r="E22" s="17">
        <f t="shared" si="11"/>
        <v>35430</v>
      </c>
      <c r="F22" s="17">
        <f t="shared" si="11"/>
        <v>68731</v>
      </c>
      <c r="G22" s="17">
        <f t="shared" si="11"/>
        <v>33027</v>
      </c>
      <c r="H22" s="17">
        <f t="shared" si="11"/>
        <v>35704</v>
      </c>
      <c r="I22" s="17">
        <f t="shared" si="11"/>
        <v>68400</v>
      </c>
    </row>
    <row r="23" spans="1:9" s="18" customFormat="1" ht="12" customHeight="1" x14ac:dyDescent="0.2">
      <c r="A23" s="246" t="s">
        <v>18</v>
      </c>
      <c r="B23" s="246"/>
      <c r="C23" s="19">
        <f t="shared" ref="C23:I23" si="12">C135+C137+C138+C149+C150+C152+C154+C156+C157</f>
        <v>40809</v>
      </c>
      <c r="D23" s="19">
        <f t="shared" si="12"/>
        <v>19287</v>
      </c>
      <c r="E23" s="19">
        <f t="shared" si="12"/>
        <v>21522</v>
      </c>
      <c r="F23" s="19">
        <f t="shared" si="12"/>
        <v>41200</v>
      </c>
      <c r="G23" s="19">
        <f t="shared" si="12"/>
        <v>19503</v>
      </c>
      <c r="H23" s="19">
        <f t="shared" si="12"/>
        <v>21697</v>
      </c>
      <c r="I23" s="19">
        <f t="shared" si="12"/>
        <v>41004</v>
      </c>
    </row>
    <row r="24" spans="1:9" s="18" customFormat="1" ht="12" customHeight="1" x14ac:dyDescent="0.2">
      <c r="A24" s="246" t="s">
        <v>19</v>
      </c>
      <c r="B24" s="246"/>
      <c r="C24" s="19">
        <f t="shared" ref="C24:I24" si="13">C144</f>
        <v>4950</v>
      </c>
      <c r="D24" s="19">
        <f t="shared" si="13"/>
        <v>2387</v>
      </c>
      <c r="E24" s="19">
        <f t="shared" si="13"/>
        <v>2563</v>
      </c>
      <c r="F24" s="19">
        <f t="shared" si="13"/>
        <v>5015</v>
      </c>
      <c r="G24" s="19">
        <f t="shared" si="13"/>
        <v>2425</v>
      </c>
      <c r="H24" s="19">
        <f t="shared" si="13"/>
        <v>2590</v>
      </c>
      <c r="I24" s="19">
        <f t="shared" si="13"/>
        <v>4983</v>
      </c>
    </row>
    <row r="25" spans="1:9" s="18" customFormat="1" ht="12" customHeight="1" x14ac:dyDescent="0.2">
      <c r="A25" s="246" t="s">
        <v>20</v>
      </c>
      <c r="B25" s="246"/>
      <c r="C25" s="19">
        <f t="shared" ref="C25:I25" si="14">C26+C27</f>
        <v>12062</v>
      </c>
      <c r="D25" s="19">
        <f t="shared" si="14"/>
        <v>5915</v>
      </c>
      <c r="E25" s="19">
        <f t="shared" si="14"/>
        <v>6147</v>
      </c>
      <c r="F25" s="19">
        <f t="shared" si="14"/>
        <v>12072</v>
      </c>
      <c r="G25" s="19">
        <f t="shared" si="14"/>
        <v>5935</v>
      </c>
      <c r="H25" s="19">
        <f t="shared" si="14"/>
        <v>6137</v>
      </c>
      <c r="I25" s="19">
        <f t="shared" si="14"/>
        <v>12069</v>
      </c>
    </row>
    <row r="26" spans="1:9" s="18" customFormat="1" ht="12" customHeight="1" x14ac:dyDescent="0.2">
      <c r="A26" s="26"/>
      <c r="B26" s="21" t="s">
        <v>21</v>
      </c>
      <c r="C26" s="19">
        <f t="shared" ref="C26:I26" si="15">C136+C141+C143+C151+C158+C163</f>
        <v>918</v>
      </c>
      <c r="D26" s="19">
        <f t="shared" si="15"/>
        <v>446</v>
      </c>
      <c r="E26" s="19">
        <f t="shared" si="15"/>
        <v>472</v>
      </c>
      <c r="F26" s="19">
        <f t="shared" si="15"/>
        <v>887</v>
      </c>
      <c r="G26" s="19">
        <f t="shared" si="15"/>
        <v>433</v>
      </c>
      <c r="H26" s="19">
        <f t="shared" si="15"/>
        <v>454</v>
      </c>
      <c r="I26" s="19">
        <f t="shared" si="15"/>
        <v>903</v>
      </c>
    </row>
    <row r="27" spans="1:9" s="18" customFormat="1" ht="12" customHeight="1" x14ac:dyDescent="0.2">
      <c r="A27" s="23"/>
      <c r="B27" s="21" t="s">
        <v>22</v>
      </c>
      <c r="C27" s="19">
        <f t="shared" ref="C27:I27" si="16">C142+C145+C148+C160</f>
        <v>11144</v>
      </c>
      <c r="D27" s="19">
        <f t="shared" si="16"/>
        <v>5469</v>
      </c>
      <c r="E27" s="19">
        <f t="shared" si="16"/>
        <v>5675</v>
      </c>
      <c r="F27" s="19">
        <f t="shared" si="16"/>
        <v>11185</v>
      </c>
      <c r="G27" s="19">
        <f t="shared" si="16"/>
        <v>5502</v>
      </c>
      <c r="H27" s="19">
        <f t="shared" si="16"/>
        <v>5683</v>
      </c>
      <c r="I27" s="19">
        <f t="shared" si="16"/>
        <v>11166</v>
      </c>
    </row>
    <row r="28" spans="1:9" s="18" customFormat="1" ht="12" customHeight="1" x14ac:dyDescent="0.2">
      <c r="A28" s="246" t="s">
        <v>23</v>
      </c>
      <c r="B28" s="246"/>
      <c r="C28" s="19">
        <f t="shared" ref="C28:I28" si="17">C29+C30</f>
        <v>3703</v>
      </c>
      <c r="D28" s="19">
        <f t="shared" si="17"/>
        <v>1786</v>
      </c>
      <c r="E28" s="19">
        <f t="shared" si="17"/>
        <v>1917</v>
      </c>
      <c r="F28" s="19">
        <f t="shared" si="17"/>
        <v>3758</v>
      </c>
      <c r="G28" s="19">
        <f t="shared" si="17"/>
        <v>1815</v>
      </c>
      <c r="H28" s="19">
        <f t="shared" si="17"/>
        <v>1943</v>
      </c>
      <c r="I28" s="19">
        <f t="shared" si="17"/>
        <v>3727</v>
      </c>
    </row>
    <row r="29" spans="1:9" s="18" customFormat="1" ht="12" customHeight="1" x14ac:dyDescent="0.2">
      <c r="A29" s="26"/>
      <c r="B29" s="21" t="s">
        <v>24</v>
      </c>
      <c r="C29" s="19">
        <f t="shared" ref="C29:I29" si="18">+C140</f>
        <v>1166</v>
      </c>
      <c r="D29" s="19">
        <f t="shared" si="18"/>
        <v>561</v>
      </c>
      <c r="E29" s="19">
        <f t="shared" si="18"/>
        <v>605</v>
      </c>
      <c r="F29" s="19">
        <f t="shared" si="18"/>
        <v>1192</v>
      </c>
      <c r="G29" s="19">
        <f t="shared" si="18"/>
        <v>573</v>
      </c>
      <c r="H29" s="19">
        <f t="shared" si="18"/>
        <v>619</v>
      </c>
      <c r="I29" s="19">
        <f t="shared" si="18"/>
        <v>1177</v>
      </c>
    </row>
    <row r="30" spans="1:9" s="18" customFormat="1" ht="12" customHeight="1" x14ac:dyDescent="0.2">
      <c r="A30" s="23"/>
      <c r="B30" s="21" t="s">
        <v>25</v>
      </c>
      <c r="C30" s="19">
        <f t="shared" ref="C30:I30" si="19">C139+C159+C162</f>
        <v>2537</v>
      </c>
      <c r="D30" s="19">
        <f t="shared" si="19"/>
        <v>1225</v>
      </c>
      <c r="E30" s="19">
        <f t="shared" si="19"/>
        <v>1312</v>
      </c>
      <c r="F30" s="19">
        <f t="shared" si="19"/>
        <v>2566</v>
      </c>
      <c r="G30" s="19">
        <f t="shared" si="19"/>
        <v>1242</v>
      </c>
      <c r="H30" s="19">
        <f t="shared" si="19"/>
        <v>1324</v>
      </c>
      <c r="I30" s="19">
        <f t="shared" si="19"/>
        <v>2550</v>
      </c>
    </row>
    <row r="31" spans="1:9" s="18" customFormat="1" ht="12" customHeight="1" x14ac:dyDescent="0.2">
      <c r="A31" s="246" t="s">
        <v>26</v>
      </c>
      <c r="B31" s="246"/>
      <c r="C31" s="19">
        <f t="shared" ref="C31:I31" si="20">C146+C147+C153+C155+C161</f>
        <v>751</v>
      </c>
      <c r="D31" s="19">
        <f t="shared" si="20"/>
        <v>384</v>
      </c>
      <c r="E31" s="19">
        <f t="shared" si="20"/>
        <v>367</v>
      </c>
      <c r="F31" s="19">
        <f t="shared" si="20"/>
        <v>742</v>
      </c>
      <c r="G31" s="19">
        <f t="shared" si="20"/>
        <v>383</v>
      </c>
      <c r="H31" s="19">
        <f t="shared" si="20"/>
        <v>359</v>
      </c>
      <c r="I31" s="19">
        <f t="shared" si="20"/>
        <v>747</v>
      </c>
    </row>
    <row r="32" spans="1:9" s="18" customFormat="1" ht="12" customHeight="1" x14ac:dyDescent="0.2">
      <c r="A32" s="246" t="s">
        <v>350</v>
      </c>
      <c r="B32" s="246"/>
      <c r="C32" s="19">
        <f t="shared" ref="C32:I32" si="21">C33+C34+C35</f>
        <v>5795</v>
      </c>
      <c r="D32" s="19">
        <f t="shared" si="21"/>
        <v>2881</v>
      </c>
      <c r="E32" s="19">
        <f t="shared" si="21"/>
        <v>2914</v>
      </c>
      <c r="F32" s="19">
        <f t="shared" si="21"/>
        <v>5944</v>
      </c>
      <c r="G32" s="19">
        <f t="shared" si="21"/>
        <v>2966</v>
      </c>
      <c r="H32" s="19">
        <f t="shared" si="21"/>
        <v>2978</v>
      </c>
      <c r="I32" s="19">
        <f t="shared" si="21"/>
        <v>5870</v>
      </c>
    </row>
    <row r="33" spans="1:9" s="18" customFormat="1" ht="12" customHeight="1" x14ac:dyDescent="0.2">
      <c r="A33" s="26"/>
      <c r="B33" s="21" t="s">
        <v>28</v>
      </c>
      <c r="C33" s="19">
        <f t="shared" ref="C33:I33" si="22">C171</f>
        <v>529</v>
      </c>
      <c r="D33" s="19">
        <f t="shared" si="22"/>
        <v>271</v>
      </c>
      <c r="E33" s="19">
        <f t="shared" si="22"/>
        <v>258</v>
      </c>
      <c r="F33" s="19">
        <f t="shared" si="22"/>
        <v>572</v>
      </c>
      <c r="G33" s="19">
        <f t="shared" si="22"/>
        <v>296</v>
      </c>
      <c r="H33" s="19">
        <f t="shared" si="22"/>
        <v>276</v>
      </c>
      <c r="I33" s="19">
        <f t="shared" si="22"/>
        <v>550</v>
      </c>
    </row>
    <row r="34" spans="1:9" s="18" customFormat="1" ht="12" customHeight="1" x14ac:dyDescent="0.2">
      <c r="A34" s="20"/>
      <c r="B34" s="21" t="s">
        <v>29</v>
      </c>
      <c r="C34" s="19">
        <f t="shared" ref="C34:I34" si="23">C167+C168+C169+C172</f>
        <v>202</v>
      </c>
      <c r="D34" s="19">
        <f t="shared" si="23"/>
        <v>112</v>
      </c>
      <c r="E34" s="19">
        <f t="shared" si="23"/>
        <v>90</v>
      </c>
      <c r="F34" s="19">
        <f t="shared" si="23"/>
        <v>219</v>
      </c>
      <c r="G34" s="19">
        <f>G167+G168+G169+G172</f>
        <v>120</v>
      </c>
      <c r="H34" s="19">
        <f>H167+H168+H169+H172</f>
        <v>99</v>
      </c>
      <c r="I34" s="19">
        <f t="shared" si="23"/>
        <v>211</v>
      </c>
    </row>
    <row r="35" spans="1:9" s="18" customFormat="1" ht="12" customHeight="1" x14ac:dyDescent="0.2">
      <c r="A35" s="20"/>
      <c r="B35" s="27" t="s">
        <v>351</v>
      </c>
      <c r="C35" s="25">
        <f t="shared" ref="C35:I35" si="24">C166+C170+C173</f>
        <v>5064</v>
      </c>
      <c r="D35" s="25">
        <f t="shared" si="24"/>
        <v>2498</v>
      </c>
      <c r="E35" s="25">
        <f t="shared" si="24"/>
        <v>2566</v>
      </c>
      <c r="F35" s="25">
        <f t="shared" si="24"/>
        <v>5153</v>
      </c>
      <c r="G35" s="25">
        <f t="shared" si="24"/>
        <v>2550</v>
      </c>
      <c r="H35" s="25">
        <f t="shared" si="24"/>
        <v>2603</v>
      </c>
      <c r="I35" s="25">
        <f t="shared" si="24"/>
        <v>5109</v>
      </c>
    </row>
    <row r="36" spans="1:9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16" customFormat="1" ht="12" customHeight="1" x14ac:dyDescent="0.2">
      <c r="A37" s="247" t="s">
        <v>31</v>
      </c>
      <c r="B37" s="247"/>
      <c r="C37" s="17">
        <f t="shared" ref="C37:I37" si="25">C38+C39</f>
        <v>47088</v>
      </c>
      <c r="D37" s="17">
        <f t="shared" si="25"/>
        <v>22854</v>
      </c>
      <c r="E37" s="17">
        <f t="shared" si="25"/>
        <v>24234</v>
      </c>
      <c r="F37" s="17">
        <f t="shared" si="25"/>
        <v>47660</v>
      </c>
      <c r="G37" s="17">
        <f t="shared" si="25"/>
        <v>23164</v>
      </c>
      <c r="H37" s="17">
        <f t="shared" si="25"/>
        <v>24496</v>
      </c>
      <c r="I37" s="17">
        <f t="shared" si="25"/>
        <v>47375</v>
      </c>
    </row>
    <row r="38" spans="1:9" s="18" customFormat="1" ht="12" customHeight="1" x14ac:dyDescent="0.2">
      <c r="A38" s="246" t="s">
        <v>32</v>
      </c>
      <c r="B38" s="246"/>
      <c r="C38" s="19">
        <f t="shared" ref="C38:I38" si="26">C176+C177+C179+C180+C182+C185+C187+C188+C191+C192</f>
        <v>41653</v>
      </c>
      <c r="D38" s="19">
        <f t="shared" si="26"/>
        <v>20087</v>
      </c>
      <c r="E38" s="19">
        <f t="shared" si="26"/>
        <v>21566</v>
      </c>
      <c r="F38" s="19">
        <f t="shared" si="26"/>
        <v>42130</v>
      </c>
      <c r="G38" s="19">
        <f t="shared" si="26"/>
        <v>20367</v>
      </c>
      <c r="H38" s="19">
        <f t="shared" si="26"/>
        <v>21763</v>
      </c>
      <c r="I38" s="19">
        <f t="shared" si="26"/>
        <v>41890</v>
      </c>
    </row>
    <row r="39" spans="1:9" s="18" customFormat="1" ht="12" customHeight="1" x14ac:dyDescent="0.2">
      <c r="A39" s="253" t="s">
        <v>33</v>
      </c>
      <c r="B39" s="253"/>
      <c r="C39" s="25">
        <f t="shared" ref="C39:I39" si="27">+C178+C183+C190</f>
        <v>5435</v>
      </c>
      <c r="D39" s="25">
        <f t="shared" si="27"/>
        <v>2767</v>
      </c>
      <c r="E39" s="25">
        <f t="shared" si="27"/>
        <v>2668</v>
      </c>
      <c r="F39" s="25">
        <f t="shared" si="27"/>
        <v>5530</v>
      </c>
      <c r="G39" s="25">
        <f t="shared" si="27"/>
        <v>2797</v>
      </c>
      <c r="H39" s="25">
        <f t="shared" si="27"/>
        <v>2733</v>
      </c>
      <c r="I39" s="25">
        <f t="shared" si="27"/>
        <v>5485</v>
      </c>
    </row>
    <row r="40" spans="1:9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6" customFormat="1" ht="12" customHeight="1" x14ac:dyDescent="0.2">
      <c r="A41" s="247" t="s">
        <v>34</v>
      </c>
      <c r="B41" s="247"/>
      <c r="C41" s="17">
        <f t="shared" ref="C41:I41" si="28">C42+C43+C47</f>
        <v>138912</v>
      </c>
      <c r="D41" s="17">
        <f t="shared" si="28"/>
        <v>67002</v>
      </c>
      <c r="E41" s="17">
        <f t="shared" si="28"/>
        <v>71910</v>
      </c>
      <c r="F41" s="17">
        <f t="shared" si="28"/>
        <v>141396</v>
      </c>
      <c r="G41" s="17">
        <f t="shared" si="28"/>
        <v>68265</v>
      </c>
      <c r="H41" s="17">
        <f t="shared" si="28"/>
        <v>73131</v>
      </c>
      <c r="I41" s="17">
        <f t="shared" si="28"/>
        <v>140154</v>
      </c>
    </row>
    <row r="42" spans="1:9" s="18" customFormat="1" ht="12" customHeight="1" x14ac:dyDescent="0.2">
      <c r="A42" s="246" t="s">
        <v>35</v>
      </c>
      <c r="B42" s="246"/>
      <c r="C42" s="19">
        <f t="shared" ref="C42:I42" si="29">C86+C87+C88+C90+C94+C95+C97+C99+C101+C102+C106+C108+C113+C114+C118+C121+C124+C127+C131+C132</f>
        <v>91571</v>
      </c>
      <c r="D42" s="19">
        <f t="shared" si="29"/>
        <v>43855</v>
      </c>
      <c r="E42" s="19">
        <f t="shared" si="29"/>
        <v>47716</v>
      </c>
      <c r="F42" s="19">
        <f t="shared" si="29"/>
        <v>93158</v>
      </c>
      <c r="G42" s="19">
        <f t="shared" si="29"/>
        <v>44624</v>
      </c>
      <c r="H42" s="19">
        <f t="shared" si="29"/>
        <v>48534</v>
      </c>
      <c r="I42" s="19">
        <f t="shared" si="29"/>
        <v>92364</v>
      </c>
    </row>
    <row r="43" spans="1:9" s="18" customFormat="1" ht="12" customHeight="1" x14ac:dyDescent="0.2">
      <c r="A43" s="257" t="s">
        <v>36</v>
      </c>
      <c r="B43" s="257"/>
      <c r="C43" s="19">
        <f t="shared" ref="C43:I43" si="30">C44+C45+C46</f>
        <v>25086</v>
      </c>
      <c r="D43" s="19">
        <f t="shared" si="30"/>
        <v>12532</v>
      </c>
      <c r="E43" s="19">
        <f t="shared" si="30"/>
        <v>12554</v>
      </c>
      <c r="F43" s="19">
        <f t="shared" si="30"/>
        <v>25512</v>
      </c>
      <c r="G43" s="19">
        <f t="shared" si="30"/>
        <v>12746</v>
      </c>
      <c r="H43" s="19">
        <f t="shared" si="30"/>
        <v>12766</v>
      </c>
      <c r="I43" s="19">
        <f t="shared" si="30"/>
        <v>25300</v>
      </c>
    </row>
    <row r="44" spans="1:9" s="18" customFormat="1" ht="12" customHeight="1" x14ac:dyDescent="0.2">
      <c r="A44" s="27"/>
      <c r="B44" s="21" t="s">
        <v>37</v>
      </c>
      <c r="C44" s="19">
        <f t="shared" ref="C44:I44" si="31">C79+C111+C100+C184+C104+C109+C128</f>
        <v>12856</v>
      </c>
      <c r="D44" s="19">
        <f t="shared" si="31"/>
        <v>6504</v>
      </c>
      <c r="E44" s="19">
        <f t="shared" si="31"/>
        <v>6352</v>
      </c>
      <c r="F44" s="19">
        <f t="shared" si="31"/>
        <v>13145</v>
      </c>
      <c r="G44" s="19">
        <f t="shared" si="31"/>
        <v>6662</v>
      </c>
      <c r="H44" s="19">
        <f t="shared" si="31"/>
        <v>6483</v>
      </c>
      <c r="I44" s="19">
        <f t="shared" si="31"/>
        <v>13002</v>
      </c>
    </row>
    <row r="45" spans="1:9" s="18" customFormat="1" ht="12" customHeight="1" x14ac:dyDescent="0.2">
      <c r="A45" s="27"/>
      <c r="B45" s="21" t="s">
        <v>38</v>
      </c>
      <c r="C45" s="19">
        <f t="shared" ref="C45:I45" si="32">C89+C117+C119+C126</f>
        <v>11282</v>
      </c>
      <c r="D45" s="19">
        <f t="shared" si="32"/>
        <v>5560</v>
      </c>
      <c r="E45" s="19">
        <f t="shared" si="32"/>
        <v>5722</v>
      </c>
      <c r="F45" s="19">
        <f t="shared" si="32"/>
        <v>11395</v>
      </c>
      <c r="G45" s="19">
        <f t="shared" si="32"/>
        <v>5606</v>
      </c>
      <c r="H45" s="19">
        <f t="shared" si="32"/>
        <v>5789</v>
      </c>
      <c r="I45" s="19">
        <f t="shared" si="32"/>
        <v>11336</v>
      </c>
    </row>
    <row r="46" spans="1:9" s="18" customFormat="1" ht="12" customHeight="1" x14ac:dyDescent="0.2">
      <c r="A46" s="27"/>
      <c r="B46" s="22" t="s">
        <v>39</v>
      </c>
      <c r="C46" s="19">
        <f t="shared" ref="C46:I46" si="33">C83+C92+C93+C129</f>
        <v>948</v>
      </c>
      <c r="D46" s="19">
        <f t="shared" si="33"/>
        <v>468</v>
      </c>
      <c r="E46" s="19">
        <f t="shared" si="33"/>
        <v>480</v>
      </c>
      <c r="F46" s="19">
        <f t="shared" si="33"/>
        <v>972</v>
      </c>
      <c r="G46" s="19">
        <f t="shared" si="33"/>
        <v>478</v>
      </c>
      <c r="H46" s="19">
        <f t="shared" si="33"/>
        <v>494</v>
      </c>
      <c r="I46" s="19">
        <f t="shared" si="33"/>
        <v>962</v>
      </c>
    </row>
    <row r="47" spans="1:9" s="18" customFormat="1" ht="12" customHeight="1" x14ac:dyDescent="0.2">
      <c r="A47" s="246" t="s">
        <v>40</v>
      </c>
      <c r="B47" s="246"/>
      <c r="C47" s="19">
        <f t="shared" ref="C47:I47" si="34">C48+C49+C50</f>
        <v>22255</v>
      </c>
      <c r="D47" s="19">
        <f t="shared" si="34"/>
        <v>10615</v>
      </c>
      <c r="E47" s="19">
        <f t="shared" si="34"/>
        <v>11640</v>
      </c>
      <c r="F47" s="19">
        <f t="shared" si="34"/>
        <v>22726</v>
      </c>
      <c r="G47" s="19">
        <f t="shared" si="34"/>
        <v>10895</v>
      </c>
      <c r="H47" s="19">
        <f t="shared" si="34"/>
        <v>11831</v>
      </c>
      <c r="I47" s="19">
        <f t="shared" si="34"/>
        <v>22490</v>
      </c>
    </row>
    <row r="48" spans="1:9" s="18" customFormat="1" ht="12" customHeight="1" x14ac:dyDescent="0.2">
      <c r="A48" s="27"/>
      <c r="B48" s="21" t="s">
        <v>41</v>
      </c>
      <c r="C48" s="19">
        <f t="shared" ref="C48:I48" si="35">+C75+C76+C85+C110</f>
        <v>2631</v>
      </c>
      <c r="D48" s="19">
        <f t="shared" si="35"/>
        <v>1266</v>
      </c>
      <c r="E48" s="19">
        <f t="shared" si="35"/>
        <v>1365</v>
      </c>
      <c r="F48" s="19">
        <f t="shared" si="35"/>
        <v>2674</v>
      </c>
      <c r="G48" s="19">
        <f t="shared" si="35"/>
        <v>1298</v>
      </c>
      <c r="H48" s="19">
        <f t="shared" si="35"/>
        <v>1376</v>
      </c>
      <c r="I48" s="19">
        <f t="shared" si="35"/>
        <v>2650</v>
      </c>
    </row>
    <row r="49" spans="1:9" s="18" customFormat="1" ht="12" customHeight="1" x14ac:dyDescent="0.2">
      <c r="A49" s="27"/>
      <c r="B49" s="21" t="s">
        <v>42</v>
      </c>
      <c r="C49" s="19">
        <f t="shared" ref="C49:I49" si="36">C78+C80+C96+C98+C112+C116+C122+C125</f>
        <v>5978</v>
      </c>
      <c r="D49" s="19">
        <f t="shared" si="36"/>
        <v>2882</v>
      </c>
      <c r="E49" s="19">
        <f t="shared" si="36"/>
        <v>3096</v>
      </c>
      <c r="F49" s="19">
        <f t="shared" si="36"/>
        <v>6043</v>
      </c>
      <c r="G49" s="19">
        <f t="shared" si="36"/>
        <v>2917</v>
      </c>
      <c r="H49" s="19">
        <f t="shared" si="36"/>
        <v>3126</v>
      </c>
      <c r="I49" s="19">
        <f t="shared" si="36"/>
        <v>6014</v>
      </c>
    </row>
    <row r="50" spans="1:9" s="18" customFormat="1" ht="12" customHeight="1" x14ac:dyDescent="0.2">
      <c r="A50" s="27"/>
      <c r="B50" s="27" t="s">
        <v>43</v>
      </c>
      <c r="C50" s="25">
        <f t="shared" ref="C50:I50" si="37">C74+C81+C91+C103+C115+C120+C130</f>
        <v>13646</v>
      </c>
      <c r="D50" s="25">
        <f t="shared" si="37"/>
        <v>6467</v>
      </c>
      <c r="E50" s="25">
        <f t="shared" si="37"/>
        <v>7179</v>
      </c>
      <c r="F50" s="25">
        <f t="shared" si="37"/>
        <v>14009</v>
      </c>
      <c r="G50" s="25">
        <f t="shared" si="37"/>
        <v>6680</v>
      </c>
      <c r="H50" s="25">
        <f t="shared" si="37"/>
        <v>7329</v>
      </c>
      <c r="I50" s="25">
        <f t="shared" si="37"/>
        <v>13826</v>
      </c>
    </row>
    <row r="51" spans="1:9" s="18" customFormat="1" ht="12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</row>
    <row r="52" spans="1:9" s="16" customFormat="1" ht="12" customHeight="1" x14ac:dyDescent="0.2">
      <c r="A52" s="247" t="s">
        <v>44</v>
      </c>
      <c r="B52" s="247"/>
      <c r="C52" s="17">
        <f t="shared" ref="C52:I52" si="38">C53+C54+C55</f>
        <v>53884</v>
      </c>
      <c r="D52" s="17">
        <f t="shared" si="38"/>
        <v>26088</v>
      </c>
      <c r="E52" s="17">
        <f t="shared" si="38"/>
        <v>27796</v>
      </c>
      <c r="F52" s="17">
        <f t="shared" si="38"/>
        <v>54583</v>
      </c>
      <c r="G52" s="17">
        <f t="shared" si="38"/>
        <v>26460</v>
      </c>
      <c r="H52" s="17">
        <f t="shared" si="38"/>
        <v>28123</v>
      </c>
      <c r="I52" s="17">
        <f t="shared" si="38"/>
        <v>54234</v>
      </c>
    </row>
    <row r="53" spans="1:9" s="18" customFormat="1" ht="12" customHeight="1" x14ac:dyDescent="0.2">
      <c r="A53" s="246" t="s">
        <v>45</v>
      </c>
      <c r="B53" s="246"/>
      <c r="C53" s="19">
        <f t="shared" ref="C53:I53" si="39">C58+C62+C67+C71</f>
        <v>18726</v>
      </c>
      <c r="D53" s="19">
        <f t="shared" si="39"/>
        <v>8943</v>
      </c>
      <c r="E53" s="19">
        <f t="shared" si="39"/>
        <v>9783</v>
      </c>
      <c r="F53" s="19">
        <f t="shared" si="39"/>
        <v>18972</v>
      </c>
      <c r="G53" s="19">
        <f t="shared" si="39"/>
        <v>9080</v>
      </c>
      <c r="H53" s="19">
        <f t="shared" si="39"/>
        <v>9892</v>
      </c>
      <c r="I53" s="19">
        <f t="shared" si="39"/>
        <v>18850</v>
      </c>
    </row>
    <row r="54" spans="1:9" s="18" customFormat="1" ht="12" customHeight="1" x14ac:dyDescent="0.2">
      <c r="A54" s="246" t="s">
        <v>46</v>
      </c>
      <c r="B54" s="246"/>
      <c r="C54" s="19">
        <f t="shared" ref="C54:I54" si="40">C77+C59+C82+C84+C63+C64+C65+C105+C107+C66+C68+C69+C123+C70</f>
        <v>31151</v>
      </c>
      <c r="D54" s="19">
        <f t="shared" si="40"/>
        <v>15168</v>
      </c>
      <c r="E54" s="19">
        <f t="shared" si="40"/>
        <v>15983</v>
      </c>
      <c r="F54" s="19">
        <f t="shared" si="40"/>
        <v>31602</v>
      </c>
      <c r="G54" s="19">
        <f t="shared" si="40"/>
        <v>15399</v>
      </c>
      <c r="H54" s="19">
        <f t="shared" si="40"/>
        <v>16203</v>
      </c>
      <c r="I54" s="19">
        <f t="shared" si="40"/>
        <v>31377</v>
      </c>
    </row>
    <row r="55" spans="1:9" s="18" customFormat="1" ht="12" customHeight="1" x14ac:dyDescent="0.2">
      <c r="A55" s="253" t="s">
        <v>47</v>
      </c>
      <c r="B55" s="253"/>
      <c r="C55" s="25">
        <f t="shared" ref="C55:I55" si="41">C61+C60</f>
        <v>4007</v>
      </c>
      <c r="D55" s="25">
        <f t="shared" si="41"/>
        <v>1977</v>
      </c>
      <c r="E55" s="25">
        <f t="shared" si="41"/>
        <v>2030</v>
      </c>
      <c r="F55" s="25">
        <f t="shared" si="41"/>
        <v>4009</v>
      </c>
      <c r="G55" s="25">
        <f t="shared" si="41"/>
        <v>1981</v>
      </c>
      <c r="H55" s="25">
        <f t="shared" si="41"/>
        <v>2028</v>
      </c>
      <c r="I55" s="25">
        <f t="shared" si="41"/>
        <v>4007</v>
      </c>
    </row>
    <row r="56" spans="1:9" s="18" customFormat="1" ht="12" customHeight="1" x14ac:dyDescent="0.2">
      <c r="A56" s="22"/>
      <c r="B56" s="28"/>
      <c r="C56" s="29"/>
      <c r="D56" s="29"/>
      <c r="E56" s="29"/>
      <c r="F56" s="29"/>
      <c r="G56" s="29"/>
      <c r="H56" s="29"/>
      <c r="I56" s="29"/>
    </row>
    <row r="57" spans="1:9" s="18" customFormat="1" ht="12" customHeight="1" x14ac:dyDescent="0.2">
      <c r="A57" s="256" t="s">
        <v>48</v>
      </c>
      <c r="B57" s="256"/>
      <c r="C57" s="15">
        <f t="shared" ref="C57:I57" si="42">SUM(C58:C71)</f>
        <v>49022</v>
      </c>
      <c r="D57" s="15">
        <f t="shared" si="42"/>
        <v>23662</v>
      </c>
      <c r="E57" s="15">
        <f t="shared" si="42"/>
        <v>25360</v>
      </c>
      <c r="F57" s="15">
        <f t="shared" si="42"/>
        <v>49557</v>
      </c>
      <c r="G57" s="15">
        <f t="shared" si="42"/>
        <v>23956</v>
      </c>
      <c r="H57" s="15">
        <f t="shared" si="42"/>
        <v>25601</v>
      </c>
      <c r="I57" s="15">
        <f t="shared" si="42"/>
        <v>49289</v>
      </c>
    </row>
    <row r="58" spans="1:9" s="18" customFormat="1" ht="12" customHeight="1" x14ac:dyDescent="0.2">
      <c r="A58" s="246" t="s">
        <v>49</v>
      </c>
      <c r="B58" s="246"/>
      <c r="C58" s="19">
        <v>3331</v>
      </c>
      <c r="D58" s="19">
        <v>1613</v>
      </c>
      <c r="E58" s="19">
        <v>1718</v>
      </c>
      <c r="F58" s="19">
        <v>3303</v>
      </c>
      <c r="G58" s="19">
        <v>1608</v>
      </c>
      <c r="H58" s="19">
        <v>1695</v>
      </c>
      <c r="I58" s="19">
        <v>3317</v>
      </c>
    </row>
    <row r="59" spans="1:9" s="18" customFormat="1" ht="12" customHeight="1" x14ac:dyDescent="0.2">
      <c r="A59" s="246" t="s">
        <v>50</v>
      </c>
      <c r="B59" s="246"/>
      <c r="C59" s="19">
        <v>618</v>
      </c>
      <c r="D59" s="19">
        <v>303</v>
      </c>
      <c r="E59" s="19">
        <v>315</v>
      </c>
      <c r="F59" s="19">
        <v>613</v>
      </c>
      <c r="G59" s="19">
        <v>304</v>
      </c>
      <c r="H59" s="19">
        <v>309</v>
      </c>
      <c r="I59" s="19">
        <v>616</v>
      </c>
    </row>
    <row r="60" spans="1:9" s="18" customFormat="1" ht="12" customHeight="1" x14ac:dyDescent="0.2">
      <c r="A60" s="246" t="s">
        <v>51</v>
      </c>
      <c r="B60" s="246"/>
      <c r="C60" s="19">
        <v>1965</v>
      </c>
      <c r="D60" s="19">
        <v>948</v>
      </c>
      <c r="E60" s="19">
        <v>1017</v>
      </c>
      <c r="F60" s="19">
        <v>1959</v>
      </c>
      <c r="G60" s="19">
        <v>945</v>
      </c>
      <c r="H60" s="19">
        <v>1014</v>
      </c>
      <c r="I60" s="19">
        <v>1962</v>
      </c>
    </row>
    <row r="61" spans="1:9" s="18" customFormat="1" ht="12" customHeight="1" x14ac:dyDescent="0.2">
      <c r="A61" s="246" t="s">
        <v>52</v>
      </c>
      <c r="B61" s="246"/>
      <c r="C61" s="19">
        <v>2042</v>
      </c>
      <c r="D61" s="19">
        <v>1029</v>
      </c>
      <c r="E61" s="19">
        <v>1013</v>
      </c>
      <c r="F61" s="19">
        <v>2050</v>
      </c>
      <c r="G61" s="19">
        <v>1036</v>
      </c>
      <c r="H61" s="19">
        <v>1014</v>
      </c>
      <c r="I61" s="19">
        <v>2045</v>
      </c>
    </row>
    <row r="62" spans="1:9" s="18" customFormat="1" ht="12" customHeight="1" x14ac:dyDescent="0.2">
      <c r="A62" s="246" t="s">
        <v>53</v>
      </c>
      <c r="B62" s="246"/>
      <c r="C62" s="19">
        <v>7776</v>
      </c>
      <c r="D62" s="19">
        <v>3699</v>
      </c>
      <c r="E62" s="19">
        <v>4077</v>
      </c>
      <c r="F62" s="19">
        <v>7933</v>
      </c>
      <c r="G62" s="19">
        <v>3811</v>
      </c>
      <c r="H62" s="19">
        <v>4122</v>
      </c>
      <c r="I62" s="19">
        <v>7855</v>
      </c>
    </row>
    <row r="63" spans="1:9" s="18" customFormat="1" ht="12" customHeight="1" x14ac:dyDescent="0.2">
      <c r="A63" s="246" t="s">
        <v>54</v>
      </c>
      <c r="B63" s="246"/>
      <c r="C63" s="19">
        <v>2703</v>
      </c>
      <c r="D63" s="19">
        <v>1329</v>
      </c>
      <c r="E63" s="19">
        <v>1374</v>
      </c>
      <c r="F63" s="19">
        <v>2711</v>
      </c>
      <c r="G63" s="19">
        <v>1343</v>
      </c>
      <c r="H63" s="19">
        <v>1368</v>
      </c>
      <c r="I63" s="19">
        <v>2707</v>
      </c>
    </row>
    <row r="64" spans="1:9" s="18" customFormat="1" ht="12" customHeight="1" x14ac:dyDescent="0.2">
      <c r="A64" s="246" t="s">
        <v>55</v>
      </c>
      <c r="B64" s="246"/>
      <c r="C64" s="19">
        <v>1716</v>
      </c>
      <c r="D64" s="19">
        <v>859</v>
      </c>
      <c r="E64" s="19">
        <v>857</v>
      </c>
      <c r="F64" s="19">
        <v>1726</v>
      </c>
      <c r="G64" s="19">
        <v>857</v>
      </c>
      <c r="H64" s="19">
        <v>869</v>
      </c>
      <c r="I64" s="19">
        <v>1721</v>
      </c>
    </row>
    <row r="65" spans="1:9" s="18" customFormat="1" ht="12" customHeight="1" x14ac:dyDescent="0.2">
      <c r="A65" s="246" t="s">
        <v>56</v>
      </c>
      <c r="B65" s="246"/>
      <c r="C65" s="19">
        <v>11673</v>
      </c>
      <c r="D65" s="19">
        <v>5580</v>
      </c>
      <c r="E65" s="19">
        <v>6093</v>
      </c>
      <c r="F65" s="19">
        <v>11835</v>
      </c>
      <c r="G65" s="19">
        <v>5653</v>
      </c>
      <c r="H65" s="19">
        <v>6182</v>
      </c>
      <c r="I65" s="19">
        <v>11754</v>
      </c>
    </row>
    <row r="66" spans="1:9" s="18" customFormat="1" ht="12" customHeight="1" x14ac:dyDescent="0.2">
      <c r="A66" s="246" t="s">
        <v>57</v>
      </c>
      <c r="B66" s="246"/>
      <c r="C66" s="19">
        <v>314</v>
      </c>
      <c r="D66" s="19">
        <v>151</v>
      </c>
      <c r="E66" s="19">
        <v>163</v>
      </c>
      <c r="F66" s="19">
        <v>325</v>
      </c>
      <c r="G66" s="19">
        <v>158</v>
      </c>
      <c r="H66" s="19">
        <v>167</v>
      </c>
      <c r="I66" s="19">
        <v>319</v>
      </c>
    </row>
    <row r="67" spans="1:9" s="18" customFormat="1" ht="12" customHeight="1" x14ac:dyDescent="0.2">
      <c r="A67" s="246" t="s">
        <v>58</v>
      </c>
      <c r="B67" s="246"/>
      <c r="C67" s="19">
        <v>4565</v>
      </c>
      <c r="D67" s="19">
        <v>2170</v>
      </c>
      <c r="E67" s="19">
        <v>2395</v>
      </c>
      <c r="F67" s="19">
        <v>4624</v>
      </c>
      <c r="G67" s="19">
        <v>2192</v>
      </c>
      <c r="H67" s="19">
        <v>2432</v>
      </c>
      <c r="I67" s="19">
        <v>4595</v>
      </c>
    </row>
    <row r="68" spans="1:9" s="18" customFormat="1" ht="12" customHeight="1" x14ac:dyDescent="0.2">
      <c r="A68" s="246" t="s">
        <v>59</v>
      </c>
      <c r="B68" s="246"/>
      <c r="C68" s="19">
        <v>2389</v>
      </c>
      <c r="D68" s="19">
        <v>1161</v>
      </c>
      <c r="E68" s="19">
        <v>1228</v>
      </c>
      <c r="F68" s="19">
        <v>2409</v>
      </c>
      <c r="G68" s="19">
        <v>1168</v>
      </c>
      <c r="H68" s="19">
        <v>1241</v>
      </c>
      <c r="I68" s="19">
        <v>2398</v>
      </c>
    </row>
    <row r="69" spans="1:9" s="18" customFormat="1" ht="12" customHeight="1" x14ac:dyDescent="0.2">
      <c r="A69" s="246" t="s">
        <v>60</v>
      </c>
      <c r="B69" s="246"/>
      <c r="C69" s="19">
        <v>2505</v>
      </c>
      <c r="D69" s="19">
        <v>1220</v>
      </c>
      <c r="E69" s="19">
        <v>1285</v>
      </c>
      <c r="F69" s="19">
        <v>2539</v>
      </c>
      <c r="G69" s="19">
        <v>1238</v>
      </c>
      <c r="H69" s="19">
        <v>1301</v>
      </c>
      <c r="I69" s="19">
        <v>2522</v>
      </c>
    </row>
    <row r="70" spans="1:9" s="18" customFormat="1" ht="12" customHeight="1" x14ac:dyDescent="0.2">
      <c r="A70" s="246" t="s">
        <v>61</v>
      </c>
      <c r="B70" s="246"/>
      <c r="C70" s="19">
        <v>4371</v>
      </c>
      <c r="D70" s="19">
        <v>2139</v>
      </c>
      <c r="E70" s="19">
        <v>2232</v>
      </c>
      <c r="F70" s="19">
        <v>4418</v>
      </c>
      <c r="G70" s="19">
        <v>2174</v>
      </c>
      <c r="H70" s="19">
        <v>2244</v>
      </c>
      <c r="I70" s="19">
        <v>4395</v>
      </c>
    </row>
    <row r="71" spans="1:9" s="18" customFormat="1" ht="12" customHeight="1" x14ac:dyDescent="0.2">
      <c r="A71" s="253" t="s">
        <v>62</v>
      </c>
      <c r="B71" s="253"/>
      <c r="C71" s="25">
        <v>3054</v>
      </c>
      <c r="D71" s="25">
        <v>1461</v>
      </c>
      <c r="E71" s="25">
        <v>1593</v>
      </c>
      <c r="F71" s="25">
        <v>3112</v>
      </c>
      <c r="G71" s="25">
        <v>1469</v>
      </c>
      <c r="H71" s="25">
        <v>1643</v>
      </c>
      <c r="I71" s="25">
        <v>3083</v>
      </c>
    </row>
    <row r="72" spans="1:9" s="18" customFormat="1" ht="12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</row>
    <row r="73" spans="1:9" s="18" customFormat="1" ht="12" customHeight="1" x14ac:dyDescent="0.2">
      <c r="A73" s="247" t="s">
        <v>63</v>
      </c>
      <c r="B73" s="247"/>
      <c r="C73" s="17">
        <f t="shared" ref="C73:I73" si="43">SUM(C74:C132)</f>
        <v>143390</v>
      </c>
      <c r="D73" s="17">
        <f t="shared" si="43"/>
        <v>69222</v>
      </c>
      <c r="E73" s="17">
        <f t="shared" si="43"/>
        <v>74168</v>
      </c>
      <c r="F73" s="17">
        <f t="shared" si="43"/>
        <v>146045</v>
      </c>
      <c r="G73" s="17">
        <f t="shared" si="43"/>
        <v>70568</v>
      </c>
      <c r="H73" s="17">
        <f t="shared" si="43"/>
        <v>75477</v>
      </c>
      <c r="I73" s="17">
        <f t="shared" si="43"/>
        <v>144718</v>
      </c>
    </row>
    <row r="74" spans="1:9" s="18" customFormat="1" ht="12" customHeight="1" x14ac:dyDescent="0.2">
      <c r="A74" s="246" t="s">
        <v>64</v>
      </c>
      <c r="B74" s="246"/>
      <c r="C74" s="19">
        <v>4050</v>
      </c>
      <c r="D74" s="19">
        <v>1906</v>
      </c>
      <c r="E74" s="19">
        <v>2144</v>
      </c>
      <c r="F74" s="19">
        <v>4174</v>
      </c>
      <c r="G74" s="19">
        <v>1981</v>
      </c>
      <c r="H74" s="19">
        <v>2193</v>
      </c>
      <c r="I74" s="19">
        <v>4112</v>
      </c>
    </row>
    <row r="75" spans="1:9" s="18" customFormat="1" ht="12" customHeight="1" x14ac:dyDescent="0.2">
      <c r="A75" s="246" t="s">
        <v>65</v>
      </c>
      <c r="B75" s="246"/>
      <c r="C75" s="19">
        <v>1323</v>
      </c>
      <c r="D75" s="19">
        <v>640</v>
      </c>
      <c r="E75" s="19">
        <v>683</v>
      </c>
      <c r="F75" s="19">
        <v>1344</v>
      </c>
      <c r="G75" s="19">
        <v>656</v>
      </c>
      <c r="H75" s="19">
        <v>688</v>
      </c>
      <c r="I75" s="19">
        <v>1333</v>
      </c>
    </row>
    <row r="76" spans="1:9" s="18" customFormat="1" ht="12" customHeight="1" x14ac:dyDescent="0.2">
      <c r="A76" s="246" t="s">
        <v>66</v>
      </c>
      <c r="B76" s="246"/>
      <c r="C76" s="19">
        <v>317</v>
      </c>
      <c r="D76" s="19">
        <v>150</v>
      </c>
      <c r="E76" s="19">
        <v>167</v>
      </c>
      <c r="F76" s="19">
        <v>326</v>
      </c>
      <c r="G76" s="19">
        <v>156</v>
      </c>
      <c r="H76" s="19">
        <v>170</v>
      </c>
      <c r="I76" s="19">
        <v>321</v>
      </c>
    </row>
    <row r="77" spans="1:9" s="18" customFormat="1" ht="12" customHeight="1" x14ac:dyDescent="0.2">
      <c r="A77" s="246" t="s">
        <v>67</v>
      </c>
      <c r="B77" s="246"/>
      <c r="C77" s="19">
        <v>954</v>
      </c>
      <c r="D77" s="19">
        <v>471</v>
      </c>
      <c r="E77" s="19">
        <v>483</v>
      </c>
      <c r="F77" s="19">
        <v>948</v>
      </c>
      <c r="G77" s="19">
        <v>466</v>
      </c>
      <c r="H77" s="19">
        <v>482</v>
      </c>
      <c r="I77" s="19">
        <v>952</v>
      </c>
    </row>
    <row r="78" spans="1:9" s="18" customFormat="1" ht="12" customHeight="1" x14ac:dyDescent="0.2">
      <c r="A78" s="246" t="s">
        <v>68</v>
      </c>
      <c r="B78" s="246"/>
      <c r="C78" s="19">
        <v>294</v>
      </c>
      <c r="D78" s="19">
        <v>144</v>
      </c>
      <c r="E78" s="19">
        <v>150</v>
      </c>
      <c r="F78" s="19">
        <v>293</v>
      </c>
      <c r="G78" s="19">
        <v>141</v>
      </c>
      <c r="H78" s="19">
        <v>152</v>
      </c>
      <c r="I78" s="19">
        <v>293</v>
      </c>
    </row>
    <row r="79" spans="1:9" s="18" customFormat="1" ht="12" customHeight="1" x14ac:dyDescent="0.2">
      <c r="A79" s="246" t="s">
        <v>69</v>
      </c>
      <c r="B79" s="246"/>
      <c r="C79" s="19">
        <v>1471</v>
      </c>
      <c r="D79" s="19">
        <v>730</v>
      </c>
      <c r="E79" s="19">
        <v>741</v>
      </c>
      <c r="F79" s="19">
        <v>1507</v>
      </c>
      <c r="G79" s="19">
        <v>757</v>
      </c>
      <c r="H79" s="19">
        <v>750</v>
      </c>
      <c r="I79" s="19">
        <v>1488</v>
      </c>
    </row>
    <row r="80" spans="1:9" s="18" customFormat="1" ht="12" customHeight="1" x14ac:dyDescent="0.2">
      <c r="A80" s="246" t="s">
        <v>70</v>
      </c>
      <c r="B80" s="246"/>
      <c r="C80" s="19">
        <v>622</v>
      </c>
      <c r="D80" s="19">
        <v>311</v>
      </c>
      <c r="E80" s="19">
        <v>311</v>
      </c>
      <c r="F80" s="19">
        <v>632</v>
      </c>
      <c r="G80" s="19">
        <v>320</v>
      </c>
      <c r="H80" s="19">
        <v>312</v>
      </c>
      <c r="I80" s="19">
        <v>628</v>
      </c>
    </row>
    <row r="81" spans="1:9" s="18" customFormat="1" ht="12" customHeight="1" x14ac:dyDescent="0.2">
      <c r="A81" s="246" t="s">
        <v>71</v>
      </c>
      <c r="B81" s="246"/>
      <c r="C81" s="19">
        <v>2375</v>
      </c>
      <c r="D81" s="19">
        <v>1129</v>
      </c>
      <c r="E81" s="19">
        <v>1246</v>
      </c>
      <c r="F81" s="19">
        <v>2431</v>
      </c>
      <c r="G81" s="19">
        <v>1172</v>
      </c>
      <c r="H81" s="19">
        <v>1259</v>
      </c>
      <c r="I81" s="19">
        <v>2402</v>
      </c>
    </row>
    <row r="82" spans="1:9" s="18" customFormat="1" ht="12" customHeight="1" x14ac:dyDescent="0.2">
      <c r="A82" s="246" t="s">
        <v>73</v>
      </c>
      <c r="B82" s="246"/>
      <c r="C82" s="19">
        <v>856</v>
      </c>
      <c r="D82" s="19">
        <v>418</v>
      </c>
      <c r="E82" s="19">
        <v>438</v>
      </c>
      <c r="F82" s="19">
        <v>889</v>
      </c>
      <c r="G82" s="19">
        <v>437</v>
      </c>
      <c r="H82" s="19">
        <v>452</v>
      </c>
      <c r="I82" s="19">
        <v>872</v>
      </c>
    </row>
    <row r="83" spans="1:9" s="18" customFormat="1" ht="12" customHeight="1" x14ac:dyDescent="0.2">
      <c r="A83" s="246" t="s">
        <v>74</v>
      </c>
      <c r="B83" s="246"/>
      <c r="C83" s="19">
        <v>144</v>
      </c>
      <c r="D83" s="19">
        <v>79</v>
      </c>
      <c r="E83" s="19">
        <v>65</v>
      </c>
      <c r="F83" s="19">
        <v>145</v>
      </c>
      <c r="G83" s="19">
        <v>80</v>
      </c>
      <c r="H83" s="19">
        <v>65</v>
      </c>
      <c r="I83" s="19">
        <v>146</v>
      </c>
    </row>
    <row r="84" spans="1:9" s="18" customFormat="1" ht="12" customHeight="1" x14ac:dyDescent="0.2">
      <c r="A84" s="246" t="s">
        <v>75</v>
      </c>
      <c r="B84" s="246"/>
      <c r="C84" s="19">
        <v>457</v>
      </c>
      <c r="D84" s="19">
        <v>231</v>
      </c>
      <c r="E84" s="19">
        <v>226</v>
      </c>
      <c r="F84" s="19">
        <v>469</v>
      </c>
      <c r="G84" s="19">
        <v>237</v>
      </c>
      <c r="H84" s="19">
        <v>232</v>
      </c>
      <c r="I84" s="19">
        <v>463</v>
      </c>
    </row>
    <row r="85" spans="1:9" s="18" customFormat="1" ht="12" customHeight="1" x14ac:dyDescent="0.2">
      <c r="A85" s="246" t="s">
        <v>76</v>
      </c>
      <c r="B85" s="246"/>
      <c r="C85" s="19">
        <v>722</v>
      </c>
      <c r="D85" s="19">
        <v>348</v>
      </c>
      <c r="E85" s="19">
        <v>374</v>
      </c>
      <c r="F85" s="19">
        <v>718</v>
      </c>
      <c r="G85" s="19">
        <v>348</v>
      </c>
      <c r="H85" s="19">
        <v>370</v>
      </c>
      <c r="I85" s="19">
        <v>719</v>
      </c>
    </row>
    <row r="86" spans="1:9" s="18" customFormat="1" ht="12" customHeight="1" x14ac:dyDescent="0.2">
      <c r="A86" s="246" t="s">
        <v>77</v>
      </c>
      <c r="B86" s="246"/>
      <c r="C86" s="19">
        <v>1446</v>
      </c>
      <c r="D86" s="19">
        <v>731</v>
      </c>
      <c r="E86" s="19">
        <v>715</v>
      </c>
      <c r="F86" s="19">
        <v>1496</v>
      </c>
      <c r="G86" s="19">
        <v>756</v>
      </c>
      <c r="H86" s="19">
        <v>740</v>
      </c>
      <c r="I86" s="19">
        <v>1471</v>
      </c>
    </row>
    <row r="87" spans="1:9" s="18" customFormat="1" ht="12" customHeight="1" x14ac:dyDescent="0.2">
      <c r="A87" s="246" t="s">
        <v>78</v>
      </c>
      <c r="B87" s="246"/>
      <c r="C87" s="19">
        <v>2037</v>
      </c>
      <c r="D87" s="19">
        <v>1012</v>
      </c>
      <c r="E87" s="19">
        <v>1025</v>
      </c>
      <c r="F87" s="19">
        <v>2114</v>
      </c>
      <c r="G87" s="19">
        <v>1047</v>
      </c>
      <c r="H87" s="19">
        <v>1067</v>
      </c>
      <c r="I87" s="19">
        <v>2076</v>
      </c>
    </row>
    <row r="88" spans="1:9" s="18" customFormat="1" ht="12" customHeight="1" x14ac:dyDescent="0.2">
      <c r="A88" s="246" t="s">
        <v>80</v>
      </c>
      <c r="B88" s="246"/>
      <c r="C88" s="19">
        <v>1947</v>
      </c>
      <c r="D88" s="19">
        <v>926</v>
      </c>
      <c r="E88" s="19">
        <v>1021</v>
      </c>
      <c r="F88" s="19">
        <v>1963</v>
      </c>
      <c r="G88" s="19">
        <v>943</v>
      </c>
      <c r="H88" s="19">
        <v>1020</v>
      </c>
      <c r="I88" s="19">
        <v>1956</v>
      </c>
    </row>
    <row r="89" spans="1:9" s="18" customFormat="1" ht="12" customHeight="1" x14ac:dyDescent="0.2">
      <c r="A89" s="246" t="s">
        <v>81</v>
      </c>
      <c r="B89" s="246"/>
      <c r="C89" s="19">
        <v>6306</v>
      </c>
      <c r="D89" s="19">
        <v>3127</v>
      </c>
      <c r="E89" s="19">
        <v>3179</v>
      </c>
      <c r="F89" s="19">
        <v>6366</v>
      </c>
      <c r="G89" s="19">
        <v>3170</v>
      </c>
      <c r="H89" s="19">
        <v>3196</v>
      </c>
      <c r="I89" s="19">
        <v>6335</v>
      </c>
    </row>
    <row r="90" spans="1:9" s="18" customFormat="1" ht="12" customHeight="1" x14ac:dyDescent="0.2">
      <c r="A90" s="246" t="s">
        <v>83</v>
      </c>
      <c r="B90" s="246"/>
      <c r="C90" s="19">
        <v>827</v>
      </c>
      <c r="D90" s="19">
        <v>385</v>
      </c>
      <c r="E90" s="19">
        <v>442</v>
      </c>
      <c r="F90" s="19">
        <v>850</v>
      </c>
      <c r="G90" s="19">
        <v>400</v>
      </c>
      <c r="H90" s="19">
        <v>450</v>
      </c>
      <c r="I90" s="19">
        <v>840</v>
      </c>
    </row>
    <row r="91" spans="1:9" s="18" customFormat="1" ht="12" customHeight="1" x14ac:dyDescent="0.2">
      <c r="A91" s="246" t="s">
        <v>84</v>
      </c>
      <c r="B91" s="246"/>
      <c r="C91" s="19">
        <v>4090</v>
      </c>
      <c r="D91" s="19">
        <v>1936</v>
      </c>
      <c r="E91" s="19">
        <v>2154</v>
      </c>
      <c r="F91" s="19">
        <v>4259</v>
      </c>
      <c r="G91" s="19">
        <v>2012</v>
      </c>
      <c r="H91" s="19">
        <v>2247</v>
      </c>
      <c r="I91" s="19">
        <v>4173</v>
      </c>
    </row>
    <row r="92" spans="1:9" s="18" customFormat="1" ht="12" customHeight="1" x14ac:dyDescent="0.2">
      <c r="A92" s="246" t="s">
        <v>85</v>
      </c>
      <c r="B92" s="246"/>
      <c r="C92" s="19">
        <v>60</v>
      </c>
      <c r="D92" s="19">
        <v>29</v>
      </c>
      <c r="E92" s="19">
        <v>31</v>
      </c>
      <c r="F92" s="19">
        <v>55</v>
      </c>
      <c r="G92" s="19">
        <v>26</v>
      </c>
      <c r="H92" s="19">
        <v>29</v>
      </c>
      <c r="I92" s="19">
        <v>58</v>
      </c>
    </row>
    <row r="93" spans="1:9" s="18" customFormat="1" ht="12" customHeight="1" x14ac:dyDescent="0.2">
      <c r="A93" s="246" t="s">
        <v>86</v>
      </c>
      <c r="B93" s="246"/>
      <c r="C93" s="19">
        <v>115</v>
      </c>
      <c r="D93" s="19">
        <v>62</v>
      </c>
      <c r="E93" s="19">
        <v>53</v>
      </c>
      <c r="F93" s="19">
        <v>121</v>
      </c>
      <c r="G93" s="19">
        <v>66</v>
      </c>
      <c r="H93" s="19">
        <v>55</v>
      </c>
      <c r="I93" s="19">
        <v>118</v>
      </c>
    </row>
    <row r="94" spans="1:9" s="18" customFormat="1" ht="12" customHeight="1" x14ac:dyDescent="0.2">
      <c r="A94" s="246" t="s">
        <v>87</v>
      </c>
      <c r="B94" s="246"/>
      <c r="C94" s="19">
        <v>4448</v>
      </c>
      <c r="D94" s="19">
        <v>2170</v>
      </c>
      <c r="E94" s="19">
        <v>2278</v>
      </c>
      <c r="F94" s="19">
        <v>4439</v>
      </c>
      <c r="G94" s="19">
        <v>2161</v>
      </c>
      <c r="H94" s="19">
        <v>2278</v>
      </c>
      <c r="I94" s="19">
        <v>4442</v>
      </c>
    </row>
    <row r="95" spans="1:9" s="18" customFormat="1" ht="12" customHeight="1" x14ac:dyDescent="0.2">
      <c r="A95" s="246" t="s">
        <v>88</v>
      </c>
      <c r="B95" s="246"/>
      <c r="C95" s="19">
        <v>2000</v>
      </c>
      <c r="D95" s="19">
        <v>942</v>
      </c>
      <c r="E95" s="19">
        <v>1058</v>
      </c>
      <c r="F95" s="19">
        <v>2017</v>
      </c>
      <c r="G95" s="19">
        <v>942</v>
      </c>
      <c r="H95" s="19">
        <v>1075</v>
      </c>
      <c r="I95" s="19">
        <v>2008</v>
      </c>
    </row>
    <row r="96" spans="1:9" s="18" customFormat="1" ht="12" customHeight="1" x14ac:dyDescent="0.2">
      <c r="A96" s="246" t="s">
        <v>89</v>
      </c>
      <c r="B96" s="246"/>
      <c r="C96" s="19">
        <v>857</v>
      </c>
      <c r="D96" s="19">
        <v>406</v>
      </c>
      <c r="E96" s="19">
        <v>451</v>
      </c>
      <c r="F96" s="19">
        <v>822</v>
      </c>
      <c r="G96" s="19">
        <v>394</v>
      </c>
      <c r="H96" s="19">
        <v>428</v>
      </c>
      <c r="I96" s="19">
        <v>840</v>
      </c>
    </row>
    <row r="97" spans="1:9" s="18" customFormat="1" ht="12" customHeight="1" x14ac:dyDescent="0.2">
      <c r="A97" s="246" t="s">
        <v>90</v>
      </c>
      <c r="B97" s="246"/>
      <c r="C97" s="19">
        <v>1315</v>
      </c>
      <c r="D97" s="19">
        <v>661</v>
      </c>
      <c r="E97" s="19">
        <v>654</v>
      </c>
      <c r="F97" s="19">
        <v>1303</v>
      </c>
      <c r="G97" s="19">
        <v>644</v>
      </c>
      <c r="H97" s="19">
        <v>659</v>
      </c>
      <c r="I97" s="19">
        <v>1309</v>
      </c>
    </row>
    <row r="98" spans="1:9" s="18" customFormat="1" ht="12" customHeight="1" x14ac:dyDescent="0.2">
      <c r="A98" s="246" t="s">
        <v>91</v>
      </c>
      <c r="B98" s="246"/>
      <c r="C98" s="19">
        <v>517</v>
      </c>
      <c r="D98" s="19">
        <v>256</v>
      </c>
      <c r="E98" s="19">
        <v>261</v>
      </c>
      <c r="F98" s="19">
        <v>537</v>
      </c>
      <c r="G98" s="19">
        <v>259</v>
      </c>
      <c r="H98" s="19">
        <v>278</v>
      </c>
      <c r="I98" s="19">
        <v>528</v>
      </c>
    </row>
    <row r="99" spans="1:9" s="18" customFormat="1" ht="12" customHeight="1" x14ac:dyDescent="0.2">
      <c r="A99" s="246" t="s">
        <v>92</v>
      </c>
      <c r="B99" s="246"/>
      <c r="C99" s="19">
        <v>479</v>
      </c>
      <c r="D99" s="19">
        <v>244</v>
      </c>
      <c r="E99" s="19">
        <v>235</v>
      </c>
      <c r="F99" s="19">
        <v>496</v>
      </c>
      <c r="G99" s="19">
        <v>253</v>
      </c>
      <c r="H99" s="19">
        <v>243</v>
      </c>
      <c r="I99" s="19">
        <v>487</v>
      </c>
    </row>
    <row r="100" spans="1:9" s="18" customFormat="1" ht="12" customHeight="1" x14ac:dyDescent="0.2">
      <c r="A100" s="246" t="s">
        <v>93</v>
      </c>
      <c r="B100" s="246"/>
      <c r="C100" s="19">
        <v>1149</v>
      </c>
      <c r="D100" s="19">
        <v>553</v>
      </c>
      <c r="E100" s="19">
        <v>596</v>
      </c>
      <c r="F100" s="19">
        <v>1222</v>
      </c>
      <c r="G100" s="19">
        <v>587</v>
      </c>
      <c r="H100" s="19">
        <v>635</v>
      </c>
      <c r="I100" s="19">
        <v>1185</v>
      </c>
    </row>
    <row r="101" spans="1:9" s="18" customFormat="1" ht="12" customHeight="1" x14ac:dyDescent="0.2">
      <c r="A101" s="246" t="s">
        <v>94</v>
      </c>
      <c r="B101" s="246"/>
      <c r="C101" s="19">
        <v>1676</v>
      </c>
      <c r="D101" s="19">
        <v>826</v>
      </c>
      <c r="E101" s="19">
        <v>850</v>
      </c>
      <c r="F101" s="19">
        <v>1710</v>
      </c>
      <c r="G101" s="19">
        <v>848</v>
      </c>
      <c r="H101" s="19">
        <v>862</v>
      </c>
      <c r="I101" s="19">
        <v>1693</v>
      </c>
    </row>
    <row r="102" spans="1:9" s="18" customFormat="1" ht="12" customHeight="1" x14ac:dyDescent="0.2">
      <c r="A102" s="246" t="s">
        <v>95</v>
      </c>
      <c r="B102" s="246"/>
      <c r="C102" s="19">
        <v>55151</v>
      </c>
      <c r="D102" s="19">
        <v>26240</v>
      </c>
      <c r="E102" s="19">
        <v>28911</v>
      </c>
      <c r="F102" s="19">
        <v>56038</v>
      </c>
      <c r="G102" s="19">
        <v>26657</v>
      </c>
      <c r="H102" s="19">
        <v>29381</v>
      </c>
      <c r="I102" s="19">
        <v>55594</v>
      </c>
    </row>
    <row r="103" spans="1:9" s="18" customFormat="1" ht="12" customHeight="1" x14ac:dyDescent="0.2">
      <c r="A103" s="246" t="s">
        <v>96</v>
      </c>
      <c r="B103" s="246"/>
      <c r="C103" s="19">
        <v>1450</v>
      </c>
      <c r="D103" s="19">
        <v>682</v>
      </c>
      <c r="E103" s="19">
        <v>768</v>
      </c>
      <c r="F103" s="19">
        <v>1467</v>
      </c>
      <c r="G103" s="19">
        <v>705</v>
      </c>
      <c r="H103" s="19">
        <v>762</v>
      </c>
      <c r="I103" s="19">
        <v>1458</v>
      </c>
    </row>
    <row r="104" spans="1:9" s="18" customFormat="1" ht="12" customHeight="1" x14ac:dyDescent="0.2">
      <c r="A104" s="246" t="s">
        <v>97</v>
      </c>
      <c r="B104" s="246"/>
      <c r="C104" s="19">
        <v>1246</v>
      </c>
      <c r="D104" s="19">
        <v>609</v>
      </c>
      <c r="E104" s="19">
        <v>637</v>
      </c>
      <c r="F104" s="19">
        <v>1244</v>
      </c>
      <c r="G104" s="19">
        <v>607</v>
      </c>
      <c r="H104" s="19">
        <v>637</v>
      </c>
      <c r="I104" s="19">
        <v>1246</v>
      </c>
    </row>
    <row r="105" spans="1:9" s="18" customFormat="1" ht="12" customHeight="1" x14ac:dyDescent="0.2">
      <c r="A105" s="246" t="s">
        <v>98</v>
      </c>
      <c r="B105" s="246"/>
      <c r="C105" s="19">
        <v>542</v>
      </c>
      <c r="D105" s="19">
        <v>273</v>
      </c>
      <c r="E105" s="19">
        <v>269</v>
      </c>
      <c r="F105" s="19">
        <v>575</v>
      </c>
      <c r="G105" s="19">
        <v>286</v>
      </c>
      <c r="H105" s="19">
        <v>289</v>
      </c>
      <c r="I105" s="19">
        <v>559</v>
      </c>
    </row>
    <row r="106" spans="1:9" s="18" customFormat="1" ht="12" customHeight="1" x14ac:dyDescent="0.2">
      <c r="A106" s="246" t="s">
        <v>99</v>
      </c>
      <c r="B106" s="246"/>
      <c r="C106" s="19">
        <v>5886</v>
      </c>
      <c r="D106" s="19">
        <v>2712</v>
      </c>
      <c r="E106" s="19">
        <v>3174</v>
      </c>
      <c r="F106" s="19">
        <v>5942</v>
      </c>
      <c r="G106" s="19">
        <v>2738</v>
      </c>
      <c r="H106" s="19">
        <v>3204</v>
      </c>
      <c r="I106" s="19">
        <v>5912</v>
      </c>
    </row>
    <row r="107" spans="1:9" s="18" customFormat="1" ht="12" customHeight="1" x14ac:dyDescent="0.2">
      <c r="A107" s="246" t="s">
        <v>100</v>
      </c>
      <c r="B107" s="246"/>
      <c r="C107" s="19">
        <v>1325</v>
      </c>
      <c r="D107" s="19">
        <v>666</v>
      </c>
      <c r="E107" s="19">
        <v>659</v>
      </c>
      <c r="F107" s="19">
        <v>1359</v>
      </c>
      <c r="G107" s="19">
        <v>683</v>
      </c>
      <c r="H107" s="19">
        <v>676</v>
      </c>
      <c r="I107" s="19">
        <v>1342</v>
      </c>
    </row>
    <row r="108" spans="1:9" s="18" customFormat="1" ht="12" customHeight="1" x14ac:dyDescent="0.2">
      <c r="A108" s="246" t="s">
        <v>101</v>
      </c>
      <c r="B108" s="246"/>
      <c r="C108" s="19">
        <v>1658</v>
      </c>
      <c r="D108" s="19">
        <v>795</v>
      </c>
      <c r="E108" s="19">
        <v>863</v>
      </c>
      <c r="F108" s="19">
        <v>1669</v>
      </c>
      <c r="G108" s="19">
        <v>803</v>
      </c>
      <c r="H108" s="19">
        <v>866</v>
      </c>
      <c r="I108" s="19">
        <v>1664</v>
      </c>
    </row>
    <row r="109" spans="1:9" s="18" customFormat="1" ht="12" customHeight="1" x14ac:dyDescent="0.2">
      <c r="A109" s="246" t="s">
        <v>102</v>
      </c>
      <c r="B109" s="246"/>
      <c r="C109" s="19">
        <v>1254</v>
      </c>
      <c r="D109" s="19">
        <v>629</v>
      </c>
      <c r="E109" s="19">
        <v>625</v>
      </c>
      <c r="F109" s="19">
        <v>1297</v>
      </c>
      <c r="G109" s="19">
        <v>654</v>
      </c>
      <c r="H109" s="19">
        <v>643</v>
      </c>
      <c r="I109" s="19">
        <v>1276</v>
      </c>
    </row>
    <row r="110" spans="1:9" s="18" customFormat="1" ht="12" customHeight="1" x14ac:dyDescent="0.2">
      <c r="A110" s="246" t="s">
        <v>103</v>
      </c>
      <c r="B110" s="246"/>
      <c r="C110" s="19">
        <v>269</v>
      </c>
      <c r="D110" s="19">
        <v>128</v>
      </c>
      <c r="E110" s="19">
        <v>141</v>
      </c>
      <c r="F110" s="19">
        <v>286</v>
      </c>
      <c r="G110" s="19">
        <v>138</v>
      </c>
      <c r="H110" s="19">
        <v>148</v>
      </c>
      <c r="I110" s="19">
        <v>277</v>
      </c>
    </row>
    <row r="111" spans="1:9" s="18" customFormat="1" ht="12" customHeight="1" x14ac:dyDescent="0.2">
      <c r="A111" s="246" t="s">
        <v>340</v>
      </c>
      <c r="B111" s="246"/>
      <c r="C111" s="19">
        <v>4318</v>
      </c>
      <c r="D111" s="19">
        <v>2283</v>
      </c>
      <c r="E111" s="19">
        <v>2035</v>
      </c>
      <c r="F111" s="19">
        <v>4427</v>
      </c>
      <c r="G111" s="19">
        <v>2347</v>
      </c>
      <c r="H111" s="19">
        <v>2080</v>
      </c>
      <c r="I111" s="19">
        <v>4373</v>
      </c>
    </row>
    <row r="112" spans="1:9" s="18" customFormat="1" ht="12" customHeight="1" x14ac:dyDescent="0.2">
      <c r="A112" s="246" t="s">
        <v>104</v>
      </c>
      <c r="B112" s="246"/>
      <c r="C112" s="19">
        <v>886</v>
      </c>
      <c r="D112" s="19">
        <v>429</v>
      </c>
      <c r="E112" s="19">
        <v>457</v>
      </c>
      <c r="F112" s="19">
        <v>888</v>
      </c>
      <c r="G112" s="19">
        <v>432</v>
      </c>
      <c r="H112" s="19">
        <v>456</v>
      </c>
      <c r="I112" s="19">
        <v>887</v>
      </c>
    </row>
    <row r="113" spans="1:9" s="18" customFormat="1" ht="12" customHeight="1" x14ac:dyDescent="0.2">
      <c r="A113" s="246" t="s">
        <v>105</v>
      </c>
      <c r="B113" s="246"/>
      <c r="C113" s="19">
        <v>726</v>
      </c>
      <c r="D113" s="19">
        <v>365</v>
      </c>
      <c r="E113" s="19">
        <v>361</v>
      </c>
      <c r="F113" s="19">
        <v>729</v>
      </c>
      <c r="G113" s="19">
        <v>364</v>
      </c>
      <c r="H113" s="19">
        <v>365</v>
      </c>
      <c r="I113" s="19">
        <v>728</v>
      </c>
    </row>
    <row r="114" spans="1:9" s="18" customFormat="1" ht="12" customHeight="1" x14ac:dyDescent="0.2">
      <c r="A114" s="246" t="s">
        <v>106</v>
      </c>
      <c r="B114" s="246"/>
      <c r="C114" s="19">
        <v>730</v>
      </c>
      <c r="D114" s="19">
        <v>348</v>
      </c>
      <c r="E114" s="19">
        <v>382</v>
      </c>
      <c r="F114" s="19">
        <v>823</v>
      </c>
      <c r="G114" s="19">
        <v>390</v>
      </c>
      <c r="H114" s="19">
        <v>433</v>
      </c>
      <c r="I114" s="19">
        <v>776</v>
      </c>
    </row>
    <row r="115" spans="1:9" s="18" customFormat="1" ht="12" customHeight="1" x14ac:dyDescent="0.2">
      <c r="A115" s="246" t="s">
        <v>107</v>
      </c>
      <c r="B115" s="246"/>
      <c r="C115" s="19">
        <v>330</v>
      </c>
      <c r="D115" s="19">
        <v>159</v>
      </c>
      <c r="E115" s="19">
        <v>171</v>
      </c>
      <c r="F115" s="19">
        <v>322</v>
      </c>
      <c r="G115" s="19">
        <v>155</v>
      </c>
      <c r="H115" s="19">
        <v>167</v>
      </c>
      <c r="I115" s="19">
        <v>327</v>
      </c>
    </row>
    <row r="116" spans="1:9" s="18" customFormat="1" ht="12" customHeight="1" x14ac:dyDescent="0.2">
      <c r="A116" s="246" t="s">
        <v>108</v>
      </c>
      <c r="B116" s="246"/>
      <c r="C116" s="19">
        <v>811</v>
      </c>
      <c r="D116" s="19">
        <v>372</v>
      </c>
      <c r="E116" s="19">
        <v>439</v>
      </c>
      <c r="F116" s="19">
        <v>807</v>
      </c>
      <c r="G116" s="19">
        <v>372</v>
      </c>
      <c r="H116" s="19">
        <v>435</v>
      </c>
      <c r="I116" s="19">
        <v>809</v>
      </c>
    </row>
    <row r="117" spans="1:9" s="18" customFormat="1" ht="12" customHeight="1" x14ac:dyDescent="0.2">
      <c r="A117" s="246" t="s">
        <v>109</v>
      </c>
      <c r="B117" s="246"/>
      <c r="C117" s="19">
        <v>1383</v>
      </c>
      <c r="D117" s="19">
        <v>655</v>
      </c>
      <c r="E117" s="19">
        <v>728</v>
      </c>
      <c r="F117" s="19">
        <v>1405</v>
      </c>
      <c r="G117" s="19">
        <v>657</v>
      </c>
      <c r="H117" s="19">
        <v>748</v>
      </c>
      <c r="I117" s="19">
        <v>1393</v>
      </c>
    </row>
    <row r="118" spans="1:9" s="18" customFormat="1" ht="12" customHeight="1" x14ac:dyDescent="0.2">
      <c r="A118" s="246" t="s">
        <v>110</v>
      </c>
      <c r="B118" s="246"/>
      <c r="C118" s="19">
        <v>3654</v>
      </c>
      <c r="D118" s="19">
        <v>1843</v>
      </c>
      <c r="E118" s="19">
        <v>1811</v>
      </c>
      <c r="F118" s="19">
        <v>3740</v>
      </c>
      <c r="G118" s="19">
        <v>1916</v>
      </c>
      <c r="H118" s="19">
        <v>1824</v>
      </c>
      <c r="I118" s="19">
        <v>3699</v>
      </c>
    </row>
    <row r="119" spans="1:9" s="18" customFormat="1" ht="12" customHeight="1" x14ac:dyDescent="0.2">
      <c r="A119" s="246" t="s">
        <v>111</v>
      </c>
      <c r="B119" s="246"/>
      <c r="C119" s="19">
        <v>1741</v>
      </c>
      <c r="D119" s="19">
        <v>858</v>
      </c>
      <c r="E119" s="19">
        <v>883</v>
      </c>
      <c r="F119" s="19">
        <v>1761</v>
      </c>
      <c r="G119" s="19">
        <v>861</v>
      </c>
      <c r="H119" s="19">
        <v>900</v>
      </c>
      <c r="I119" s="19">
        <v>1750</v>
      </c>
    </row>
    <row r="120" spans="1:9" s="18" customFormat="1" ht="12" customHeight="1" x14ac:dyDescent="0.2">
      <c r="A120" s="246" t="s">
        <v>112</v>
      </c>
      <c r="B120" s="246"/>
      <c r="C120" s="19">
        <v>776</v>
      </c>
      <c r="D120" s="19">
        <v>373</v>
      </c>
      <c r="E120" s="19">
        <v>403</v>
      </c>
      <c r="F120" s="19">
        <v>775</v>
      </c>
      <c r="G120" s="19">
        <v>374</v>
      </c>
      <c r="H120" s="19">
        <v>401</v>
      </c>
      <c r="I120" s="19">
        <v>776</v>
      </c>
    </row>
    <row r="121" spans="1:9" s="18" customFormat="1" ht="12" customHeight="1" x14ac:dyDescent="0.2">
      <c r="A121" s="246" t="s">
        <v>113</v>
      </c>
      <c r="B121" s="246"/>
      <c r="C121" s="19">
        <v>1494</v>
      </c>
      <c r="D121" s="19">
        <v>744</v>
      </c>
      <c r="E121" s="19">
        <v>750</v>
      </c>
      <c r="F121" s="19">
        <v>1524</v>
      </c>
      <c r="G121" s="19">
        <v>760</v>
      </c>
      <c r="H121" s="19">
        <v>764</v>
      </c>
      <c r="I121" s="19">
        <v>1508</v>
      </c>
    </row>
    <row r="122" spans="1:9" s="18" customFormat="1" ht="12" customHeight="1" x14ac:dyDescent="0.2">
      <c r="A122" s="246" t="s">
        <v>114</v>
      </c>
      <c r="B122" s="246"/>
      <c r="C122" s="19">
        <v>1320</v>
      </c>
      <c r="D122" s="19">
        <v>637</v>
      </c>
      <c r="E122" s="19">
        <v>683</v>
      </c>
      <c r="F122" s="19">
        <v>1383</v>
      </c>
      <c r="G122" s="19">
        <v>674</v>
      </c>
      <c r="H122" s="19">
        <v>709</v>
      </c>
      <c r="I122" s="19">
        <v>1353</v>
      </c>
    </row>
    <row r="123" spans="1:9" s="18" customFormat="1" ht="12" customHeight="1" x14ac:dyDescent="0.2">
      <c r="A123" s="246" t="s">
        <v>116</v>
      </c>
      <c r="B123" s="246"/>
      <c r="C123" s="19">
        <v>728</v>
      </c>
      <c r="D123" s="19">
        <v>367</v>
      </c>
      <c r="E123" s="19">
        <v>361</v>
      </c>
      <c r="F123" s="19">
        <v>786</v>
      </c>
      <c r="G123" s="19">
        <v>395</v>
      </c>
      <c r="H123" s="19">
        <v>391</v>
      </c>
      <c r="I123" s="19">
        <v>757</v>
      </c>
    </row>
    <row r="124" spans="1:9" s="18" customFormat="1" ht="12" customHeight="1" x14ac:dyDescent="0.2">
      <c r="A124" s="246" t="s">
        <v>117</v>
      </c>
      <c r="B124" s="246"/>
      <c r="C124" s="19">
        <v>2111</v>
      </c>
      <c r="D124" s="19">
        <v>1023</v>
      </c>
      <c r="E124" s="19">
        <v>1088</v>
      </c>
      <c r="F124" s="19">
        <v>2142</v>
      </c>
      <c r="G124" s="19">
        <v>1050</v>
      </c>
      <c r="H124" s="19">
        <v>1092</v>
      </c>
      <c r="I124" s="19">
        <v>2125</v>
      </c>
    </row>
    <row r="125" spans="1:9" s="18" customFormat="1" ht="12" customHeight="1" x14ac:dyDescent="0.2">
      <c r="A125" s="246" t="s">
        <v>118</v>
      </c>
      <c r="B125" s="246"/>
      <c r="C125" s="19">
        <v>671</v>
      </c>
      <c r="D125" s="19">
        <v>327</v>
      </c>
      <c r="E125" s="19">
        <v>344</v>
      </c>
      <c r="F125" s="19">
        <v>681</v>
      </c>
      <c r="G125" s="19">
        <v>325</v>
      </c>
      <c r="H125" s="19">
        <v>356</v>
      </c>
      <c r="I125" s="19">
        <v>676</v>
      </c>
    </row>
    <row r="126" spans="1:9" s="18" customFormat="1" ht="12" customHeight="1" x14ac:dyDescent="0.2">
      <c r="A126" s="246" t="s">
        <v>120</v>
      </c>
      <c r="B126" s="246"/>
      <c r="C126" s="19">
        <v>1852</v>
      </c>
      <c r="D126" s="19">
        <v>920</v>
      </c>
      <c r="E126" s="19">
        <v>932</v>
      </c>
      <c r="F126" s="19">
        <v>1863</v>
      </c>
      <c r="G126" s="19">
        <v>918</v>
      </c>
      <c r="H126" s="19">
        <v>945</v>
      </c>
      <c r="I126" s="19">
        <v>1858</v>
      </c>
    </row>
    <row r="127" spans="1:9" s="18" customFormat="1" ht="12" customHeight="1" x14ac:dyDescent="0.2">
      <c r="A127" s="246" t="s">
        <v>121</v>
      </c>
      <c r="B127" s="246"/>
      <c r="C127" s="19">
        <v>1709</v>
      </c>
      <c r="D127" s="19">
        <v>773</v>
      </c>
      <c r="E127" s="19">
        <v>936</v>
      </c>
      <c r="F127" s="19">
        <v>1861</v>
      </c>
      <c r="G127" s="19">
        <v>822</v>
      </c>
      <c r="H127" s="19">
        <v>1039</v>
      </c>
      <c r="I127" s="19">
        <v>1785</v>
      </c>
    </row>
    <row r="128" spans="1:9" s="18" customFormat="1" ht="12" customHeight="1" x14ac:dyDescent="0.2">
      <c r="A128" s="246" t="s">
        <v>122</v>
      </c>
      <c r="B128" s="246"/>
      <c r="C128" s="19">
        <v>3034</v>
      </c>
      <c r="D128" s="19">
        <v>1494</v>
      </c>
      <c r="E128" s="19">
        <v>1540</v>
      </c>
      <c r="F128" s="19">
        <v>3071</v>
      </c>
      <c r="G128" s="19">
        <v>1509</v>
      </c>
      <c r="H128" s="19">
        <v>1562</v>
      </c>
      <c r="I128" s="19">
        <v>3053</v>
      </c>
    </row>
    <row r="129" spans="1:9" s="18" customFormat="1" ht="12" customHeight="1" x14ac:dyDescent="0.2">
      <c r="A129" s="246" t="s">
        <v>123</v>
      </c>
      <c r="B129" s="246"/>
      <c r="C129" s="19">
        <v>629</v>
      </c>
      <c r="D129" s="19">
        <v>298</v>
      </c>
      <c r="E129" s="19">
        <v>331</v>
      </c>
      <c r="F129" s="19">
        <v>651</v>
      </c>
      <c r="G129" s="19">
        <v>306</v>
      </c>
      <c r="H129" s="19">
        <v>345</v>
      </c>
      <c r="I129" s="19">
        <v>640</v>
      </c>
    </row>
    <row r="130" spans="1:9" s="18" customFormat="1" ht="12" customHeight="1" x14ac:dyDescent="0.2">
      <c r="A130" s="246" t="s">
        <v>124</v>
      </c>
      <c r="B130" s="246"/>
      <c r="C130" s="19">
        <v>575</v>
      </c>
      <c r="D130" s="19">
        <v>282</v>
      </c>
      <c r="E130" s="19">
        <v>293</v>
      </c>
      <c r="F130" s="19">
        <v>581</v>
      </c>
      <c r="G130" s="19">
        <v>281</v>
      </c>
      <c r="H130" s="19">
        <v>300</v>
      </c>
      <c r="I130" s="19">
        <v>578</v>
      </c>
    </row>
    <row r="131" spans="1:9" s="18" customFormat="1" ht="12" customHeight="1" x14ac:dyDescent="0.2">
      <c r="A131" s="246" t="s">
        <v>125</v>
      </c>
      <c r="B131" s="246"/>
      <c r="C131" s="19">
        <v>1917</v>
      </c>
      <c r="D131" s="19">
        <v>930</v>
      </c>
      <c r="E131" s="19">
        <v>987</v>
      </c>
      <c r="F131" s="19">
        <v>1932</v>
      </c>
      <c r="G131" s="19">
        <v>943</v>
      </c>
      <c r="H131" s="19">
        <v>989</v>
      </c>
      <c r="I131" s="19">
        <v>1926</v>
      </c>
    </row>
    <row r="132" spans="1:9" s="18" customFormat="1" ht="12" customHeight="1" x14ac:dyDescent="0.2">
      <c r="A132" s="254" t="s">
        <v>126</v>
      </c>
      <c r="B132" s="254"/>
      <c r="C132" s="25">
        <v>360</v>
      </c>
      <c r="D132" s="25">
        <v>185</v>
      </c>
      <c r="E132" s="25">
        <v>175</v>
      </c>
      <c r="F132" s="25">
        <v>370</v>
      </c>
      <c r="G132" s="25">
        <v>187</v>
      </c>
      <c r="H132" s="25">
        <v>183</v>
      </c>
      <c r="I132" s="25">
        <v>365</v>
      </c>
    </row>
    <row r="133" spans="1:9" s="18" customFormat="1" ht="12" customHeight="1" x14ac:dyDescent="0.2">
      <c r="A133" s="22"/>
      <c r="B133" s="22"/>
      <c r="C133" s="22"/>
      <c r="D133" s="22"/>
      <c r="E133" s="22"/>
      <c r="F133" s="22"/>
      <c r="G133" s="22"/>
      <c r="H133" s="22"/>
      <c r="I133" s="22"/>
    </row>
    <row r="134" spans="1:9" s="18" customFormat="1" ht="12" customHeight="1" x14ac:dyDescent="0.2">
      <c r="A134" s="247" t="s">
        <v>127</v>
      </c>
      <c r="B134" s="247"/>
      <c r="C134" s="17">
        <f t="shared" ref="C134:I134" si="44">SUM(C135:C163)</f>
        <v>62275</v>
      </c>
      <c r="D134" s="17">
        <f t="shared" si="44"/>
        <v>29759</v>
      </c>
      <c r="E134" s="17">
        <f t="shared" si="44"/>
        <v>32516</v>
      </c>
      <c r="F134" s="17">
        <f t="shared" si="44"/>
        <v>62787</v>
      </c>
      <c r="G134" s="17">
        <f t="shared" si="44"/>
        <v>30061</v>
      </c>
      <c r="H134" s="17">
        <f t="shared" si="44"/>
        <v>32726</v>
      </c>
      <c r="I134" s="17">
        <f t="shared" si="44"/>
        <v>62530</v>
      </c>
    </row>
    <row r="135" spans="1:9" s="18" customFormat="1" ht="12" customHeight="1" x14ac:dyDescent="0.2">
      <c r="A135" s="246" t="s">
        <v>128</v>
      </c>
      <c r="B135" s="246"/>
      <c r="C135" s="19">
        <v>5453</v>
      </c>
      <c r="D135" s="19">
        <v>2535</v>
      </c>
      <c r="E135" s="19">
        <v>2918</v>
      </c>
      <c r="F135" s="19">
        <v>5450</v>
      </c>
      <c r="G135" s="19">
        <v>2547</v>
      </c>
      <c r="H135" s="19">
        <v>2903</v>
      </c>
      <c r="I135" s="19">
        <v>5451</v>
      </c>
    </row>
    <row r="136" spans="1:9" s="18" customFormat="1" ht="12" customHeight="1" x14ac:dyDescent="0.2">
      <c r="A136" s="246" t="s">
        <v>129</v>
      </c>
      <c r="B136" s="246"/>
      <c r="C136" s="19">
        <v>201</v>
      </c>
      <c r="D136" s="19">
        <v>97</v>
      </c>
      <c r="E136" s="19">
        <v>104</v>
      </c>
      <c r="F136" s="19">
        <v>188</v>
      </c>
      <c r="G136" s="19">
        <v>90</v>
      </c>
      <c r="H136" s="19">
        <v>98</v>
      </c>
      <c r="I136" s="19">
        <v>195</v>
      </c>
    </row>
    <row r="137" spans="1:9" s="18" customFormat="1" ht="12" customHeight="1" x14ac:dyDescent="0.2">
      <c r="A137" s="246" t="s">
        <v>130</v>
      </c>
      <c r="B137" s="246"/>
      <c r="C137" s="19">
        <v>525</v>
      </c>
      <c r="D137" s="19">
        <v>254</v>
      </c>
      <c r="E137" s="19">
        <v>271</v>
      </c>
      <c r="F137" s="19">
        <v>539</v>
      </c>
      <c r="G137" s="19">
        <v>263</v>
      </c>
      <c r="H137" s="19">
        <v>276</v>
      </c>
      <c r="I137" s="19">
        <v>532</v>
      </c>
    </row>
    <row r="138" spans="1:9" s="18" customFormat="1" ht="12" customHeight="1" x14ac:dyDescent="0.2">
      <c r="A138" s="246" t="s">
        <v>131</v>
      </c>
      <c r="B138" s="246"/>
      <c r="C138" s="19">
        <v>1852</v>
      </c>
      <c r="D138" s="19">
        <v>907</v>
      </c>
      <c r="E138" s="19">
        <v>945</v>
      </c>
      <c r="F138" s="19">
        <v>1848</v>
      </c>
      <c r="G138" s="19">
        <v>906</v>
      </c>
      <c r="H138" s="19">
        <v>942</v>
      </c>
      <c r="I138" s="19">
        <v>1850</v>
      </c>
    </row>
    <row r="139" spans="1:9" s="18" customFormat="1" ht="12" customHeight="1" x14ac:dyDescent="0.2">
      <c r="A139" s="246" t="s">
        <v>133</v>
      </c>
      <c r="B139" s="246"/>
      <c r="C139" s="19">
        <v>697</v>
      </c>
      <c r="D139" s="19">
        <v>323</v>
      </c>
      <c r="E139" s="19">
        <v>374</v>
      </c>
      <c r="F139" s="19">
        <v>689</v>
      </c>
      <c r="G139" s="19">
        <v>317</v>
      </c>
      <c r="H139" s="19">
        <v>372</v>
      </c>
      <c r="I139" s="19">
        <v>693</v>
      </c>
    </row>
    <row r="140" spans="1:9" s="18" customFormat="1" ht="12" customHeight="1" x14ac:dyDescent="0.2">
      <c r="A140" s="246" t="s">
        <v>134</v>
      </c>
      <c r="B140" s="246"/>
      <c r="C140" s="19">
        <v>1166</v>
      </c>
      <c r="D140" s="19">
        <v>561</v>
      </c>
      <c r="E140" s="19">
        <v>605</v>
      </c>
      <c r="F140" s="19">
        <v>1192</v>
      </c>
      <c r="G140" s="19">
        <v>573</v>
      </c>
      <c r="H140" s="19">
        <v>619</v>
      </c>
      <c r="I140" s="19">
        <v>1177</v>
      </c>
    </row>
    <row r="141" spans="1:9" s="18" customFormat="1" ht="12" customHeight="1" x14ac:dyDescent="0.2">
      <c r="A141" s="246" t="s">
        <v>136</v>
      </c>
      <c r="B141" s="246"/>
      <c r="C141" s="19">
        <v>12</v>
      </c>
      <c r="D141" s="19">
        <v>8</v>
      </c>
      <c r="E141" s="19">
        <v>4</v>
      </c>
      <c r="F141" s="19">
        <v>12</v>
      </c>
      <c r="G141" s="19">
        <v>8</v>
      </c>
      <c r="H141" s="19">
        <v>4</v>
      </c>
      <c r="I141" s="19">
        <v>12</v>
      </c>
    </row>
    <row r="142" spans="1:9" s="18" customFormat="1" ht="12" customHeight="1" x14ac:dyDescent="0.2">
      <c r="A142" s="246" t="s">
        <v>137</v>
      </c>
      <c r="B142" s="246"/>
      <c r="C142" s="19">
        <v>2890</v>
      </c>
      <c r="D142" s="19">
        <v>1439</v>
      </c>
      <c r="E142" s="19">
        <v>1451</v>
      </c>
      <c r="F142" s="19">
        <v>2879</v>
      </c>
      <c r="G142" s="19">
        <v>1427</v>
      </c>
      <c r="H142" s="19">
        <v>1452</v>
      </c>
      <c r="I142" s="19">
        <v>2886</v>
      </c>
    </row>
    <row r="143" spans="1:9" s="18" customFormat="1" ht="12" customHeight="1" x14ac:dyDescent="0.2">
      <c r="A143" s="246" t="s">
        <v>138</v>
      </c>
      <c r="B143" s="246"/>
      <c r="C143" s="19">
        <v>106</v>
      </c>
      <c r="D143" s="19">
        <v>53</v>
      </c>
      <c r="E143" s="19">
        <v>53</v>
      </c>
      <c r="F143" s="19">
        <v>102</v>
      </c>
      <c r="G143" s="19">
        <v>50</v>
      </c>
      <c r="H143" s="19">
        <v>52</v>
      </c>
      <c r="I143" s="19">
        <v>104</v>
      </c>
    </row>
    <row r="144" spans="1:9" s="124" customFormat="1" ht="12" customHeight="1" x14ac:dyDescent="0.2">
      <c r="A144" s="294" t="s">
        <v>341</v>
      </c>
      <c r="B144" s="294"/>
      <c r="C144" s="49">
        <v>4950</v>
      </c>
      <c r="D144" s="49">
        <v>2387</v>
      </c>
      <c r="E144" s="49">
        <v>2563</v>
      </c>
      <c r="F144" s="49">
        <v>5015</v>
      </c>
      <c r="G144" s="49">
        <v>2425</v>
      </c>
      <c r="H144" s="49">
        <v>2590</v>
      </c>
      <c r="I144" s="49">
        <v>4983</v>
      </c>
    </row>
    <row r="145" spans="1:9" s="18" customFormat="1" ht="12" customHeight="1" x14ac:dyDescent="0.2">
      <c r="A145" s="246" t="s">
        <v>140</v>
      </c>
      <c r="B145" s="246"/>
      <c r="C145" s="19">
        <v>4384</v>
      </c>
      <c r="D145" s="19">
        <v>2144</v>
      </c>
      <c r="E145" s="19">
        <v>2240</v>
      </c>
      <c r="F145" s="19">
        <v>4410</v>
      </c>
      <c r="G145" s="19">
        <v>2152</v>
      </c>
      <c r="H145" s="19">
        <v>2258</v>
      </c>
      <c r="I145" s="19">
        <v>4396</v>
      </c>
    </row>
    <row r="146" spans="1:9" s="18" customFormat="1" ht="12" customHeight="1" x14ac:dyDescent="0.2">
      <c r="A146" s="246" t="s">
        <v>141</v>
      </c>
      <c r="B146" s="246"/>
      <c r="C146" s="19">
        <v>34</v>
      </c>
      <c r="D146" s="19">
        <v>20</v>
      </c>
      <c r="E146" s="19">
        <v>14</v>
      </c>
      <c r="F146" s="19">
        <v>35</v>
      </c>
      <c r="G146" s="19">
        <v>20</v>
      </c>
      <c r="H146" s="19">
        <v>15</v>
      </c>
      <c r="I146" s="19">
        <v>35</v>
      </c>
    </row>
    <row r="147" spans="1:9" s="18" customFormat="1" ht="12" customHeight="1" x14ac:dyDescent="0.2">
      <c r="A147" s="246" t="s">
        <v>143</v>
      </c>
      <c r="B147" s="246"/>
      <c r="C147" s="19">
        <v>334</v>
      </c>
      <c r="D147" s="19">
        <v>173</v>
      </c>
      <c r="E147" s="19">
        <v>161</v>
      </c>
      <c r="F147" s="19">
        <v>335</v>
      </c>
      <c r="G147" s="19">
        <v>175</v>
      </c>
      <c r="H147" s="19">
        <v>160</v>
      </c>
      <c r="I147" s="19">
        <v>334</v>
      </c>
    </row>
    <row r="148" spans="1:9" s="18" customFormat="1" ht="12" customHeight="1" x14ac:dyDescent="0.2">
      <c r="A148" s="246" t="s">
        <v>144</v>
      </c>
      <c r="B148" s="246"/>
      <c r="C148" s="19">
        <v>1211</v>
      </c>
      <c r="D148" s="19">
        <v>600</v>
      </c>
      <c r="E148" s="19">
        <v>611</v>
      </c>
      <c r="F148" s="19">
        <v>1236</v>
      </c>
      <c r="G148" s="19">
        <v>614</v>
      </c>
      <c r="H148" s="19">
        <v>622</v>
      </c>
      <c r="I148" s="19">
        <v>1224</v>
      </c>
    </row>
    <row r="149" spans="1:9" s="18" customFormat="1" ht="12" customHeight="1" x14ac:dyDescent="0.2">
      <c r="A149" s="246" t="s">
        <v>145</v>
      </c>
      <c r="B149" s="246"/>
      <c r="C149" s="19">
        <v>15303</v>
      </c>
      <c r="D149" s="19">
        <v>7168</v>
      </c>
      <c r="E149" s="19">
        <v>8135</v>
      </c>
      <c r="F149" s="19">
        <v>15483</v>
      </c>
      <c r="G149" s="19">
        <v>7241</v>
      </c>
      <c r="H149" s="19">
        <v>8242</v>
      </c>
      <c r="I149" s="19">
        <v>15393</v>
      </c>
    </row>
    <row r="150" spans="1:9" s="18" customFormat="1" ht="12" customHeight="1" x14ac:dyDescent="0.2">
      <c r="A150" s="246" t="s">
        <v>146</v>
      </c>
      <c r="B150" s="246"/>
      <c r="C150" s="19">
        <v>6372</v>
      </c>
      <c r="D150" s="19">
        <v>3173</v>
      </c>
      <c r="E150" s="19">
        <v>3199</v>
      </c>
      <c r="F150" s="19">
        <v>6414</v>
      </c>
      <c r="G150" s="19">
        <v>3200</v>
      </c>
      <c r="H150" s="19">
        <v>3214</v>
      </c>
      <c r="I150" s="19">
        <v>6394</v>
      </c>
    </row>
    <row r="151" spans="1:9" s="18" customFormat="1" ht="12" customHeight="1" x14ac:dyDescent="0.2">
      <c r="A151" s="246" t="s">
        <v>148</v>
      </c>
      <c r="B151" s="246"/>
      <c r="C151" s="19">
        <v>212</v>
      </c>
      <c r="D151" s="19">
        <v>105</v>
      </c>
      <c r="E151" s="19">
        <v>107</v>
      </c>
      <c r="F151" s="19">
        <v>212</v>
      </c>
      <c r="G151" s="19">
        <v>105</v>
      </c>
      <c r="H151" s="19">
        <v>107</v>
      </c>
      <c r="I151" s="19">
        <v>212</v>
      </c>
    </row>
    <row r="152" spans="1:9" s="18" customFormat="1" ht="12" customHeight="1" x14ac:dyDescent="0.2">
      <c r="A152" s="246" t="s">
        <v>149</v>
      </c>
      <c r="B152" s="246"/>
      <c r="C152" s="19">
        <v>7090</v>
      </c>
      <c r="D152" s="19">
        <v>3266</v>
      </c>
      <c r="E152" s="19">
        <v>3824</v>
      </c>
      <c r="F152" s="19">
        <v>7212</v>
      </c>
      <c r="G152" s="19">
        <v>3333</v>
      </c>
      <c r="H152" s="19">
        <v>3879</v>
      </c>
      <c r="I152" s="19">
        <v>7150</v>
      </c>
    </row>
    <row r="153" spans="1:9" s="18" customFormat="1" ht="12" customHeight="1" x14ac:dyDescent="0.2">
      <c r="A153" s="246" t="s">
        <v>150</v>
      </c>
      <c r="B153" s="246"/>
      <c r="C153" s="19">
        <v>53</v>
      </c>
      <c r="D153" s="19">
        <v>30</v>
      </c>
      <c r="E153" s="19">
        <v>23</v>
      </c>
      <c r="F153" s="19">
        <v>53</v>
      </c>
      <c r="G153" s="19">
        <v>30</v>
      </c>
      <c r="H153" s="19">
        <v>23</v>
      </c>
      <c r="I153" s="19">
        <v>53</v>
      </c>
    </row>
    <row r="154" spans="1:9" s="18" customFormat="1" ht="12" customHeight="1" x14ac:dyDescent="0.2">
      <c r="A154" s="246" t="s">
        <v>151</v>
      </c>
      <c r="B154" s="246"/>
      <c r="C154" s="19">
        <v>2797</v>
      </c>
      <c r="D154" s="19">
        <v>1290</v>
      </c>
      <c r="E154" s="19">
        <v>1507</v>
      </c>
      <c r="F154" s="19">
        <v>2818</v>
      </c>
      <c r="G154" s="19">
        <v>1307</v>
      </c>
      <c r="H154" s="19">
        <v>1511</v>
      </c>
      <c r="I154" s="19">
        <v>2807</v>
      </c>
    </row>
    <row r="155" spans="1:9" s="18" customFormat="1" ht="12" customHeight="1" x14ac:dyDescent="0.2">
      <c r="A155" s="246" t="s">
        <v>152</v>
      </c>
      <c r="B155" s="246"/>
      <c r="C155" s="19">
        <v>273</v>
      </c>
      <c r="D155" s="19">
        <v>135</v>
      </c>
      <c r="E155" s="19">
        <v>138</v>
      </c>
      <c r="F155" s="19">
        <v>264</v>
      </c>
      <c r="G155" s="19">
        <v>132</v>
      </c>
      <c r="H155" s="19">
        <v>132</v>
      </c>
      <c r="I155" s="19">
        <v>269</v>
      </c>
    </row>
    <row r="156" spans="1:9" s="18" customFormat="1" ht="12" customHeight="1" x14ac:dyDescent="0.2">
      <c r="A156" s="246" t="s">
        <v>153</v>
      </c>
      <c r="B156" s="246"/>
      <c r="C156" s="19">
        <v>753</v>
      </c>
      <c r="D156" s="19">
        <v>355</v>
      </c>
      <c r="E156" s="19">
        <v>398</v>
      </c>
      <c r="F156" s="19">
        <v>761</v>
      </c>
      <c r="G156" s="19">
        <v>361</v>
      </c>
      <c r="H156" s="19">
        <v>400</v>
      </c>
      <c r="I156" s="19">
        <v>757</v>
      </c>
    </row>
    <row r="157" spans="1:9" s="18" customFormat="1" ht="12" customHeight="1" x14ac:dyDescent="0.2">
      <c r="A157" s="246" t="s">
        <v>155</v>
      </c>
      <c r="B157" s="246"/>
      <c r="C157" s="19">
        <v>664</v>
      </c>
      <c r="D157" s="19">
        <v>339</v>
      </c>
      <c r="E157" s="19">
        <v>325</v>
      </c>
      <c r="F157" s="19">
        <v>675</v>
      </c>
      <c r="G157" s="19">
        <v>345</v>
      </c>
      <c r="H157" s="19">
        <v>330</v>
      </c>
      <c r="I157" s="19">
        <v>670</v>
      </c>
    </row>
    <row r="158" spans="1:9" s="18" customFormat="1" ht="12" customHeight="1" x14ac:dyDescent="0.2">
      <c r="A158" s="246" t="s">
        <v>158</v>
      </c>
      <c r="B158" s="246"/>
      <c r="C158" s="19">
        <v>95</v>
      </c>
      <c r="D158" s="19">
        <v>47</v>
      </c>
      <c r="E158" s="19">
        <v>48</v>
      </c>
      <c r="F158" s="19">
        <v>97</v>
      </c>
      <c r="G158" s="19">
        <v>46</v>
      </c>
      <c r="H158" s="19">
        <v>51</v>
      </c>
      <c r="I158" s="19">
        <v>96</v>
      </c>
    </row>
    <row r="159" spans="1:9" s="18" customFormat="1" ht="12" customHeight="1" x14ac:dyDescent="0.2">
      <c r="A159" s="246" t="s">
        <v>159</v>
      </c>
      <c r="B159" s="246"/>
      <c r="C159" s="19">
        <v>749</v>
      </c>
      <c r="D159" s="19">
        <v>367</v>
      </c>
      <c r="E159" s="19">
        <v>382</v>
      </c>
      <c r="F159" s="19">
        <v>757</v>
      </c>
      <c r="G159" s="19">
        <v>374</v>
      </c>
      <c r="H159" s="19">
        <v>383</v>
      </c>
      <c r="I159" s="19">
        <v>752</v>
      </c>
    </row>
    <row r="160" spans="1:9" s="18" customFormat="1" ht="12" customHeight="1" x14ac:dyDescent="0.2">
      <c r="A160" s="246" t="s">
        <v>160</v>
      </c>
      <c r="B160" s="246"/>
      <c r="C160" s="19">
        <v>2659</v>
      </c>
      <c r="D160" s="19">
        <v>1286</v>
      </c>
      <c r="E160" s="19">
        <v>1373</v>
      </c>
      <c r="F160" s="19">
        <v>2660</v>
      </c>
      <c r="G160" s="19">
        <v>1309</v>
      </c>
      <c r="H160" s="19">
        <v>1351</v>
      </c>
      <c r="I160" s="19">
        <v>2660</v>
      </c>
    </row>
    <row r="161" spans="1:9" s="18" customFormat="1" ht="12" customHeight="1" x14ac:dyDescent="0.2">
      <c r="A161" s="246" t="s">
        <v>161</v>
      </c>
      <c r="B161" s="246"/>
      <c r="C161" s="19">
        <v>57</v>
      </c>
      <c r="D161" s="19">
        <v>26</v>
      </c>
      <c r="E161" s="19">
        <v>31</v>
      </c>
      <c r="F161" s="19">
        <v>55</v>
      </c>
      <c r="G161" s="19">
        <v>26</v>
      </c>
      <c r="H161" s="19">
        <v>29</v>
      </c>
      <c r="I161" s="19">
        <v>56</v>
      </c>
    </row>
    <row r="162" spans="1:9" s="18" customFormat="1" ht="12" customHeight="1" x14ac:dyDescent="0.2">
      <c r="A162" s="246" t="s">
        <v>162</v>
      </c>
      <c r="B162" s="246"/>
      <c r="C162" s="19">
        <v>1091</v>
      </c>
      <c r="D162" s="19">
        <v>535</v>
      </c>
      <c r="E162" s="19">
        <v>556</v>
      </c>
      <c r="F162" s="19">
        <v>1120</v>
      </c>
      <c r="G162" s="19">
        <v>551</v>
      </c>
      <c r="H162" s="19">
        <v>569</v>
      </c>
      <c r="I162" s="19">
        <v>1105</v>
      </c>
    </row>
    <row r="163" spans="1:9" s="18" customFormat="1" ht="12" customHeight="1" x14ac:dyDescent="0.2">
      <c r="A163" s="253" t="s">
        <v>164</v>
      </c>
      <c r="B163" s="253"/>
      <c r="C163" s="25">
        <v>292</v>
      </c>
      <c r="D163" s="25">
        <v>136</v>
      </c>
      <c r="E163" s="25">
        <v>156</v>
      </c>
      <c r="F163" s="25">
        <v>276</v>
      </c>
      <c r="G163" s="25">
        <v>134</v>
      </c>
      <c r="H163" s="25">
        <v>142</v>
      </c>
      <c r="I163" s="25">
        <v>284</v>
      </c>
    </row>
    <row r="164" spans="1:9" s="18" customFormat="1" ht="12" customHeight="1" x14ac:dyDescent="0.2">
      <c r="A164" s="22"/>
      <c r="B164" s="22"/>
      <c r="C164" s="22"/>
      <c r="D164" s="22"/>
      <c r="E164" s="22"/>
      <c r="F164" s="22"/>
      <c r="G164" s="22"/>
      <c r="H164" s="22"/>
      <c r="I164" s="22"/>
    </row>
    <row r="165" spans="1:9" s="18" customFormat="1" ht="12" customHeight="1" x14ac:dyDescent="0.2">
      <c r="A165" s="247" t="s">
        <v>165</v>
      </c>
      <c r="B165" s="247"/>
      <c r="C165" s="17">
        <f t="shared" ref="C165:I165" si="45">SUM(C166:C173)</f>
        <v>5795</v>
      </c>
      <c r="D165" s="17">
        <f t="shared" si="45"/>
        <v>2881</v>
      </c>
      <c r="E165" s="17">
        <f t="shared" si="45"/>
        <v>2914</v>
      </c>
      <c r="F165" s="17">
        <f t="shared" si="45"/>
        <v>5944</v>
      </c>
      <c r="G165" s="17">
        <f t="shared" si="45"/>
        <v>2966</v>
      </c>
      <c r="H165" s="17">
        <f t="shared" si="45"/>
        <v>2978</v>
      </c>
      <c r="I165" s="17">
        <f t="shared" si="45"/>
        <v>5870</v>
      </c>
    </row>
    <row r="166" spans="1:9" s="18" customFormat="1" ht="12" customHeight="1" x14ac:dyDescent="0.2">
      <c r="A166" s="246" t="s">
        <v>166</v>
      </c>
      <c r="B166" s="246"/>
      <c r="C166" s="19">
        <v>1426</v>
      </c>
      <c r="D166" s="19">
        <v>693</v>
      </c>
      <c r="E166" s="19">
        <v>733</v>
      </c>
      <c r="F166" s="19">
        <v>1459</v>
      </c>
      <c r="G166" s="19">
        <v>716</v>
      </c>
      <c r="H166" s="19">
        <v>743</v>
      </c>
      <c r="I166" s="19">
        <v>1444</v>
      </c>
    </row>
    <row r="167" spans="1:9" s="18" customFormat="1" ht="12" customHeight="1" x14ac:dyDescent="0.2">
      <c r="A167" s="246" t="s">
        <v>167</v>
      </c>
      <c r="B167" s="246"/>
      <c r="C167" s="19">
        <v>50</v>
      </c>
      <c r="D167" s="19">
        <v>29</v>
      </c>
      <c r="E167" s="19">
        <v>21</v>
      </c>
      <c r="F167" s="19">
        <v>51</v>
      </c>
      <c r="G167" s="19">
        <v>29</v>
      </c>
      <c r="H167" s="19">
        <v>22</v>
      </c>
      <c r="I167" s="19">
        <v>50</v>
      </c>
    </row>
    <row r="168" spans="1:9" s="18" customFormat="1" ht="12" customHeight="1" x14ac:dyDescent="0.2">
      <c r="A168" s="246" t="s">
        <v>168</v>
      </c>
      <c r="B168" s="246"/>
      <c r="C168" s="19">
        <v>45</v>
      </c>
      <c r="D168" s="19">
        <v>27</v>
      </c>
      <c r="E168" s="19">
        <v>18</v>
      </c>
      <c r="F168" s="19">
        <v>55</v>
      </c>
      <c r="G168" s="19">
        <v>31</v>
      </c>
      <c r="H168" s="19">
        <v>24</v>
      </c>
      <c r="I168" s="19">
        <v>50</v>
      </c>
    </row>
    <row r="169" spans="1:9" s="18" customFormat="1" ht="12" customHeight="1" x14ac:dyDescent="0.2">
      <c r="A169" s="246" t="s">
        <v>169</v>
      </c>
      <c r="B169" s="246"/>
      <c r="C169" s="19">
        <v>58</v>
      </c>
      <c r="D169" s="19">
        <v>31</v>
      </c>
      <c r="E169" s="19">
        <v>27</v>
      </c>
      <c r="F169" s="19">
        <v>62</v>
      </c>
      <c r="G169" s="19">
        <v>33</v>
      </c>
      <c r="H169" s="19">
        <v>29</v>
      </c>
      <c r="I169" s="19">
        <v>60</v>
      </c>
    </row>
    <row r="170" spans="1:9" s="18" customFormat="1" ht="12" customHeight="1" x14ac:dyDescent="0.2">
      <c r="A170" s="246" t="s">
        <v>170</v>
      </c>
      <c r="B170" s="246"/>
      <c r="C170" s="19">
        <v>1174</v>
      </c>
      <c r="D170" s="19">
        <v>590</v>
      </c>
      <c r="E170" s="19">
        <v>584</v>
      </c>
      <c r="F170" s="19">
        <v>1155</v>
      </c>
      <c r="G170" s="19">
        <v>577</v>
      </c>
      <c r="H170" s="19">
        <v>578</v>
      </c>
      <c r="I170" s="19">
        <v>1164</v>
      </c>
    </row>
    <row r="171" spans="1:9" s="18" customFormat="1" ht="12" customHeight="1" x14ac:dyDescent="0.2">
      <c r="A171" s="246" t="s">
        <v>171</v>
      </c>
      <c r="B171" s="246"/>
      <c r="C171" s="19">
        <v>529</v>
      </c>
      <c r="D171" s="19">
        <v>271</v>
      </c>
      <c r="E171" s="19">
        <v>258</v>
      </c>
      <c r="F171" s="19">
        <v>572</v>
      </c>
      <c r="G171" s="19">
        <v>296</v>
      </c>
      <c r="H171" s="19">
        <v>276</v>
      </c>
      <c r="I171" s="19">
        <v>550</v>
      </c>
    </row>
    <row r="172" spans="1:9" s="18" customFormat="1" ht="12" customHeight="1" x14ac:dyDescent="0.2">
      <c r="A172" s="246" t="s">
        <v>172</v>
      </c>
      <c r="B172" s="246"/>
      <c r="C172" s="19">
        <v>49</v>
      </c>
      <c r="D172" s="19">
        <v>25</v>
      </c>
      <c r="E172" s="19">
        <v>24</v>
      </c>
      <c r="F172" s="19">
        <v>51</v>
      </c>
      <c r="G172" s="19">
        <v>27</v>
      </c>
      <c r="H172" s="19">
        <v>24</v>
      </c>
      <c r="I172" s="19">
        <v>51</v>
      </c>
    </row>
    <row r="173" spans="1:9" s="18" customFormat="1" ht="12" customHeight="1" x14ac:dyDescent="0.2">
      <c r="A173" s="253" t="s">
        <v>173</v>
      </c>
      <c r="B173" s="253"/>
      <c r="C173" s="25">
        <v>2464</v>
      </c>
      <c r="D173" s="25">
        <v>1215</v>
      </c>
      <c r="E173" s="25">
        <v>1249</v>
      </c>
      <c r="F173" s="25">
        <v>2539</v>
      </c>
      <c r="G173" s="25">
        <v>1257</v>
      </c>
      <c r="H173" s="25">
        <v>1282</v>
      </c>
      <c r="I173" s="25">
        <v>2501</v>
      </c>
    </row>
    <row r="174" spans="1:9" s="18" customFormat="1" ht="12" customHeight="1" x14ac:dyDescent="0.2">
      <c r="A174" s="22"/>
      <c r="B174" s="22"/>
      <c r="C174" s="22"/>
      <c r="D174" s="22"/>
      <c r="E174" s="22"/>
      <c r="F174" s="22"/>
      <c r="G174" s="22"/>
      <c r="H174" s="22"/>
      <c r="I174" s="22"/>
    </row>
    <row r="175" spans="1:9" s="18" customFormat="1" ht="12" customHeight="1" x14ac:dyDescent="0.2">
      <c r="A175" s="247" t="s">
        <v>174</v>
      </c>
      <c r="B175" s="247"/>
      <c r="C175" s="17">
        <f t="shared" ref="C175:I175" si="46">SUM(C176:C192)</f>
        <v>48871</v>
      </c>
      <c r="D175" s="17">
        <f t="shared" si="46"/>
        <v>23756</v>
      </c>
      <c r="E175" s="17">
        <f t="shared" si="46"/>
        <v>25115</v>
      </c>
      <c r="F175" s="17">
        <f t="shared" si="46"/>
        <v>49473</v>
      </c>
      <c r="G175" s="17">
        <f t="shared" si="46"/>
        <v>24082</v>
      </c>
      <c r="H175" s="17">
        <f t="shared" si="46"/>
        <v>25391</v>
      </c>
      <c r="I175" s="17">
        <f t="shared" si="46"/>
        <v>49172</v>
      </c>
    </row>
    <row r="176" spans="1:9" s="18" customFormat="1" ht="12" customHeight="1" x14ac:dyDescent="0.2">
      <c r="A176" s="246" t="s">
        <v>175</v>
      </c>
      <c r="B176" s="246"/>
      <c r="C176" s="19">
        <v>4380</v>
      </c>
      <c r="D176" s="19">
        <v>2180</v>
      </c>
      <c r="E176" s="19">
        <v>2200</v>
      </c>
      <c r="F176" s="19">
        <v>4437</v>
      </c>
      <c r="G176" s="19">
        <v>2205</v>
      </c>
      <c r="H176" s="19">
        <v>2232</v>
      </c>
      <c r="I176" s="19">
        <v>4408</v>
      </c>
    </row>
    <row r="177" spans="1:9" s="18" customFormat="1" ht="12" customHeight="1" x14ac:dyDescent="0.2">
      <c r="A177" s="246" t="s">
        <v>176</v>
      </c>
      <c r="B177" s="246"/>
      <c r="C177" s="19">
        <v>17544</v>
      </c>
      <c r="D177" s="19">
        <v>8261</v>
      </c>
      <c r="E177" s="19">
        <v>9283</v>
      </c>
      <c r="F177" s="19">
        <v>17744</v>
      </c>
      <c r="G177" s="19">
        <v>8372</v>
      </c>
      <c r="H177" s="19">
        <v>9372</v>
      </c>
      <c r="I177" s="19">
        <v>17644</v>
      </c>
    </row>
    <row r="178" spans="1:9" s="18" customFormat="1" ht="12" customHeight="1" x14ac:dyDescent="0.2">
      <c r="A178" s="246" t="s">
        <v>177</v>
      </c>
      <c r="B178" s="246"/>
      <c r="C178" s="19">
        <v>2401</v>
      </c>
      <c r="D178" s="19">
        <v>1245</v>
      </c>
      <c r="E178" s="19">
        <v>1156</v>
      </c>
      <c r="F178" s="19">
        <v>2439</v>
      </c>
      <c r="G178" s="19">
        <v>1252</v>
      </c>
      <c r="H178" s="19">
        <v>1187</v>
      </c>
      <c r="I178" s="19">
        <v>2420</v>
      </c>
    </row>
    <row r="179" spans="1:9" s="18" customFormat="1" ht="12" customHeight="1" x14ac:dyDescent="0.2">
      <c r="A179" s="246" t="s">
        <v>178</v>
      </c>
      <c r="B179" s="246"/>
      <c r="C179" s="19">
        <v>2697</v>
      </c>
      <c r="D179" s="19">
        <v>1372</v>
      </c>
      <c r="E179" s="19">
        <v>1325</v>
      </c>
      <c r="F179" s="19">
        <v>2731</v>
      </c>
      <c r="G179" s="19">
        <v>1397</v>
      </c>
      <c r="H179" s="19">
        <v>1334</v>
      </c>
      <c r="I179" s="19">
        <v>2715</v>
      </c>
    </row>
    <row r="180" spans="1:9" s="18" customFormat="1" ht="12" customHeight="1" x14ac:dyDescent="0.2">
      <c r="A180" s="246" t="s">
        <v>179</v>
      </c>
      <c r="B180" s="246"/>
      <c r="C180" s="19">
        <v>8364</v>
      </c>
      <c r="D180" s="19">
        <v>3999</v>
      </c>
      <c r="E180" s="19">
        <v>4365</v>
      </c>
      <c r="F180" s="19">
        <v>8460</v>
      </c>
      <c r="G180" s="19">
        <v>4058</v>
      </c>
      <c r="H180" s="19">
        <v>4402</v>
      </c>
      <c r="I180" s="19">
        <v>8412</v>
      </c>
    </row>
    <row r="181" spans="1:9" s="18" customFormat="1" ht="12" customHeight="1" x14ac:dyDescent="0.2">
      <c r="A181" s="246" t="s">
        <v>180</v>
      </c>
      <c r="B181" s="246"/>
      <c r="C181" s="19">
        <v>705</v>
      </c>
      <c r="D181" s="19">
        <v>352</v>
      </c>
      <c r="E181" s="19">
        <v>353</v>
      </c>
      <c r="F181" s="19">
        <v>720</v>
      </c>
      <c r="G181" s="19">
        <v>360</v>
      </c>
      <c r="H181" s="19">
        <v>360</v>
      </c>
      <c r="I181" s="19">
        <v>712</v>
      </c>
    </row>
    <row r="182" spans="1:9" s="18" customFormat="1" ht="12" customHeight="1" x14ac:dyDescent="0.2">
      <c r="A182" s="246" t="s">
        <v>181</v>
      </c>
      <c r="B182" s="246"/>
      <c r="C182" s="19">
        <v>677</v>
      </c>
      <c r="D182" s="19">
        <v>327</v>
      </c>
      <c r="E182" s="19">
        <v>350</v>
      </c>
      <c r="F182" s="19">
        <v>727</v>
      </c>
      <c r="G182" s="19">
        <v>346</v>
      </c>
      <c r="H182" s="19">
        <v>381</v>
      </c>
      <c r="I182" s="19">
        <v>702</v>
      </c>
    </row>
    <row r="183" spans="1:9" s="18" customFormat="1" ht="12" customHeight="1" x14ac:dyDescent="0.2">
      <c r="A183" s="246" t="s">
        <v>182</v>
      </c>
      <c r="B183" s="246"/>
      <c r="C183" s="19">
        <v>770</v>
      </c>
      <c r="D183" s="19">
        <v>374</v>
      </c>
      <c r="E183" s="19">
        <v>396</v>
      </c>
      <c r="F183" s="19">
        <v>803</v>
      </c>
      <c r="G183" s="19">
        <v>387</v>
      </c>
      <c r="H183" s="19">
        <v>416</v>
      </c>
      <c r="I183" s="19">
        <v>787</v>
      </c>
    </row>
    <row r="184" spans="1:9" s="18" customFormat="1" ht="12" customHeight="1" x14ac:dyDescent="0.2">
      <c r="A184" s="246" t="s">
        <v>183</v>
      </c>
      <c r="B184" s="246"/>
      <c r="C184" s="19">
        <v>384</v>
      </c>
      <c r="D184" s="19">
        <v>206</v>
      </c>
      <c r="E184" s="19">
        <v>178</v>
      </c>
      <c r="F184" s="19">
        <v>377</v>
      </c>
      <c r="G184" s="19">
        <v>201</v>
      </c>
      <c r="H184" s="19">
        <v>176</v>
      </c>
      <c r="I184" s="19">
        <v>381</v>
      </c>
    </row>
    <row r="185" spans="1:9" s="18" customFormat="1" ht="12" customHeight="1" x14ac:dyDescent="0.2">
      <c r="A185" s="246" t="s">
        <v>184</v>
      </c>
      <c r="B185" s="246"/>
      <c r="C185" s="19">
        <v>1362</v>
      </c>
      <c r="D185" s="19">
        <v>651</v>
      </c>
      <c r="E185" s="19">
        <v>711</v>
      </c>
      <c r="F185" s="19">
        <v>1373</v>
      </c>
      <c r="G185" s="19">
        <v>665</v>
      </c>
      <c r="H185" s="19">
        <v>708</v>
      </c>
      <c r="I185" s="19">
        <v>1367</v>
      </c>
    </row>
    <row r="186" spans="1:9" s="18" customFormat="1" ht="12" customHeight="1" x14ac:dyDescent="0.2">
      <c r="A186" s="246" t="s">
        <v>186</v>
      </c>
      <c r="B186" s="246"/>
      <c r="C186" s="19">
        <v>106</v>
      </c>
      <c r="D186" s="19">
        <v>52</v>
      </c>
      <c r="E186" s="19">
        <v>54</v>
      </c>
      <c r="F186" s="19">
        <v>116</v>
      </c>
      <c r="G186" s="19">
        <v>57</v>
      </c>
      <c r="H186" s="19">
        <v>59</v>
      </c>
      <c r="I186" s="19">
        <v>111</v>
      </c>
    </row>
    <row r="187" spans="1:9" s="18" customFormat="1" ht="12" customHeight="1" x14ac:dyDescent="0.2">
      <c r="A187" s="246" t="s">
        <v>187</v>
      </c>
      <c r="B187" s="246"/>
      <c r="C187" s="19">
        <v>2725</v>
      </c>
      <c r="D187" s="19">
        <v>1340</v>
      </c>
      <c r="E187" s="19">
        <v>1385</v>
      </c>
      <c r="F187" s="19">
        <v>2734</v>
      </c>
      <c r="G187" s="19">
        <v>1354</v>
      </c>
      <c r="H187" s="19">
        <v>1380</v>
      </c>
      <c r="I187" s="19">
        <v>2730</v>
      </c>
    </row>
    <row r="188" spans="1:9" s="18" customFormat="1" ht="12" customHeight="1" x14ac:dyDescent="0.2">
      <c r="A188" s="246" t="s">
        <v>188</v>
      </c>
      <c r="B188" s="246"/>
      <c r="C188" s="19">
        <v>579</v>
      </c>
      <c r="D188" s="19">
        <v>285</v>
      </c>
      <c r="E188" s="19">
        <v>294</v>
      </c>
      <c r="F188" s="19">
        <v>591</v>
      </c>
      <c r="G188" s="19">
        <v>290</v>
      </c>
      <c r="H188" s="19">
        <v>301</v>
      </c>
      <c r="I188" s="19">
        <v>584</v>
      </c>
    </row>
    <row r="189" spans="1:9" s="18" customFormat="1" ht="12" customHeight="1" x14ac:dyDescent="0.2">
      <c r="A189" s="246" t="s">
        <v>189</v>
      </c>
      <c r="B189" s="246"/>
      <c r="C189" s="19">
        <v>588</v>
      </c>
      <c r="D189" s="19">
        <v>292</v>
      </c>
      <c r="E189" s="19">
        <v>296</v>
      </c>
      <c r="F189" s="19">
        <v>600</v>
      </c>
      <c r="G189" s="19">
        <v>300</v>
      </c>
      <c r="H189" s="19">
        <v>300</v>
      </c>
      <c r="I189" s="19">
        <v>593</v>
      </c>
    </row>
    <row r="190" spans="1:9" s="18" customFormat="1" ht="12" customHeight="1" x14ac:dyDescent="0.2">
      <c r="A190" s="246" t="s">
        <v>190</v>
      </c>
      <c r="B190" s="246"/>
      <c r="C190" s="19">
        <v>2264</v>
      </c>
      <c r="D190" s="19">
        <v>1148</v>
      </c>
      <c r="E190" s="19">
        <v>1116</v>
      </c>
      <c r="F190" s="19">
        <v>2288</v>
      </c>
      <c r="G190" s="19">
        <v>1158</v>
      </c>
      <c r="H190" s="19">
        <v>1130</v>
      </c>
      <c r="I190" s="19">
        <v>2278</v>
      </c>
    </row>
    <row r="191" spans="1:9" s="18" customFormat="1" ht="12" customHeight="1" x14ac:dyDescent="0.2">
      <c r="A191" s="246" t="s">
        <v>191</v>
      </c>
      <c r="B191" s="246"/>
      <c r="C191" s="19">
        <v>214</v>
      </c>
      <c r="D191" s="19">
        <v>113</v>
      </c>
      <c r="E191" s="19">
        <v>101</v>
      </c>
      <c r="F191" s="19">
        <v>222</v>
      </c>
      <c r="G191" s="19">
        <v>121</v>
      </c>
      <c r="H191" s="19">
        <v>101</v>
      </c>
      <c r="I191" s="19">
        <v>217</v>
      </c>
    </row>
    <row r="192" spans="1:9" s="18" customFormat="1" ht="12" customHeight="1" x14ac:dyDescent="0.2">
      <c r="A192" s="253" t="s">
        <v>192</v>
      </c>
      <c r="B192" s="253"/>
      <c r="C192" s="25">
        <v>3111</v>
      </c>
      <c r="D192" s="25">
        <v>1559</v>
      </c>
      <c r="E192" s="25">
        <v>1552</v>
      </c>
      <c r="F192" s="25">
        <v>3111</v>
      </c>
      <c r="G192" s="25">
        <v>1559</v>
      </c>
      <c r="H192" s="25">
        <v>1552</v>
      </c>
      <c r="I192" s="25">
        <v>3111</v>
      </c>
    </row>
    <row r="193" spans="1:9" s="18" customFormat="1" ht="12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s="18" customFormat="1" ht="12" customHeight="1" x14ac:dyDescent="0.2">
      <c r="A194" s="247" t="s">
        <v>193</v>
      </c>
      <c r="B194" s="247"/>
      <c r="C194" s="17">
        <f t="shared" ref="C194:I194" si="47">SUM(C195:C200)</f>
        <v>12559</v>
      </c>
      <c r="D194" s="17">
        <f t="shared" si="47"/>
        <v>6367</v>
      </c>
      <c r="E194" s="17">
        <f t="shared" si="47"/>
        <v>6192</v>
      </c>
      <c r="F194" s="17">
        <f t="shared" si="47"/>
        <v>12731</v>
      </c>
      <c r="G194" s="17">
        <f t="shared" si="47"/>
        <v>6463</v>
      </c>
      <c r="H194" s="17">
        <f t="shared" si="47"/>
        <v>6268</v>
      </c>
      <c r="I194" s="17">
        <f t="shared" si="47"/>
        <v>12645</v>
      </c>
    </row>
    <row r="195" spans="1:9" s="18" customFormat="1" ht="12" customHeight="1" x14ac:dyDescent="0.2">
      <c r="A195" s="246" t="s">
        <v>194</v>
      </c>
      <c r="B195" s="246"/>
      <c r="C195" s="19">
        <v>6026</v>
      </c>
      <c r="D195" s="19">
        <v>3051</v>
      </c>
      <c r="E195" s="19">
        <v>2975</v>
      </c>
      <c r="F195" s="19">
        <v>6091</v>
      </c>
      <c r="G195" s="19">
        <v>3080</v>
      </c>
      <c r="H195" s="19">
        <v>3011</v>
      </c>
      <c r="I195" s="19">
        <v>6058</v>
      </c>
    </row>
    <row r="196" spans="1:9" s="18" customFormat="1" ht="12" customHeight="1" x14ac:dyDescent="0.2">
      <c r="A196" s="246" t="s">
        <v>195</v>
      </c>
      <c r="B196" s="246"/>
      <c r="C196" s="19">
        <v>2638</v>
      </c>
      <c r="D196" s="19">
        <v>1302</v>
      </c>
      <c r="E196" s="19">
        <v>1336</v>
      </c>
      <c r="F196" s="19">
        <v>2709</v>
      </c>
      <c r="G196" s="19">
        <v>1343</v>
      </c>
      <c r="H196" s="19">
        <v>1366</v>
      </c>
      <c r="I196" s="19">
        <v>2674</v>
      </c>
    </row>
    <row r="197" spans="1:9" s="18" customFormat="1" ht="12" customHeight="1" x14ac:dyDescent="0.2">
      <c r="A197" s="246" t="s">
        <v>196</v>
      </c>
      <c r="B197" s="246"/>
      <c r="C197" s="19">
        <v>640</v>
      </c>
      <c r="D197" s="19">
        <v>331</v>
      </c>
      <c r="E197" s="19">
        <v>309</v>
      </c>
      <c r="F197" s="19">
        <v>640</v>
      </c>
      <c r="G197" s="19">
        <v>333</v>
      </c>
      <c r="H197" s="19">
        <v>307</v>
      </c>
      <c r="I197" s="19">
        <v>639</v>
      </c>
    </row>
    <row r="198" spans="1:9" s="18" customFormat="1" ht="12" customHeight="1" x14ac:dyDescent="0.2">
      <c r="A198" s="246" t="s">
        <v>197</v>
      </c>
      <c r="B198" s="246"/>
      <c r="C198" s="19">
        <v>549</v>
      </c>
      <c r="D198" s="19">
        <v>277</v>
      </c>
      <c r="E198" s="19">
        <v>272</v>
      </c>
      <c r="F198" s="19">
        <v>557</v>
      </c>
      <c r="G198" s="19">
        <v>285</v>
      </c>
      <c r="H198" s="19">
        <v>272</v>
      </c>
      <c r="I198" s="19">
        <v>554</v>
      </c>
    </row>
    <row r="199" spans="1:9" s="18" customFormat="1" ht="12" customHeight="1" x14ac:dyDescent="0.2">
      <c r="A199" s="246" t="s">
        <v>198</v>
      </c>
      <c r="B199" s="246"/>
      <c r="C199" s="19">
        <v>1674</v>
      </c>
      <c r="D199" s="19">
        <v>857</v>
      </c>
      <c r="E199" s="19">
        <v>817</v>
      </c>
      <c r="F199" s="19">
        <v>1697</v>
      </c>
      <c r="G199" s="19">
        <v>864</v>
      </c>
      <c r="H199" s="19">
        <v>833</v>
      </c>
      <c r="I199" s="19">
        <v>1685</v>
      </c>
    </row>
    <row r="200" spans="1:9" s="18" customFormat="1" ht="12" customHeight="1" x14ac:dyDescent="0.2">
      <c r="A200" s="253" t="s">
        <v>199</v>
      </c>
      <c r="B200" s="253"/>
      <c r="C200" s="25">
        <v>1032</v>
      </c>
      <c r="D200" s="25">
        <v>549</v>
      </c>
      <c r="E200" s="25">
        <v>483</v>
      </c>
      <c r="F200" s="25">
        <v>1037</v>
      </c>
      <c r="G200" s="25">
        <v>558</v>
      </c>
      <c r="H200" s="25">
        <v>479</v>
      </c>
      <c r="I200" s="25">
        <v>1035</v>
      </c>
    </row>
    <row r="201" spans="1:9" s="18" customFormat="1" ht="12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s="18" customFormat="1" ht="12" customHeight="1" x14ac:dyDescent="0.2">
      <c r="A202" s="247" t="s">
        <v>200</v>
      </c>
      <c r="B202" s="247"/>
      <c r="C202" s="17">
        <f t="shared" ref="C202:I202" si="48">SUM(C203:C205)</f>
        <v>5477</v>
      </c>
      <c r="D202" s="17">
        <f t="shared" si="48"/>
        <v>2746</v>
      </c>
      <c r="E202" s="17">
        <f t="shared" si="48"/>
        <v>2731</v>
      </c>
      <c r="F202" s="17">
        <f t="shared" si="48"/>
        <v>5591</v>
      </c>
      <c r="G202" s="17">
        <f t="shared" si="48"/>
        <v>2812</v>
      </c>
      <c r="H202" s="17">
        <f t="shared" si="48"/>
        <v>2779</v>
      </c>
      <c r="I202" s="17">
        <f t="shared" si="48"/>
        <v>5534</v>
      </c>
    </row>
    <row r="203" spans="1:9" s="18" customFormat="1" ht="12" customHeight="1" x14ac:dyDescent="0.2">
      <c r="A203" s="246" t="s">
        <v>201</v>
      </c>
      <c r="B203" s="246"/>
      <c r="C203" s="19">
        <v>1816</v>
      </c>
      <c r="D203" s="19">
        <v>905</v>
      </c>
      <c r="E203" s="19">
        <v>911</v>
      </c>
      <c r="F203" s="19">
        <v>1856</v>
      </c>
      <c r="G203" s="19">
        <v>919</v>
      </c>
      <c r="H203" s="19">
        <v>937</v>
      </c>
      <c r="I203" s="19">
        <v>1837</v>
      </c>
    </row>
    <row r="204" spans="1:9" s="18" customFormat="1" ht="12" customHeight="1" x14ac:dyDescent="0.2">
      <c r="A204" s="246" t="s">
        <v>202</v>
      </c>
      <c r="B204" s="246"/>
      <c r="C204" s="19">
        <v>1667</v>
      </c>
      <c r="D204" s="19">
        <v>822</v>
      </c>
      <c r="E204" s="19">
        <v>845</v>
      </c>
      <c r="F204" s="19">
        <v>1690</v>
      </c>
      <c r="G204" s="19">
        <v>841</v>
      </c>
      <c r="H204" s="19">
        <v>849</v>
      </c>
      <c r="I204" s="19">
        <v>1678</v>
      </c>
    </row>
    <row r="205" spans="1:9" s="18" customFormat="1" ht="12" customHeight="1" x14ac:dyDescent="0.2">
      <c r="A205" s="254" t="s">
        <v>352</v>
      </c>
      <c r="B205" s="254"/>
      <c r="C205" s="53">
        <v>1994</v>
      </c>
      <c r="D205" s="53">
        <v>1019</v>
      </c>
      <c r="E205" s="53">
        <v>975</v>
      </c>
      <c r="F205" s="53">
        <v>2045</v>
      </c>
      <c r="G205" s="53">
        <v>1052</v>
      </c>
      <c r="H205" s="53">
        <v>993</v>
      </c>
      <c r="I205" s="53">
        <v>2019</v>
      </c>
    </row>
    <row r="206" spans="1:9" s="18" customFormat="1" ht="12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8" customFormat="1" ht="12" customHeight="1" x14ac:dyDescent="0.2">
      <c r="A207" s="247" t="s">
        <v>206</v>
      </c>
      <c r="B207" s="247"/>
      <c r="C207" s="17">
        <f t="shared" ref="C207:I207" si="49">SUM(C208:C218)</f>
        <v>9554</v>
      </c>
      <c r="D207" s="17">
        <f t="shared" si="49"/>
        <v>5017</v>
      </c>
      <c r="E207" s="17">
        <f t="shared" si="49"/>
        <v>4537</v>
      </c>
      <c r="F207" s="17">
        <f t="shared" si="49"/>
        <v>9524</v>
      </c>
      <c r="G207" s="17">
        <f t="shared" si="49"/>
        <v>4965</v>
      </c>
      <c r="H207" s="17">
        <f t="shared" si="49"/>
        <v>4559</v>
      </c>
      <c r="I207" s="17">
        <f t="shared" si="49"/>
        <v>9539</v>
      </c>
    </row>
    <row r="208" spans="1:9" s="18" customFormat="1" ht="12" customHeight="1" x14ac:dyDescent="0.2">
      <c r="A208" s="246" t="s">
        <v>207</v>
      </c>
      <c r="B208" s="246"/>
      <c r="C208" s="19">
        <v>1559</v>
      </c>
      <c r="D208" s="19">
        <v>794</v>
      </c>
      <c r="E208" s="19">
        <v>765</v>
      </c>
      <c r="F208" s="19">
        <v>1557</v>
      </c>
      <c r="G208" s="19">
        <v>795</v>
      </c>
      <c r="H208" s="19">
        <v>762</v>
      </c>
      <c r="I208" s="19">
        <v>1558</v>
      </c>
    </row>
    <row r="209" spans="1:9" s="18" customFormat="1" ht="12" customHeight="1" x14ac:dyDescent="0.2">
      <c r="A209" s="246" t="s">
        <v>209</v>
      </c>
      <c r="B209" s="246"/>
      <c r="C209" s="19">
        <v>70</v>
      </c>
      <c r="D209" s="19">
        <v>36</v>
      </c>
      <c r="E209" s="19">
        <v>34</v>
      </c>
      <c r="F209" s="19">
        <v>76</v>
      </c>
      <c r="G209" s="19">
        <v>38</v>
      </c>
      <c r="H209" s="19">
        <v>38</v>
      </c>
      <c r="I209" s="19">
        <v>73</v>
      </c>
    </row>
    <row r="210" spans="1:9" s="18" customFormat="1" ht="12" customHeight="1" x14ac:dyDescent="0.2">
      <c r="A210" s="246" t="s">
        <v>210</v>
      </c>
      <c r="B210" s="246"/>
      <c r="C210" s="19">
        <v>1019</v>
      </c>
      <c r="D210" s="19">
        <v>529</v>
      </c>
      <c r="E210" s="19">
        <v>490</v>
      </c>
      <c r="F210" s="19">
        <v>1044</v>
      </c>
      <c r="G210" s="19">
        <v>543</v>
      </c>
      <c r="H210" s="19">
        <v>501</v>
      </c>
      <c r="I210" s="19">
        <v>1031</v>
      </c>
    </row>
    <row r="211" spans="1:9" s="18" customFormat="1" ht="12" customHeight="1" x14ac:dyDescent="0.2">
      <c r="A211" s="246" t="s">
        <v>215</v>
      </c>
      <c r="B211" s="246"/>
      <c r="C211" s="19">
        <v>172</v>
      </c>
      <c r="D211" s="19">
        <v>83</v>
      </c>
      <c r="E211" s="19">
        <v>89</v>
      </c>
      <c r="F211" s="19">
        <v>189</v>
      </c>
      <c r="G211" s="19">
        <v>91</v>
      </c>
      <c r="H211" s="19">
        <v>98</v>
      </c>
      <c r="I211" s="19">
        <v>180</v>
      </c>
    </row>
    <row r="212" spans="1:9" s="18" customFormat="1" ht="12" customHeight="1" x14ac:dyDescent="0.2">
      <c r="A212" s="246" t="s">
        <v>216</v>
      </c>
      <c r="B212" s="246"/>
      <c r="C212" s="19">
        <v>3243</v>
      </c>
      <c r="D212" s="19">
        <v>1736</v>
      </c>
      <c r="E212" s="19">
        <v>1507</v>
      </c>
      <c r="F212" s="19">
        <v>3181</v>
      </c>
      <c r="G212" s="19">
        <v>1685</v>
      </c>
      <c r="H212" s="19">
        <v>1496</v>
      </c>
      <c r="I212" s="19">
        <v>3214</v>
      </c>
    </row>
    <row r="213" spans="1:9" s="18" customFormat="1" ht="12" customHeight="1" x14ac:dyDescent="0.2">
      <c r="A213" s="246" t="s">
        <v>217</v>
      </c>
      <c r="B213" s="246"/>
      <c r="C213" s="19">
        <v>851</v>
      </c>
      <c r="D213" s="19">
        <v>429</v>
      </c>
      <c r="E213" s="19">
        <v>422</v>
      </c>
      <c r="F213" s="19">
        <v>858</v>
      </c>
      <c r="G213" s="19">
        <v>429</v>
      </c>
      <c r="H213" s="19">
        <v>429</v>
      </c>
      <c r="I213" s="19">
        <v>853</v>
      </c>
    </row>
    <row r="214" spans="1:9" s="18" customFormat="1" ht="12" customHeight="1" x14ac:dyDescent="0.2">
      <c r="A214" s="246" t="s">
        <v>220</v>
      </c>
      <c r="B214" s="246"/>
      <c r="C214" s="19">
        <v>349</v>
      </c>
      <c r="D214" s="19">
        <v>176</v>
      </c>
      <c r="E214" s="19">
        <v>173</v>
      </c>
      <c r="F214" s="19">
        <v>350</v>
      </c>
      <c r="G214" s="19">
        <v>175</v>
      </c>
      <c r="H214" s="19">
        <v>175</v>
      </c>
      <c r="I214" s="19">
        <v>351</v>
      </c>
    </row>
    <row r="215" spans="1:9" s="18" customFormat="1" ht="12" customHeight="1" x14ac:dyDescent="0.2">
      <c r="A215" s="246" t="s">
        <v>221</v>
      </c>
      <c r="B215" s="246"/>
      <c r="C215" s="19">
        <v>782</v>
      </c>
      <c r="D215" s="19">
        <v>475</v>
      </c>
      <c r="E215" s="19">
        <v>307</v>
      </c>
      <c r="F215" s="19">
        <v>786</v>
      </c>
      <c r="G215" s="19">
        <v>467</v>
      </c>
      <c r="H215" s="19">
        <v>319</v>
      </c>
      <c r="I215" s="19">
        <v>783</v>
      </c>
    </row>
    <row r="216" spans="1:9" s="18" customFormat="1" ht="12" customHeight="1" x14ac:dyDescent="0.2">
      <c r="A216" s="246" t="s">
        <v>222</v>
      </c>
      <c r="B216" s="246"/>
      <c r="C216" s="19">
        <v>429</v>
      </c>
      <c r="D216" s="19">
        <v>216</v>
      </c>
      <c r="E216" s="19">
        <v>213</v>
      </c>
      <c r="F216" s="19">
        <v>418</v>
      </c>
      <c r="G216" s="19">
        <v>216</v>
      </c>
      <c r="H216" s="19">
        <v>202</v>
      </c>
      <c r="I216" s="19">
        <v>423</v>
      </c>
    </row>
    <row r="217" spans="1:9" s="18" customFormat="1" ht="12" customHeight="1" x14ac:dyDescent="0.2">
      <c r="A217" s="246" t="s">
        <v>223</v>
      </c>
      <c r="B217" s="246"/>
      <c r="C217" s="19">
        <v>1002</v>
      </c>
      <c r="D217" s="19">
        <v>503</v>
      </c>
      <c r="E217" s="19">
        <v>499</v>
      </c>
      <c r="F217" s="19">
        <v>991</v>
      </c>
      <c r="G217" s="19">
        <v>490</v>
      </c>
      <c r="H217" s="19">
        <v>501</v>
      </c>
      <c r="I217" s="19">
        <v>997</v>
      </c>
    </row>
    <row r="218" spans="1:9" s="18" customFormat="1" ht="12" customHeight="1" x14ac:dyDescent="0.2">
      <c r="A218" s="253" t="s">
        <v>224</v>
      </c>
      <c r="B218" s="253"/>
      <c r="C218" s="25">
        <v>78</v>
      </c>
      <c r="D218" s="25">
        <v>40</v>
      </c>
      <c r="E218" s="25">
        <v>38</v>
      </c>
      <c r="F218" s="25">
        <v>74</v>
      </c>
      <c r="G218" s="25">
        <v>36</v>
      </c>
      <c r="H218" s="25">
        <v>38</v>
      </c>
      <c r="I218" s="25">
        <v>76</v>
      </c>
    </row>
    <row r="219" spans="1:9" s="18" customFormat="1" ht="12" customHeight="1" x14ac:dyDescent="0.2">
      <c r="A219" s="22"/>
      <c r="B219" s="22"/>
      <c r="C219" s="22"/>
      <c r="D219" s="22"/>
      <c r="E219" s="22"/>
      <c r="F219" s="22"/>
      <c r="G219" s="22"/>
      <c r="H219" s="22"/>
      <c r="I219" s="22"/>
    </row>
    <row r="220" spans="1:9" s="18" customFormat="1" ht="12" customHeight="1" x14ac:dyDescent="0.2">
      <c r="A220" s="247" t="s">
        <v>225</v>
      </c>
      <c r="B220" s="247"/>
      <c r="C220" s="17">
        <f t="shared" ref="C220:I220" si="50">SUM(C221:C228)</f>
        <v>336943</v>
      </c>
      <c r="D220" s="17">
        <f t="shared" si="50"/>
        <v>163410</v>
      </c>
      <c r="E220" s="17">
        <f t="shared" si="50"/>
        <v>173533</v>
      </c>
      <c r="F220" s="17">
        <f t="shared" si="50"/>
        <v>341652</v>
      </c>
      <c r="G220" s="17">
        <f t="shared" si="50"/>
        <v>165873</v>
      </c>
      <c r="H220" s="17">
        <f t="shared" si="50"/>
        <v>175779</v>
      </c>
      <c r="I220" s="17">
        <f t="shared" si="50"/>
        <v>339297</v>
      </c>
    </row>
    <row r="221" spans="1:9" s="18" customFormat="1" ht="12" customHeight="1" x14ac:dyDescent="0.2">
      <c r="A221" s="246" t="s">
        <v>226</v>
      </c>
      <c r="B221" s="246"/>
      <c r="C221" s="19">
        <f t="shared" ref="C221:I221" si="51">SUM(C58:C71)</f>
        <v>49022</v>
      </c>
      <c r="D221" s="19">
        <f t="shared" si="51"/>
        <v>23662</v>
      </c>
      <c r="E221" s="19">
        <f t="shared" si="51"/>
        <v>25360</v>
      </c>
      <c r="F221" s="19">
        <f t="shared" si="51"/>
        <v>49557</v>
      </c>
      <c r="G221" s="19">
        <f t="shared" si="51"/>
        <v>23956</v>
      </c>
      <c r="H221" s="19">
        <f t="shared" si="51"/>
        <v>25601</v>
      </c>
      <c r="I221" s="19">
        <f t="shared" si="51"/>
        <v>49289</v>
      </c>
    </row>
    <row r="222" spans="1:9" s="18" customFormat="1" ht="12" customHeight="1" x14ac:dyDescent="0.2">
      <c r="A222" s="246" t="s">
        <v>227</v>
      </c>
      <c r="B222" s="246"/>
      <c r="C222" s="19">
        <f t="shared" ref="C222:I222" si="52">SUM(C74:C132)</f>
        <v>143390</v>
      </c>
      <c r="D222" s="19">
        <f t="shared" si="52"/>
        <v>69222</v>
      </c>
      <c r="E222" s="19">
        <f t="shared" si="52"/>
        <v>74168</v>
      </c>
      <c r="F222" s="19">
        <f t="shared" si="52"/>
        <v>146045</v>
      </c>
      <c r="G222" s="19">
        <f t="shared" si="52"/>
        <v>70568</v>
      </c>
      <c r="H222" s="19">
        <f t="shared" si="52"/>
        <v>75477</v>
      </c>
      <c r="I222" s="19">
        <f t="shared" si="52"/>
        <v>144718</v>
      </c>
    </row>
    <row r="223" spans="1:9" s="18" customFormat="1" ht="12" customHeight="1" x14ac:dyDescent="0.2">
      <c r="A223" s="246" t="s">
        <v>228</v>
      </c>
      <c r="B223" s="246"/>
      <c r="C223" s="19">
        <f t="shared" ref="C223:I223" si="53">SUM(C135:C163)</f>
        <v>62275</v>
      </c>
      <c r="D223" s="19">
        <f t="shared" si="53"/>
        <v>29759</v>
      </c>
      <c r="E223" s="19">
        <f t="shared" si="53"/>
        <v>32516</v>
      </c>
      <c r="F223" s="19">
        <f t="shared" si="53"/>
        <v>62787</v>
      </c>
      <c r="G223" s="19">
        <f t="shared" si="53"/>
        <v>30061</v>
      </c>
      <c r="H223" s="19">
        <f t="shared" si="53"/>
        <v>32726</v>
      </c>
      <c r="I223" s="19">
        <f t="shared" si="53"/>
        <v>62530</v>
      </c>
    </row>
    <row r="224" spans="1:9" s="18" customFormat="1" ht="12" customHeight="1" x14ac:dyDescent="0.2">
      <c r="A224" s="246" t="s">
        <v>229</v>
      </c>
      <c r="B224" s="246"/>
      <c r="C224" s="19">
        <f t="shared" ref="C224:I224" si="54">SUM(C166:C173)</f>
        <v>5795</v>
      </c>
      <c r="D224" s="19">
        <f t="shared" si="54"/>
        <v>2881</v>
      </c>
      <c r="E224" s="19">
        <f t="shared" si="54"/>
        <v>2914</v>
      </c>
      <c r="F224" s="19">
        <f t="shared" si="54"/>
        <v>5944</v>
      </c>
      <c r="G224" s="19">
        <f t="shared" si="54"/>
        <v>2966</v>
      </c>
      <c r="H224" s="19">
        <f t="shared" si="54"/>
        <v>2978</v>
      </c>
      <c r="I224" s="19">
        <f t="shared" si="54"/>
        <v>5870</v>
      </c>
    </row>
    <row r="225" spans="1:9" s="18" customFormat="1" ht="12" customHeight="1" x14ac:dyDescent="0.2">
      <c r="A225" s="246" t="s">
        <v>230</v>
      </c>
      <c r="B225" s="246"/>
      <c r="C225" s="19">
        <f t="shared" ref="C225:I225" si="55">SUM(C176:C192)</f>
        <v>48871</v>
      </c>
      <c r="D225" s="19">
        <f t="shared" si="55"/>
        <v>23756</v>
      </c>
      <c r="E225" s="19">
        <f t="shared" si="55"/>
        <v>25115</v>
      </c>
      <c r="F225" s="19">
        <f t="shared" si="55"/>
        <v>49473</v>
      </c>
      <c r="G225" s="19">
        <f t="shared" si="55"/>
        <v>24082</v>
      </c>
      <c r="H225" s="19">
        <f t="shared" si="55"/>
        <v>25391</v>
      </c>
      <c r="I225" s="19">
        <f t="shared" si="55"/>
        <v>49172</v>
      </c>
    </row>
    <row r="226" spans="1:9" s="18" customFormat="1" ht="12" customHeight="1" x14ac:dyDescent="0.2">
      <c r="A226" s="246" t="s">
        <v>231</v>
      </c>
      <c r="B226" s="246"/>
      <c r="C226" s="19">
        <f t="shared" ref="C226:I226" si="56">SUM(C195:C200)</f>
        <v>12559</v>
      </c>
      <c r="D226" s="19">
        <f t="shared" si="56"/>
        <v>6367</v>
      </c>
      <c r="E226" s="19">
        <f t="shared" si="56"/>
        <v>6192</v>
      </c>
      <c r="F226" s="19">
        <f t="shared" si="56"/>
        <v>12731</v>
      </c>
      <c r="G226" s="19">
        <f t="shared" si="56"/>
        <v>6463</v>
      </c>
      <c r="H226" s="19">
        <f t="shared" si="56"/>
        <v>6268</v>
      </c>
      <c r="I226" s="19">
        <f t="shared" si="56"/>
        <v>12645</v>
      </c>
    </row>
    <row r="227" spans="1:9" s="18" customFormat="1" ht="12" customHeight="1" x14ac:dyDescent="0.2">
      <c r="A227" s="246" t="s">
        <v>232</v>
      </c>
      <c r="B227" s="246"/>
      <c r="C227" s="19">
        <f t="shared" ref="C227:I227" si="57">SUM(C203:C205)</f>
        <v>5477</v>
      </c>
      <c r="D227" s="19">
        <f t="shared" si="57"/>
        <v>2746</v>
      </c>
      <c r="E227" s="19">
        <f t="shared" si="57"/>
        <v>2731</v>
      </c>
      <c r="F227" s="19">
        <f t="shared" si="57"/>
        <v>5591</v>
      </c>
      <c r="G227" s="19">
        <f t="shared" si="57"/>
        <v>2812</v>
      </c>
      <c r="H227" s="19">
        <f t="shared" si="57"/>
        <v>2779</v>
      </c>
      <c r="I227" s="19">
        <f t="shared" si="57"/>
        <v>5534</v>
      </c>
    </row>
    <row r="228" spans="1:9" s="18" customFormat="1" ht="12" customHeight="1" x14ac:dyDescent="0.2">
      <c r="A228" s="253" t="s">
        <v>233</v>
      </c>
      <c r="B228" s="253"/>
      <c r="C228" s="25">
        <f t="shared" ref="C228:I228" si="58">SUM(C208:C218)</f>
        <v>9554</v>
      </c>
      <c r="D228" s="25">
        <f t="shared" si="58"/>
        <v>5017</v>
      </c>
      <c r="E228" s="25">
        <f t="shared" si="58"/>
        <v>4537</v>
      </c>
      <c r="F228" s="25">
        <f t="shared" si="58"/>
        <v>9524</v>
      </c>
      <c r="G228" s="25">
        <f t="shared" si="58"/>
        <v>4965</v>
      </c>
      <c r="H228" s="25">
        <f t="shared" si="58"/>
        <v>4559</v>
      </c>
      <c r="I228" s="25">
        <f t="shared" si="58"/>
        <v>9539</v>
      </c>
    </row>
    <row r="229" spans="1:9" s="18" customFormat="1" ht="12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s="18" customFormat="1" ht="12" customHeight="1" x14ac:dyDescent="0.2">
      <c r="A230" s="296" t="s">
        <v>372</v>
      </c>
      <c r="B230" s="296"/>
      <c r="C230" s="17">
        <f t="shared" ref="C230:I230" si="59">SUM(C231:C234)</f>
        <v>296041</v>
      </c>
      <c r="D230" s="17">
        <f t="shared" si="59"/>
        <v>142539</v>
      </c>
      <c r="E230" s="17">
        <f t="shared" si="59"/>
        <v>153502</v>
      </c>
      <c r="F230" s="17">
        <f t="shared" si="59"/>
        <v>300365</v>
      </c>
      <c r="G230" s="17">
        <f t="shared" si="59"/>
        <v>144824</v>
      </c>
      <c r="H230" s="17">
        <f t="shared" si="59"/>
        <v>155541</v>
      </c>
      <c r="I230" s="17">
        <f t="shared" si="59"/>
        <v>298203</v>
      </c>
    </row>
    <row r="231" spans="1:9" s="18" customFormat="1" ht="12" customHeight="1" x14ac:dyDescent="0.2">
      <c r="A231" s="246" t="s">
        <v>230</v>
      </c>
      <c r="B231" s="246"/>
      <c r="C231" s="19">
        <f t="shared" ref="C231:I231" si="60">C176+C177+C178+C179+C180+C181+C182+C183+C185+C187+C188+C190+C192+C196+C189</f>
        <v>50805</v>
      </c>
      <c r="D231" s="19">
        <f t="shared" si="60"/>
        <v>24687</v>
      </c>
      <c r="E231" s="19">
        <f t="shared" si="60"/>
        <v>26118</v>
      </c>
      <c r="F231" s="19">
        <f t="shared" si="60"/>
        <v>51467</v>
      </c>
      <c r="G231" s="19">
        <f t="shared" si="60"/>
        <v>25046</v>
      </c>
      <c r="H231" s="19">
        <f t="shared" si="60"/>
        <v>26421</v>
      </c>
      <c r="I231" s="19">
        <f t="shared" si="60"/>
        <v>51137</v>
      </c>
    </row>
    <row r="232" spans="1:9" s="18" customFormat="1" ht="12" customHeight="1" x14ac:dyDescent="0.2">
      <c r="A232" s="246" t="s">
        <v>234</v>
      </c>
      <c r="B232" s="246"/>
      <c r="C232" s="19">
        <f t="shared" ref="C232:I232" si="61">+C58+C59+C61+C62+C63+C64+C65+C67+C68+C69+C70+C71+C84+C60</f>
        <v>49165</v>
      </c>
      <c r="D232" s="19">
        <f t="shared" si="61"/>
        <v>23742</v>
      </c>
      <c r="E232" s="19">
        <f t="shared" si="61"/>
        <v>25423</v>
      </c>
      <c r="F232" s="19">
        <f t="shared" si="61"/>
        <v>49701</v>
      </c>
      <c r="G232" s="19">
        <f t="shared" si="61"/>
        <v>24035</v>
      </c>
      <c r="H232" s="19">
        <f t="shared" si="61"/>
        <v>25666</v>
      </c>
      <c r="I232" s="19">
        <f t="shared" si="61"/>
        <v>49433</v>
      </c>
    </row>
    <row r="233" spans="1:9" s="18" customFormat="1" ht="12" customHeight="1" x14ac:dyDescent="0.2">
      <c r="A233" s="246" t="s">
        <v>228</v>
      </c>
      <c r="B233" s="246"/>
      <c r="C233" s="19">
        <f t="shared" ref="C233:I233" si="62">C135+C137+C139+C142+C145+C149+C150+C152+C154+C156+C157+C159+C160+C162+C166+C173+C148+C144</f>
        <v>61478</v>
      </c>
      <c r="D233" s="19">
        <f t="shared" si="62"/>
        <v>29369</v>
      </c>
      <c r="E233" s="19">
        <f t="shared" si="62"/>
        <v>32109</v>
      </c>
      <c r="F233" s="19">
        <f t="shared" si="62"/>
        <v>62116</v>
      </c>
      <c r="G233" s="19">
        <f t="shared" si="62"/>
        <v>29739</v>
      </c>
      <c r="H233" s="19">
        <f t="shared" si="62"/>
        <v>32377</v>
      </c>
      <c r="I233" s="19">
        <f t="shared" si="62"/>
        <v>61798</v>
      </c>
    </row>
    <row r="234" spans="1:9" s="18" customFormat="1" ht="12" customHeight="1" x14ac:dyDescent="0.2">
      <c r="A234" s="253" t="s">
        <v>227</v>
      </c>
      <c r="B234" s="253"/>
      <c r="C234" s="25">
        <f t="shared" ref="C234:I234" si="63">+C74+C75+C76+C79+C80+C82+C81+C86+C85+C89+C87+C88+C90+C91+C96+C95+C94+C97+C98+C99+C100+C101+C103+C102+C104+C105+C107+C106+C109+C108+C113+C115+C114+C117+C116+C118+C119+C120+C121+C122+C123+C124+C126+C127+C128+C130+C131+C132</f>
        <v>134593</v>
      </c>
      <c r="D234" s="25">
        <f t="shared" si="63"/>
        <v>64741</v>
      </c>
      <c r="E234" s="25">
        <f t="shared" si="63"/>
        <v>69852</v>
      </c>
      <c r="F234" s="25">
        <f t="shared" si="63"/>
        <v>137081</v>
      </c>
      <c r="G234" s="25">
        <f t="shared" si="63"/>
        <v>66004</v>
      </c>
      <c r="H234" s="25">
        <f t="shared" si="63"/>
        <v>71077</v>
      </c>
      <c r="I234" s="25">
        <f t="shared" si="63"/>
        <v>135835</v>
      </c>
    </row>
    <row r="235" spans="1:9" s="30" customFormat="1" ht="5.25" x14ac:dyDescent="0.15">
      <c r="A235" s="131"/>
      <c r="B235" s="131"/>
      <c r="C235" s="131"/>
      <c r="D235" s="131"/>
      <c r="E235" s="131"/>
      <c r="F235" s="131"/>
      <c r="G235" s="131"/>
      <c r="H235" s="131"/>
      <c r="I235" s="131"/>
    </row>
    <row r="236" spans="1:9" s="31" customFormat="1" ht="11.25" x14ac:dyDescent="0.2">
      <c r="A236" s="291" t="s">
        <v>353</v>
      </c>
      <c r="B236" s="291"/>
      <c r="C236" s="291"/>
      <c r="D236" s="291"/>
      <c r="E236" s="291"/>
      <c r="F236" s="291"/>
      <c r="G236" s="291"/>
      <c r="H236" s="291"/>
      <c r="I236" s="291"/>
    </row>
    <row r="237" spans="1:9" s="31" customFormat="1" ht="12" customHeight="1" x14ac:dyDescent="0.2">
      <c r="A237" s="291" t="s">
        <v>371</v>
      </c>
      <c r="B237" s="291"/>
      <c r="C237" s="291"/>
      <c r="D237" s="291"/>
      <c r="E237" s="291"/>
      <c r="F237" s="291"/>
      <c r="G237" s="291"/>
      <c r="H237" s="291"/>
      <c r="I237" s="291"/>
    </row>
    <row r="238" spans="1:9" s="30" customFormat="1" ht="6" customHeight="1" x14ac:dyDescent="0.2">
      <c r="A238" s="293"/>
      <c r="B238" s="272"/>
      <c r="C238" s="272"/>
      <c r="D238" s="272"/>
      <c r="E238" s="272"/>
      <c r="F238" s="272"/>
      <c r="G238" s="272"/>
      <c r="H238" s="272"/>
      <c r="I238" s="272"/>
    </row>
    <row r="239" spans="1:9" s="31" customFormat="1" ht="11.25" x14ac:dyDescent="0.15">
      <c r="A239" s="273" t="s">
        <v>346</v>
      </c>
      <c r="B239" s="273"/>
      <c r="C239" s="273"/>
      <c r="D239" s="273"/>
      <c r="E239" s="273"/>
      <c r="F239" s="273"/>
      <c r="G239" s="273"/>
      <c r="H239" s="273"/>
      <c r="I239" s="273"/>
    </row>
    <row r="240" spans="1:9" s="32" customFormat="1" ht="5.25" customHeight="1" x14ac:dyDescent="0.2">
      <c r="A240" s="271"/>
      <c r="B240" s="272"/>
      <c r="C240" s="272"/>
      <c r="D240" s="272"/>
      <c r="E240" s="272"/>
      <c r="F240" s="272"/>
      <c r="G240" s="272"/>
      <c r="H240" s="272"/>
      <c r="I240" s="272"/>
    </row>
    <row r="241" spans="1:9" s="33" customFormat="1" ht="12" customHeight="1" x14ac:dyDescent="0.2">
      <c r="A241" s="269" t="s">
        <v>354</v>
      </c>
      <c r="B241" s="272"/>
      <c r="C241" s="272"/>
      <c r="D241" s="272"/>
      <c r="E241" s="272"/>
      <c r="F241" s="272"/>
      <c r="G241" s="272"/>
      <c r="H241" s="272"/>
      <c r="I241" s="272"/>
    </row>
    <row r="242" spans="1:9" s="33" customFormat="1" ht="11.25" customHeight="1" x14ac:dyDescent="0.2">
      <c r="A242" s="291" t="s">
        <v>338</v>
      </c>
      <c r="B242" s="291"/>
      <c r="C242" s="291"/>
      <c r="D242" s="291"/>
      <c r="E242" s="291"/>
      <c r="F242" s="291"/>
      <c r="G242" s="291"/>
      <c r="H242" s="291"/>
      <c r="I242" s="291"/>
    </row>
  </sheetData>
  <mergeCells count="209">
    <mergeCell ref="A240:I240"/>
    <mergeCell ref="A241:I241"/>
    <mergeCell ref="A242:I242"/>
    <mergeCell ref="A239:I239"/>
    <mergeCell ref="A233:B233"/>
    <mergeCell ref="A234:B234"/>
    <mergeCell ref="A228:B228"/>
    <mergeCell ref="A230:B230"/>
    <mergeCell ref="A231:B231"/>
    <mergeCell ref="A232:B232"/>
    <mergeCell ref="A237:I237"/>
    <mergeCell ref="A224:B224"/>
    <mergeCell ref="A225:B225"/>
    <mergeCell ref="A226:B226"/>
    <mergeCell ref="A227:B227"/>
    <mergeCell ref="A236:I236"/>
    <mergeCell ref="A238:I238"/>
    <mergeCell ref="A220:B220"/>
    <mergeCell ref="A221:B221"/>
    <mergeCell ref="A222:B222"/>
    <mergeCell ref="A223:B223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2:B202"/>
    <mergeCell ref="A203:B203"/>
    <mergeCell ref="A204:B204"/>
    <mergeCell ref="A205:B205"/>
    <mergeCell ref="A197:B197"/>
    <mergeCell ref="A198:B198"/>
    <mergeCell ref="A199:B199"/>
    <mergeCell ref="A200:B200"/>
    <mergeCell ref="A192:B192"/>
    <mergeCell ref="A194:B194"/>
    <mergeCell ref="A195:B195"/>
    <mergeCell ref="A196:B196"/>
    <mergeCell ref="A188:B188"/>
    <mergeCell ref="A189:B189"/>
    <mergeCell ref="A190:B190"/>
    <mergeCell ref="A191:B191"/>
    <mergeCell ref="A184:B184"/>
    <mergeCell ref="A185:B185"/>
    <mergeCell ref="A186:B186"/>
    <mergeCell ref="A187:B187"/>
    <mergeCell ref="A180:B180"/>
    <mergeCell ref="A181:B181"/>
    <mergeCell ref="A182:B182"/>
    <mergeCell ref="A183:B183"/>
    <mergeCell ref="A176:B176"/>
    <mergeCell ref="A177:B177"/>
    <mergeCell ref="A178:B178"/>
    <mergeCell ref="A179:B179"/>
    <mergeCell ref="A171:B171"/>
    <mergeCell ref="A172:B172"/>
    <mergeCell ref="A173:B173"/>
    <mergeCell ref="A175:B175"/>
    <mergeCell ref="A167:B167"/>
    <mergeCell ref="A168:B168"/>
    <mergeCell ref="A169:B169"/>
    <mergeCell ref="A170:B170"/>
    <mergeCell ref="A162:B162"/>
    <mergeCell ref="A163:B163"/>
    <mergeCell ref="A165:B165"/>
    <mergeCell ref="A166:B166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A134:B134"/>
    <mergeCell ref="A135:B135"/>
    <mergeCell ref="A136:B136"/>
    <mergeCell ref="A137:B137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8:B68"/>
    <mergeCell ref="A69:B69"/>
    <mergeCell ref="A70:B70"/>
    <mergeCell ref="A71:B71"/>
    <mergeCell ref="A67:B67"/>
    <mergeCell ref="A60:B60"/>
    <mergeCell ref="A61:B61"/>
    <mergeCell ref="A62:B62"/>
    <mergeCell ref="A63:B63"/>
    <mergeCell ref="A65:B65"/>
    <mergeCell ref="A57:B57"/>
    <mergeCell ref="A47:B47"/>
    <mergeCell ref="A52:B52"/>
    <mergeCell ref="A53:B53"/>
    <mergeCell ref="A41:B41"/>
    <mergeCell ref="A66:B66"/>
    <mergeCell ref="A43:B43"/>
    <mergeCell ref="A58:B58"/>
    <mergeCell ref="A59:B59"/>
    <mergeCell ref="A64:B64"/>
    <mergeCell ref="A54:B54"/>
    <mergeCell ref="A1:I1"/>
    <mergeCell ref="A2:I2"/>
    <mergeCell ref="A3:I3"/>
    <mergeCell ref="A4:I4"/>
    <mergeCell ref="A31:B31"/>
    <mergeCell ref="A32:B32"/>
    <mergeCell ref="A37:B37"/>
    <mergeCell ref="A38:B38"/>
    <mergeCell ref="A55:B55"/>
    <mergeCell ref="A23:B23"/>
    <mergeCell ref="A24:B24"/>
    <mergeCell ref="A25:B25"/>
    <mergeCell ref="A28:B28"/>
    <mergeCell ref="A39:B39"/>
    <mergeCell ref="A42:B42"/>
    <mergeCell ref="A20:B20"/>
    <mergeCell ref="A22:B22"/>
    <mergeCell ref="A16:B16"/>
    <mergeCell ref="A5:B5"/>
    <mergeCell ref="C5:H5"/>
    <mergeCell ref="A6:B6"/>
    <mergeCell ref="C6:E6"/>
    <mergeCell ref="F6:H6"/>
    <mergeCell ref="A7:I7"/>
    <mergeCell ref="A9:B9"/>
    <mergeCell ref="A11:B11"/>
    <mergeCell ref="A12:B12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workbookViewId="0">
      <selection sqref="A1:I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8" width="9.7109375" style="2" customWidth="1"/>
    <col min="9" max="9" width="15.7109375" style="2" customWidth="1"/>
    <col min="10" max="16384" width="9.140625" style="1"/>
  </cols>
  <sheetData>
    <row r="1" spans="1:11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11" s="3" customFormat="1" ht="12.75" customHeight="1" x14ac:dyDescent="0.2">
      <c r="A2" s="288" t="s">
        <v>345</v>
      </c>
      <c r="B2" s="288"/>
      <c r="C2" s="288"/>
      <c r="D2" s="288"/>
      <c r="E2" s="288"/>
      <c r="F2" s="288"/>
      <c r="G2" s="288"/>
      <c r="H2" s="288"/>
      <c r="I2" s="288"/>
    </row>
    <row r="3" spans="1:11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11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11" s="12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11" s="127" customFormat="1" ht="12" customHeight="1" x14ac:dyDescent="0.2">
      <c r="A6" s="243"/>
      <c r="B6" s="243"/>
      <c r="C6" s="244">
        <v>2010</v>
      </c>
      <c r="D6" s="245"/>
      <c r="E6" s="245"/>
      <c r="F6" s="245">
        <v>2011</v>
      </c>
      <c r="G6" s="245"/>
      <c r="H6" s="259"/>
      <c r="I6" s="128">
        <v>2011</v>
      </c>
    </row>
    <row r="7" spans="1:11" s="12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11" s="9" customFormat="1" ht="12" customHeight="1" x14ac:dyDescent="0.2">
      <c r="A8" s="10"/>
      <c r="B8" s="10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</row>
    <row r="9" spans="1:11" s="12" customFormat="1" ht="12" customHeight="1" x14ac:dyDescent="0.2">
      <c r="A9" s="258" t="s">
        <v>6</v>
      </c>
      <c r="B9" s="258"/>
      <c r="C9" s="13">
        <f t="shared" ref="C9:I9" si="0">C11+C22+C37+C41+C52</f>
        <v>333753</v>
      </c>
      <c r="D9" s="13">
        <f t="shared" si="0"/>
        <v>161891</v>
      </c>
      <c r="E9" s="13">
        <f t="shared" si="0"/>
        <v>171862</v>
      </c>
      <c r="F9" s="13">
        <f t="shared" si="0"/>
        <v>336943</v>
      </c>
      <c r="G9" s="13">
        <f t="shared" si="0"/>
        <v>163410</v>
      </c>
      <c r="H9" s="13">
        <f t="shared" si="0"/>
        <v>173533</v>
      </c>
      <c r="I9" s="13">
        <f t="shared" si="0"/>
        <v>335348</v>
      </c>
      <c r="J9" s="103"/>
      <c r="K9" s="103"/>
    </row>
    <row r="10" spans="1:11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  <c r="J10" s="103"/>
      <c r="K10" s="103"/>
    </row>
    <row r="11" spans="1:11" s="16" customFormat="1" ht="12" customHeight="1" x14ac:dyDescent="0.2">
      <c r="A11" s="247" t="s">
        <v>7</v>
      </c>
      <c r="B11" s="247"/>
      <c r="C11" s="17">
        <f t="shared" ref="C11:I11" si="1">C12+C16+C20</f>
        <v>29016</v>
      </c>
      <c r="D11" s="17">
        <f t="shared" si="1"/>
        <v>14898</v>
      </c>
      <c r="E11" s="17">
        <f t="shared" si="1"/>
        <v>14118</v>
      </c>
      <c r="F11" s="17">
        <f t="shared" si="1"/>
        <v>28989</v>
      </c>
      <c r="G11" s="17">
        <f t="shared" si="1"/>
        <v>14826</v>
      </c>
      <c r="H11" s="17">
        <f t="shared" si="1"/>
        <v>14163</v>
      </c>
      <c r="I11" s="17">
        <f t="shared" si="1"/>
        <v>29002.5</v>
      </c>
      <c r="J11" s="103"/>
      <c r="K11" s="129"/>
    </row>
    <row r="12" spans="1:11" s="18" customFormat="1" ht="12" customHeight="1" x14ac:dyDescent="0.2">
      <c r="A12" s="246" t="s">
        <v>8</v>
      </c>
      <c r="B12" s="246"/>
      <c r="C12" s="19">
        <f t="shared" ref="C12:I12" si="2">C13+C14+C15</f>
        <v>9600</v>
      </c>
      <c r="D12" s="19">
        <f t="shared" si="2"/>
        <v>5082</v>
      </c>
      <c r="E12" s="19">
        <f t="shared" si="2"/>
        <v>4518</v>
      </c>
      <c r="F12" s="19">
        <f t="shared" si="2"/>
        <v>9554</v>
      </c>
      <c r="G12" s="19">
        <f t="shared" si="2"/>
        <v>5017</v>
      </c>
      <c r="H12" s="19">
        <f t="shared" si="2"/>
        <v>4537</v>
      </c>
      <c r="I12" s="19">
        <f t="shared" si="2"/>
        <v>9577</v>
      </c>
      <c r="J12" s="103"/>
      <c r="K12" s="130"/>
    </row>
    <row r="13" spans="1:11" s="18" customFormat="1" ht="12" customHeight="1" x14ac:dyDescent="0.2">
      <c r="A13" s="20"/>
      <c r="B13" s="21" t="s">
        <v>9</v>
      </c>
      <c r="C13" s="19">
        <f t="shared" ref="C13:I13" si="3">C211+C213+C219+C226+C227</f>
        <v>3238</v>
      </c>
      <c r="D13" s="19">
        <f t="shared" si="3"/>
        <v>1631</v>
      </c>
      <c r="E13" s="19">
        <f t="shared" si="3"/>
        <v>1607</v>
      </c>
      <c r="F13" s="19">
        <f t="shared" si="3"/>
        <v>3232</v>
      </c>
      <c r="G13" s="19">
        <f t="shared" si="3"/>
        <v>1632</v>
      </c>
      <c r="H13" s="19">
        <f t="shared" si="3"/>
        <v>1600</v>
      </c>
      <c r="I13" s="19">
        <f t="shared" si="3"/>
        <v>3235</v>
      </c>
      <c r="J13" s="103"/>
      <c r="K13" s="130"/>
    </row>
    <row r="14" spans="1:11" s="18" customFormat="1" ht="12" customHeight="1" x14ac:dyDescent="0.2">
      <c r="A14" s="20"/>
      <c r="B14" s="21" t="s">
        <v>10</v>
      </c>
      <c r="C14" s="19">
        <f t="shared" ref="C14:I14" si="4">+C212+C220+C215+C216+C217+C218+C222+C223+C228</f>
        <v>3382</v>
      </c>
      <c r="D14" s="19">
        <f t="shared" si="4"/>
        <v>1851</v>
      </c>
      <c r="E14" s="19">
        <f t="shared" si="4"/>
        <v>1531</v>
      </c>
      <c r="F14" s="19">
        <f t="shared" si="4"/>
        <v>3321</v>
      </c>
      <c r="G14" s="19">
        <f t="shared" si="4"/>
        <v>1776</v>
      </c>
      <c r="H14" s="19">
        <f t="shared" si="4"/>
        <v>1545</v>
      </c>
      <c r="I14" s="19">
        <f t="shared" si="4"/>
        <v>3351.5</v>
      </c>
      <c r="J14" s="103"/>
      <c r="K14" s="130"/>
    </row>
    <row r="15" spans="1:11" s="18" customFormat="1" ht="12" customHeight="1" x14ac:dyDescent="0.2">
      <c r="A15" s="20"/>
      <c r="B15" s="22" t="s">
        <v>11</v>
      </c>
      <c r="C15" s="19">
        <f t="shared" ref="C15:I15" si="5">C214+C221+C224+C225</f>
        <v>2980</v>
      </c>
      <c r="D15" s="19">
        <f t="shared" si="5"/>
        <v>1600</v>
      </c>
      <c r="E15" s="19">
        <f t="shared" si="5"/>
        <v>1380</v>
      </c>
      <c r="F15" s="19">
        <f t="shared" si="5"/>
        <v>3001</v>
      </c>
      <c r="G15" s="19">
        <f t="shared" si="5"/>
        <v>1609</v>
      </c>
      <c r="H15" s="19">
        <f t="shared" si="5"/>
        <v>1392</v>
      </c>
      <c r="I15" s="19">
        <f t="shared" si="5"/>
        <v>2990.5</v>
      </c>
      <c r="J15" s="103"/>
      <c r="K15" s="130"/>
    </row>
    <row r="16" spans="1:11" s="18" customFormat="1" ht="12" customHeight="1" x14ac:dyDescent="0.2">
      <c r="A16" s="246" t="s">
        <v>12</v>
      </c>
      <c r="B16" s="246"/>
      <c r="C16" s="19">
        <f t="shared" ref="C16:I16" si="6">C17+C18+C19</f>
        <v>5530</v>
      </c>
      <c r="D16" s="19">
        <f t="shared" si="6"/>
        <v>2784</v>
      </c>
      <c r="E16" s="19">
        <f t="shared" si="6"/>
        <v>2746</v>
      </c>
      <c r="F16" s="19">
        <f t="shared" si="6"/>
        <v>5477</v>
      </c>
      <c r="G16" s="19">
        <f t="shared" si="6"/>
        <v>2746</v>
      </c>
      <c r="H16" s="19">
        <f t="shared" si="6"/>
        <v>2731</v>
      </c>
      <c r="I16" s="19">
        <f t="shared" si="6"/>
        <v>5503.5</v>
      </c>
      <c r="J16" s="103"/>
      <c r="K16" s="130"/>
    </row>
    <row r="17" spans="1:11" s="18" customFormat="1" ht="12" customHeight="1" x14ac:dyDescent="0.2">
      <c r="A17" s="20"/>
      <c r="B17" s="21" t="s">
        <v>13</v>
      </c>
      <c r="C17" s="19">
        <f t="shared" ref="C17:I17" si="7">+C205</f>
        <v>1697</v>
      </c>
      <c r="D17" s="19">
        <f t="shared" si="7"/>
        <v>841</v>
      </c>
      <c r="E17" s="19">
        <f t="shared" si="7"/>
        <v>856</v>
      </c>
      <c r="F17" s="19">
        <f t="shared" si="7"/>
        <v>1667</v>
      </c>
      <c r="G17" s="19">
        <f t="shared" si="7"/>
        <v>822</v>
      </c>
      <c r="H17" s="19">
        <f t="shared" si="7"/>
        <v>845</v>
      </c>
      <c r="I17" s="19">
        <f t="shared" si="7"/>
        <v>1682</v>
      </c>
      <c r="J17" s="103"/>
      <c r="K17" s="130"/>
    </row>
    <row r="18" spans="1:11" s="18" customFormat="1" ht="12" customHeight="1" x14ac:dyDescent="0.2">
      <c r="A18" s="20"/>
      <c r="B18" s="21" t="s">
        <v>14</v>
      </c>
      <c r="C18" s="19">
        <f t="shared" ref="C18:I18" si="8">+C204</f>
        <v>1841</v>
      </c>
      <c r="D18" s="19">
        <f t="shared" si="8"/>
        <v>918</v>
      </c>
      <c r="E18" s="19">
        <f t="shared" si="8"/>
        <v>923</v>
      </c>
      <c r="F18" s="19">
        <f t="shared" si="8"/>
        <v>1816</v>
      </c>
      <c r="G18" s="19">
        <f t="shared" si="8"/>
        <v>905</v>
      </c>
      <c r="H18" s="19">
        <f t="shared" si="8"/>
        <v>911</v>
      </c>
      <c r="I18" s="19">
        <f t="shared" si="8"/>
        <v>1828.5</v>
      </c>
      <c r="J18" s="103"/>
      <c r="K18" s="130"/>
    </row>
    <row r="19" spans="1:11" s="18" customFormat="1" ht="12" customHeight="1" x14ac:dyDescent="0.2">
      <c r="A19" s="23"/>
      <c r="B19" s="21" t="s">
        <v>15</v>
      </c>
      <c r="C19" s="19">
        <f t="shared" ref="C19:I19" si="9">C206+C207+C208</f>
        <v>1992</v>
      </c>
      <c r="D19" s="19">
        <f t="shared" si="9"/>
        <v>1025</v>
      </c>
      <c r="E19" s="19">
        <f t="shared" si="9"/>
        <v>967</v>
      </c>
      <c r="F19" s="19">
        <f t="shared" si="9"/>
        <v>1994</v>
      </c>
      <c r="G19" s="19">
        <f t="shared" si="9"/>
        <v>1019</v>
      </c>
      <c r="H19" s="19">
        <f t="shared" si="9"/>
        <v>975</v>
      </c>
      <c r="I19" s="19">
        <f t="shared" si="9"/>
        <v>1993</v>
      </c>
      <c r="J19" s="103"/>
      <c r="K19" s="130"/>
    </row>
    <row r="20" spans="1:11" s="18" customFormat="1" ht="12" customHeight="1" x14ac:dyDescent="0.2">
      <c r="A20" s="253" t="s">
        <v>16</v>
      </c>
      <c r="B20" s="253"/>
      <c r="C20" s="25">
        <f t="shared" ref="C20:I20" si="10">C196+C197+C198+C182+C199+C200+C187+C201+C190</f>
        <v>13886</v>
      </c>
      <c r="D20" s="25">
        <f t="shared" si="10"/>
        <v>7032</v>
      </c>
      <c r="E20" s="25">
        <f t="shared" si="10"/>
        <v>6854</v>
      </c>
      <c r="F20" s="25">
        <f t="shared" si="10"/>
        <v>13958</v>
      </c>
      <c r="G20" s="25">
        <f t="shared" si="10"/>
        <v>7063</v>
      </c>
      <c r="H20" s="25">
        <f t="shared" si="10"/>
        <v>6895</v>
      </c>
      <c r="I20" s="25">
        <f t="shared" si="10"/>
        <v>13922</v>
      </c>
      <c r="J20" s="103"/>
      <c r="K20" s="130"/>
    </row>
    <row r="21" spans="1:11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103"/>
      <c r="K21" s="130"/>
    </row>
    <row r="22" spans="1:11" s="16" customFormat="1" ht="12" customHeight="1" x14ac:dyDescent="0.2">
      <c r="A22" s="247" t="s">
        <v>17</v>
      </c>
      <c r="B22" s="247"/>
      <c r="C22" s="17">
        <f t="shared" ref="C22:I22" si="11">C23+C24+C25+C28+C31+C32</f>
        <v>67469</v>
      </c>
      <c r="D22" s="17">
        <f t="shared" si="11"/>
        <v>32330</v>
      </c>
      <c r="E22" s="17">
        <f t="shared" si="11"/>
        <v>35139</v>
      </c>
      <c r="F22" s="17">
        <f t="shared" si="11"/>
        <v>68070</v>
      </c>
      <c r="G22" s="17">
        <f t="shared" si="11"/>
        <v>32640</v>
      </c>
      <c r="H22" s="17">
        <f t="shared" si="11"/>
        <v>35430</v>
      </c>
      <c r="I22" s="17">
        <f t="shared" si="11"/>
        <v>67769.5</v>
      </c>
      <c r="J22" s="103"/>
      <c r="K22" s="129"/>
    </row>
    <row r="23" spans="1:11" s="18" customFormat="1" ht="12" customHeight="1" x14ac:dyDescent="0.2">
      <c r="A23" s="246" t="s">
        <v>18</v>
      </c>
      <c r="B23" s="246"/>
      <c r="C23" s="19">
        <f t="shared" ref="C23:I23" si="12">C136+C138+C139+C150+C151+C153+C155+C157+C158</f>
        <v>40524</v>
      </c>
      <c r="D23" s="19">
        <f t="shared" si="12"/>
        <v>19142</v>
      </c>
      <c r="E23" s="19">
        <f t="shared" si="12"/>
        <v>21382</v>
      </c>
      <c r="F23" s="19">
        <f t="shared" si="12"/>
        <v>40809</v>
      </c>
      <c r="G23" s="19">
        <f t="shared" si="12"/>
        <v>19287</v>
      </c>
      <c r="H23" s="19">
        <f t="shared" si="12"/>
        <v>21522</v>
      </c>
      <c r="I23" s="19">
        <f t="shared" si="12"/>
        <v>40666.5</v>
      </c>
      <c r="J23" s="103"/>
      <c r="K23" s="130"/>
    </row>
    <row r="24" spans="1:11" s="18" customFormat="1" ht="12" customHeight="1" x14ac:dyDescent="0.2">
      <c r="A24" s="246" t="s">
        <v>19</v>
      </c>
      <c r="B24" s="246"/>
      <c r="C24" s="19">
        <f t="shared" ref="C24:I24" si="13">C145</f>
        <v>4888</v>
      </c>
      <c r="D24" s="19">
        <f t="shared" si="13"/>
        <v>2347</v>
      </c>
      <c r="E24" s="19">
        <f t="shared" si="13"/>
        <v>2541</v>
      </c>
      <c r="F24" s="19">
        <f t="shared" si="13"/>
        <v>4950</v>
      </c>
      <c r="G24" s="19">
        <f t="shared" si="13"/>
        <v>2387</v>
      </c>
      <c r="H24" s="19">
        <f t="shared" si="13"/>
        <v>2563</v>
      </c>
      <c r="I24" s="19">
        <f t="shared" si="13"/>
        <v>4919</v>
      </c>
      <c r="J24" s="103"/>
      <c r="K24" s="130"/>
    </row>
    <row r="25" spans="1:11" s="18" customFormat="1" ht="12" customHeight="1" x14ac:dyDescent="0.2">
      <c r="A25" s="246" t="s">
        <v>20</v>
      </c>
      <c r="B25" s="246"/>
      <c r="C25" s="19">
        <f t="shared" ref="C25:I25" si="14">C26+C27</f>
        <v>11891</v>
      </c>
      <c r="D25" s="19">
        <f t="shared" si="14"/>
        <v>5824</v>
      </c>
      <c r="E25" s="19">
        <f t="shared" si="14"/>
        <v>6067</v>
      </c>
      <c r="F25" s="19">
        <f t="shared" si="14"/>
        <v>12062</v>
      </c>
      <c r="G25" s="19">
        <f t="shared" si="14"/>
        <v>5915</v>
      </c>
      <c r="H25" s="19">
        <f t="shared" si="14"/>
        <v>6147</v>
      </c>
      <c r="I25" s="19">
        <f t="shared" si="14"/>
        <v>11976.5</v>
      </c>
      <c r="J25" s="103"/>
      <c r="K25" s="130"/>
    </row>
    <row r="26" spans="1:11" s="18" customFormat="1" ht="12" customHeight="1" x14ac:dyDescent="0.2">
      <c r="A26" s="26"/>
      <c r="B26" s="21" t="s">
        <v>21</v>
      </c>
      <c r="C26" s="19">
        <f t="shared" ref="C26:I26" si="15">C137+C142+C144+C152+C159+C164</f>
        <v>914</v>
      </c>
      <c r="D26" s="19">
        <f t="shared" si="15"/>
        <v>448</v>
      </c>
      <c r="E26" s="19">
        <f t="shared" si="15"/>
        <v>466</v>
      </c>
      <c r="F26" s="19">
        <f t="shared" si="15"/>
        <v>918</v>
      </c>
      <c r="G26" s="19">
        <f t="shared" si="15"/>
        <v>446</v>
      </c>
      <c r="H26" s="19">
        <f t="shared" si="15"/>
        <v>472</v>
      </c>
      <c r="I26" s="19">
        <f t="shared" si="15"/>
        <v>916</v>
      </c>
      <c r="J26" s="103"/>
      <c r="K26" s="130"/>
    </row>
    <row r="27" spans="1:11" s="18" customFormat="1" ht="12" customHeight="1" x14ac:dyDescent="0.2">
      <c r="A27" s="23"/>
      <c r="B27" s="21" t="s">
        <v>22</v>
      </c>
      <c r="C27" s="19">
        <f t="shared" ref="C27:I27" si="16">C143+C146+C149+C161</f>
        <v>10977</v>
      </c>
      <c r="D27" s="19">
        <f t="shared" si="16"/>
        <v>5376</v>
      </c>
      <c r="E27" s="19">
        <f t="shared" si="16"/>
        <v>5601</v>
      </c>
      <c r="F27" s="19">
        <f t="shared" si="16"/>
        <v>11144</v>
      </c>
      <c r="G27" s="19">
        <f t="shared" si="16"/>
        <v>5469</v>
      </c>
      <c r="H27" s="19">
        <f t="shared" si="16"/>
        <v>5675</v>
      </c>
      <c r="I27" s="19">
        <f t="shared" si="16"/>
        <v>11060.5</v>
      </c>
      <c r="J27" s="103"/>
      <c r="K27" s="130"/>
    </row>
    <row r="28" spans="1:11" s="18" customFormat="1" ht="12" customHeight="1" x14ac:dyDescent="0.2">
      <c r="A28" s="246" t="s">
        <v>23</v>
      </c>
      <c r="B28" s="246"/>
      <c r="C28" s="19">
        <f t="shared" ref="C28:I28" si="17">C29+C30</f>
        <v>3645</v>
      </c>
      <c r="D28" s="19">
        <f t="shared" si="17"/>
        <v>1767</v>
      </c>
      <c r="E28" s="19">
        <f t="shared" si="17"/>
        <v>1878</v>
      </c>
      <c r="F28" s="19">
        <f t="shared" si="17"/>
        <v>3703</v>
      </c>
      <c r="G28" s="19">
        <f t="shared" si="17"/>
        <v>1786</v>
      </c>
      <c r="H28" s="19">
        <f t="shared" si="17"/>
        <v>1917</v>
      </c>
      <c r="I28" s="19">
        <f t="shared" si="17"/>
        <v>3674</v>
      </c>
      <c r="J28" s="103"/>
      <c r="K28" s="130"/>
    </row>
    <row r="29" spans="1:11" s="18" customFormat="1" ht="12" customHeight="1" x14ac:dyDescent="0.2">
      <c r="A29" s="26"/>
      <c r="B29" s="21" t="s">
        <v>24</v>
      </c>
      <c r="C29" s="19">
        <f t="shared" ref="C29:I29" si="18">+C141</f>
        <v>1122</v>
      </c>
      <c r="D29" s="19">
        <f t="shared" si="18"/>
        <v>537</v>
      </c>
      <c r="E29" s="19">
        <f t="shared" si="18"/>
        <v>585</v>
      </c>
      <c r="F29" s="19">
        <f t="shared" si="18"/>
        <v>1166</v>
      </c>
      <c r="G29" s="19">
        <f t="shared" si="18"/>
        <v>561</v>
      </c>
      <c r="H29" s="19">
        <f t="shared" si="18"/>
        <v>605</v>
      </c>
      <c r="I29" s="19">
        <f t="shared" si="18"/>
        <v>1144</v>
      </c>
      <c r="J29" s="103"/>
      <c r="K29" s="130"/>
    </row>
    <row r="30" spans="1:11" s="18" customFormat="1" ht="12" customHeight="1" x14ac:dyDescent="0.2">
      <c r="A30" s="23"/>
      <c r="B30" s="21" t="s">
        <v>25</v>
      </c>
      <c r="C30" s="19">
        <f t="shared" ref="C30:I30" si="19">C140+C160+C163</f>
        <v>2523</v>
      </c>
      <c r="D30" s="19">
        <f t="shared" si="19"/>
        <v>1230</v>
      </c>
      <c r="E30" s="19">
        <f t="shared" si="19"/>
        <v>1293</v>
      </c>
      <c r="F30" s="19">
        <f t="shared" si="19"/>
        <v>2537</v>
      </c>
      <c r="G30" s="19">
        <f t="shared" si="19"/>
        <v>1225</v>
      </c>
      <c r="H30" s="19">
        <f t="shared" si="19"/>
        <v>1312</v>
      </c>
      <c r="I30" s="19">
        <f t="shared" si="19"/>
        <v>2530</v>
      </c>
      <c r="J30" s="103"/>
      <c r="K30" s="130"/>
    </row>
    <row r="31" spans="1:11" s="18" customFormat="1" ht="12" customHeight="1" x14ac:dyDescent="0.2">
      <c r="A31" s="246" t="s">
        <v>26</v>
      </c>
      <c r="B31" s="246"/>
      <c r="C31" s="19">
        <f t="shared" ref="C31:I31" si="20">C147+C148+C154+C156+C162</f>
        <v>759</v>
      </c>
      <c r="D31" s="19">
        <f t="shared" si="20"/>
        <v>386</v>
      </c>
      <c r="E31" s="19">
        <f t="shared" si="20"/>
        <v>373</v>
      </c>
      <c r="F31" s="19">
        <f t="shared" si="20"/>
        <v>751</v>
      </c>
      <c r="G31" s="19">
        <f t="shared" si="20"/>
        <v>384</v>
      </c>
      <c r="H31" s="19">
        <f t="shared" si="20"/>
        <v>367</v>
      </c>
      <c r="I31" s="19">
        <f t="shared" si="20"/>
        <v>755</v>
      </c>
      <c r="J31" s="103"/>
      <c r="K31" s="130"/>
    </row>
    <row r="32" spans="1:11" s="18" customFormat="1" ht="12" customHeight="1" x14ac:dyDescent="0.2">
      <c r="A32" s="246" t="s">
        <v>27</v>
      </c>
      <c r="B32" s="246"/>
      <c r="C32" s="19">
        <f t="shared" ref="C32:I32" si="21">C33+C34+C35</f>
        <v>5762</v>
      </c>
      <c r="D32" s="19">
        <f t="shared" si="21"/>
        <v>2864</v>
      </c>
      <c r="E32" s="19">
        <f t="shared" si="21"/>
        <v>2898</v>
      </c>
      <c r="F32" s="19">
        <f t="shared" si="21"/>
        <v>5795</v>
      </c>
      <c r="G32" s="19">
        <f t="shared" si="21"/>
        <v>2881</v>
      </c>
      <c r="H32" s="19">
        <f t="shared" si="21"/>
        <v>2914</v>
      </c>
      <c r="I32" s="19">
        <f t="shared" si="21"/>
        <v>5778.5</v>
      </c>
      <c r="J32" s="103"/>
      <c r="K32" s="130"/>
    </row>
    <row r="33" spans="1:11" s="18" customFormat="1" ht="12" customHeight="1" x14ac:dyDescent="0.2">
      <c r="A33" s="26"/>
      <c r="B33" s="21" t="s">
        <v>28</v>
      </c>
      <c r="C33" s="19">
        <f t="shared" ref="C33:I33" si="22">C172</f>
        <v>535</v>
      </c>
      <c r="D33" s="19">
        <f t="shared" si="22"/>
        <v>270</v>
      </c>
      <c r="E33" s="19">
        <f t="shared" si="22"/>
        <v>265</v>
      </c>
      <c r="F33" s="19">
        <f t="shared" si="22"/>
        <v>529</v>
      </c>
      <c r="G33" s="19">
        <f t="shared" si="22"/>
        <v>271</v>
      </c>
      <c r="H33" s="19">
        <f t="shared" si="22"/>
        <v>258</v>
      </c>
      <c r="I33" s="19">
        <f t="shared" si="22"/>
        <v>532</v>
      </c>
      <c r="J33" s="103"/>
      <c r="K33" s="130"/>
    </row>
    <row r="34" spans="1:11" s="18" customFormat="1" ht="12" customHeight="1" x14ac:dyDescent="0.2">
      <c r="A34" s="20"/>
      <c r="B34" s="21" t="s">
        <v>29</v>
      </c>
      <c r="C34" s="19">
        <f t="shared" ref="C34:I34" si="23">C168+C169+C170+C173</f>
        <v>205</v>
      </c>
      <c r="D34" s="19">
        <f t="shared" si="23"/>
        <v>109</v>
      </c>
      <c r="E34" s="19">
        <f t="shared" si="23"/>
        <v>96</v>
      </c>
      <c r="F34" s="19">
        <f t="shared" si="23"/>
        <v>202</v>
      </c>
      <c r="G34" s="19">
        <f t="shared" si="23"/>
        <v>112</v>
      </c>
      <c r="H34" s="19">
        <f t="shared" si="23"/>
        <v>90</v>
      </c>
      <c r="I34" s="19">
        <f t="shared" si="23"/>
        <v>203.5</v>
      </c>
      <c r="J34" s="103"/>
      <c r="K34" s="130"/>
    </row>
    <row r="35" spans="1:11" s="18" customFormat="1" ht="12" customHeight="1" x14ac:dyDescent="0.2">
      <c r="A35" s="20"/>
      <c r="B35" s="27" t="s">
        <v>30</v>
      </c>
      <c r="C35" s="25">
        <f t="shared" ref="C35:I35" si="24">C167+C171+C174</f>
        <v>5022</v>
      </c>
      <c r="D35" s="25">
        <f t="shared" si="24"/>
        <v>2485</v>
      </c>
      <c r="E35" s="25">
        <f t="shared" si="24"/>
        <v>2537</v>
      </c>
      <c r="F35" s="25">
        <f t="shared" si="24"/>
        <v>5064</v>
      </c>
      <c r="G35" s="25">
        <f t="shared" si="24"/>
        <v>2498</v>
      </c>
      <c r="H35" s="25">
        <f t="shared" si="24"/>
        <v>2566</v>
      </c>
      <c r="I35" s="25">
        <f t="shared" si="24"/>
        <v>5043</v>
      </c>
      <c r="J35" s="103"/>
      <c r="K35" s="130"/>
    </row>
    <row r="36" spans="1:11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103"/>
      <c r="K36" s="130"/>
    </row>
    <row r="37" spans="1:11" s="16" customFormat="1" ht="12" customHeight="1" x14ac:dyDescent="0.2">
      <c r="A37" s="247" t="s">
        <v>31</v>
      </c>
      <c r="B37" s="247"/>
      <c r="C37" s="17">
        <f t="shared" ref="C37:I37" si="25">C38+C39</f>
        <v>46511</v>
      </c>
      <c r="D37" s="17">
        <f t="shared" si="25"/>
        <v>22596</v>
      </c>
      <c r="E37" s="17">
        <f t="shared" si="25"/>
        <v>23915</v>
      </c>
      <c r="F37" s="17">
        <f t="shared" si="25"/>
        <v>47088</v>
      </c>
      <c r="G37" s="17">
        <f t="shared" si="25"/>
        <v>22854</v>
      </c>
      <c r="H37" s="17">
        <f t="shared" si="25"/>
        <v>24234</v>
      </c>
      <c r="I37" s="17">
        <f t="shared" si="25"/>
        <v>46799.5</v>
      </c>
      <c r="J37" s="103"/>
      <c r="K37" s="129"/>
    </row>
    <row r="38" spans="1:11" s="18" customFormat="1" ht="12" customHeight="1" x14ac:dyDescent="0.2">
      <c r="A38" s="246" t="s">
        <v>32</v>
      </c>
      <c r="B38" s="246"/>
      <c r="C38" s="19">
        <f t="shared" ref="C38:I38" si="26">C177+C178+C180+C181+C183+C186+C188+C189+C192+C193</f>
        <v>41124</v>
      </c>
      <c r="D38" s="19">
        <f t="shared" si="26"/>
        <v>19833</v>
      </c>
      <c r="E38" s="19">
        <f t="shared" si="26"/>
        <v>21291</v>
      </c>
      <c r="F38" s="19">
        <f t="shared" si="26"/>
        <v>41653</v>
      </c>
      <c r="G38" s="19">
        <f t="shared" si="26"/>
        <v>20087</v>
      </c>
      <c r="H38" s="19">
        <f t="shared" si="26"/>
        <v>21566</v>
      </c>
      <c r="I38" s="19">
        <f t="shared" si="26"/>
        <v>41388.5</v>
      </c>
      <c r="J38" s="103"/>
      <c r="K38" s="130"/>
    </row>
    <row r="39" spans="1:11" s="18" customFormat="1" ht="12" customHeight="1" x14ac:dyDescent="0.2">
      <c r="A39" s="253" t="s">
        <v>33</v>
      </c>
      <c r="B39" s="253"/>
      <c r="C39" s="25">
        <f t="shared" ref="C39:I39" si="27">+C179+C184+C191</f>
        <v>5387</v>
      </c>
      <c r="D39" s="25">
        <f t="shared" si="27"/>
        <v>2763</v>
      </c>
      <c r="E39" s="25">
        <f t="shared" si="27"/>
        <v>2624</v>
      </c>
      <c r="F39" s="25">
        <f t="shared" si="27"/>
        <v>5435</v>
      </c>
      <c r="G39" s="25">
        <f t="shared" si="27"/>
        <v>2767</v>
      </c>
      <c r="H39" s="25">
        <f t="shared" si="27"/>
        <v>2668</v>
      </c>
      <c r="I39" s="25">
        <f t="shared" si="27"/>
        <v>5411</v>
      </c>
      <c r="J39" s="103"/>
      <c r="K39" s="130"/>
    </row>
    <row r="40" spans="1:11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103"/>
      <c r="K40" s="130"/>
    </row>
    <row r="41" spans="1:11" s="16" customFormat="1" ht="12" customHeight="1" x14ac:dyDescent="0.2">
      <c r="A41" s="247" t="s">
        <v>34</v>
      </c>
      <c r="B41" s="247"/>
      <c r="C41" s="17">
        <f t="shared" ref="C41:I41" si="28">C42+C43+C47</f>
        <v>137197</v>
      </c>
      <c r="D41" s="17">
        <f t="shared" si="28"/>
        <v>66115</v>
      </c>
      <c r="E41" s="17">
        <f t="shared" si="28"/>
        <v>71082</v>
      </c>
      <c r="F41" s="17">
        <f t="shared" si="28"/>
        <v>138912</v>
      </c>
      <c r="G41" s="17">
        <f t="shared" si="28"/>
        <v>67002</v>
      </c>
      <c r="H41" s="17">
        <f t="shared" si="28"/>
        <v>71910</v>
      </c>
      <c r="I41" s="17">
        <f t="shared" si="28"/>
        <v>138054.5</v>
      </c>
      <c r="J41" s="103"/>
      <c r="K41" s="129"/>
    </row>
    <row r="42" spans="1:11" s="18" customFormat="1" ht="12" customHeight="1" x14ac:dyDescent="0.2">
      <c r="A42" s="246" t="s">
        <v>35</v>
      </c>
      <c r="B42" s="246"/>
      <c r="C42" s="19">
        <f t="shared" ref="C42:I42" si="29">C86+C87+C88+C90+C91+C95+C96+C98+C100+C102+C103+C107+C109+C114+C115+C119+C122+C125+C128+C132+C133</f>
        <v>90666</v>
      </c>
      <c r="D42" s="19">
        <f t="shared" si="29"/>
        <v>43392</v>
      </c>
      <c r="E42" s="19">
        <f t="shared" si="29"/>
        <v>47274</v>
      </c>
      <c r="F42" s="19">
        <f t="shared" si="29"/>
        <v>91571</v>
      </c>
      <c r="G42" s="19">
        <f t="shared" si="29"/>
        <v>43855</v>
      </c>
      <c r="H42" s="19">
        <f t="shared" si="29"/>
        <v>47716</v>
      </c>
      <c r="I42" s="19">
        <f t="shared" si="29"/>
        <v>91118.5</v>
      </c>
      <c r="J42" s="103"/>
      <c r="K42" s="130"/>
    </row>
    <row r="43" spans="1:11" s="18" customFormat="1" ht="12" customHeight="1" x14ac:dyDescent="0.2">
      <c r="A43" s="257" t="s">
        <v>36</v>
      </c>
      <c r="B43" s="257"/>
      <c r="C43" s="19">
        <f t="shared" ref="C43:I43" si="30">C44+C45+C46</f>
        <v>24542</v>
      </c>
      <c r="D43" s="19">
        <f t="shared" si="30"/>
        <v>12238</v>
      </c>
      <c r="E43" s="19">
        <f t="shared" si="30"/>
        <v>12304</v>
      </c>
      <c r="F43" s="19">
        <f t="shared" si="30"/>
        <v>25086</v>
      </c>
      <c r="G43" s="19">
        <f t="shared" si="30"/>
        <v>12532</v>
      </c>
      <c r="H43" s="19">
        <f t="shared" si="30"/>
        <v>12554</v>
      </c>
      <c r="I43" s="19">
        <f t="shared" si="30"/>
        <v>24814</v>
      </c>
      <c r="J43" s="103"/>
      <c r="K43" s="130"/>
    </row>
    <row r="44" spans="1:11" s="18" customFormat="1" ht="12" customHeight="1" x14ac:dyDescent="0.2">
      <c r="A44" s="27"/>
      <c r="B44" s="21" t="s">
        <v>37</v>
      </c>
      <c r="C44" s="19">
        <f t="shared" ref="C44:I44" si="31">C79+C112+C101+C185+C105+C110+C129</f>
        <v>12450</v>
      </c>
      <c r="D44" s="19">
        <f t="shared" si="31"/>
        <v>6289</v>
      </c>
      <c r="E44" s="19">
        <f t="shared" si="31"/>
        <v>6161</v>
      </c>
      <c r="F44" s="19">
        <f t="shared" si="31"/>
        <v>12856</v>
      </c>
      <c r="G44" s="19">
        <f t="shared" si="31"/>
        <v>6504</v>
      </c>
      <c r="H44" s="19">
        <f t="shared" si="31"/>
        <v>6352</v>
      </c>
      <c r="I44" s="19">
        <f t="shared" si="31"/>
        <v>12653</v>
      </c>
      <c r="J44" s="103"/>
      <c r="K44" s="130"/>
    </row>
    <row r="45" spans="1:11" s="18" customFormat="1" ht="12" customHeight="1" x14ac:dyDescent="0.2">
      <c r="A45" s="27"/>
      <c r="B45" s="21" t="s">
        <v>38</v>
      </c>
      <c r="C45" s="19">
        <f t="shared" ref="C45:I45" si="32">C89+C118+C120+C127</f>
        <v>11146</v>
      </c>
      <c r="D45" s="19">
        <f t="shared" si="32"/>
        <v>5481</v>
      </c>
      <c r="E45" s="19">
        <f t="shared" si="32"/>
        <v>5665</v>
      </c>
      <c r="F45" s="19">
        <f t="shared" si="32"/>
        <v>11282</v>
      </c>
      <c r="G45" s="19">
        <f t="shared" si="32"/>
        <v>5560</v>
      </c>
      <c r="H45" s="19">
        <f t="shared" si="32"/>
        <v>5722</v>
      </c>
      <c r="I45" s="19">
        <f t="shared" si="32"/>
        <v>11214</v>
      </c>
      <c r="J45" s="103"/>
      <c r="K45" s="130"/>
    </row>
    <row r="46" spans="1:11" s="18" customFormat="1" ht="12" customHeight="1" x14ac:dyDescent="0.2">
      <c r="A46" s="27"/>
      <c r="B46" s="22" t="s">
        <v>39</v>
      </c>
      <c r="C46" s="19">
        <f t="shared" ref="C46:I46" si="33">C83+C93+C94+C130</f>
        <v>946</v>
      </c>
      <c r="D46" s="19">
        <f t="shared" si="33"/>
        <v>468</v>
      </c>
      <c r="E46" s="19">
        <f t="shared" si="33"/>
        <v>478</v>
      </c>
      <c r="F46" s="19">
        <f t="shared" si="33"/>
        <v>948</v>
      </c>
      <c r="G46" s="19">
        <f t="shared" si="33"/>
        <v>468</v>
      </c>
      <c r="H46" s="19">
        <f t="shared" si="33"/>
        <v>480</v>
      </c>
      <c r="I46" s="19">
        <f t="shared" si="33"/>
        <v>947</v>
      </c>
      <c r="J46" s="103"/>
      <c r="K46" s="130"/>
    </row>
    <row r="47" spans="1:11" s="18" customFormat="1" ht="12" customHeight="1" x14ac:dyDescent="0.2">
      <c r="A47" s="246" t="s">
        <v>40</v>
      </c>
      <c r="B47" s="246"/>
      <c r="C47" s="19">
        <f t="shared" ref="C47:I47" si="34">C48+C49+C50</f>
        <v>21989</v>
      </c>
      <c r="D47" s="19">
        <f t="shared" si="34"/>
        <v>10485</v>
      </c>
      <c r="E47" s="19">
        <f t="shared" si="34"/>
        <v>11504</v>
      </c>
      <c r="F47" s="19">
        <f t="shared" si="34"/>
        <v>22255</v>
      </c>
      <c r="G47" s="19">
        <f t="shared" si="34"/>
        <v>10615</v>
      </c>
      <c r="H47" s="19">
        <f t="shared" si="34"/>
        <v>11640</v>
      </c>
      <c r="I47" s="19">
        <f t="shared" si="34"/>
        <v>22122</v>
      </c>
      <c r="J47" s="103"/>
      <c r="K47" s="130"/>
    </row>
    <row r="48" spans="1:11" s="18" customFormat="1" ht="12" customHeight="1" x14ac:dyDescent="0.2">
      <c r="A48" s="27"/>
      <c r="B48" s="21" t="s">
        <v>41</v>
      </c>
      <c r="C48" s="19">
        <f t="shared" ref="C48:I48" si="35">+C75+C76+C85+C111</f>
        <v>2612</v>
      </c>
      <c r="D48" s="19">
        <f t="shared" si="35"/>
        <v>1256</v>
      </c>
      <c r="E48" s="19">
        <f t="shared" si="35"/>
        <v>1356</v>
      </c>
      <c r="F48" s="19">
        <f t="shared" si="35"/>
        <v>2631</v>
      </c>
      <c r="G48" s="19">
        <f t="shared" si="35"/>
        <v>1266</v>
      </c>
      <c r="H48" s="19">
        <f t="shared" si="35"/>
        <v>1365</v>
      </c>
      <c r="I48" s="19">
        <f t="shared" si="35"/>
        <v>2621.5</v>
      </c>
      <c r="J48" s="103"/>
      <c r="K48" s="130"/>
    </row>
    <row r="49" spans="1:11" s="18" customFormat="1" ht="12" customHeight="1" x14ac:dyDescent="0.2">
      <c r="A49" s="27"/>
      <c r="B49" s="21" t="s">
        <v>42</v>
      </c>
      <c r="C49" s="19">
        <f t="shared" ref="C49:I49" si="36">C78+C80+C97+C99+C113+C117+C123+C126</f>
        <v>5934</v>
      </c>
      <c r="D49" s="19">
        <f t="shared" si="36"/>
        <v>2863</v>
      </c>
      <c r="E49" s="19">
        <f t="shared" si="36"/>
        <v>3071</v>
      </c>
      <c r="F49" s="19">
        <f t="shared" si="36"/>
        <v>5978</v>
      </c>
      <c r="G49" s="19">
        <f t="shared" si="36"/>
        <v>2882</v>
      </c>
      <c r="H49" s="19">
        <f t="shared" si="36"/>
        <v>3096</v>
      </c>
      <c r="I49" s="19">
        <f t="shared" si="36"/>
        <v>5956</v>
      </c>
      <c r="J49" s="103"/>
      <c r="K49" s="130"/>
    </row>
    <row r="50" spans="1:11" s="18" customFormat="1" ht="12" customHeight="1" x14ac:dyDescent="0.2">
      <c r="A50" s="27"/>
      <c r="B50" s="27" t="s">
        <v>43</v>
      </c>
      <c r="C50" s="25">
        <f t="shared" ref="C50:I50" si="37">C74+C81+C92+C104+C116+C121+C131</f>
        <v>13443</v>
      </c>
      <c r="D50" s="25">
        <f t="shared" si="37"/>
        <v>6366</v>
      </c>
      <c r="E50" s="25">
        <f t="shared" si="37"/>
        <v>7077</v>
      </c>
      <c r="F50" s="25">
        <f t="shared" si="37"/>
        <v>13646</v>
      </c>
      <c r="G50" s="25">
        <f t="shared" si="37"/>
        <v>6467</v>
      </c>
      <c r="H50" s="25">
        <f t="shared" si="37"/>
        <v>7179</v>
      </c>
      <c r="I50" s="25">
        <f t="shared" si="37"/>
        <v>13544.5</v>
      </c>
      <c r="J50" s="103"/>
      <c r="K50" s="130"/>
    </row>
    <row r="51" spans="1:11" s="18" customFormat="1" ht="12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103"/>
      <c r="K51" s="130"/>
    </row>
    <row r="52" spans="1:11" s="16" customFormat="1" ht="12" customHeight="1" x14ac:dyDescent="0.2">
      <c r="A52" s="247" t="s">
        <v>44</v>
      </c>
      <c r="B52" s="247"/>
      <c r="C52" s="17">
        <f t="shared" ref="C52:I52" si="38">C53+C54+C55</f>
        <v>53560</v>
      </c>
      <c r="D52" s="17">
        <f t="shared" si="38"/>
        <v>25952</v>
      </c>
      <c r="E52" s="17">
        <f t="shared" si="38"/>
        <v>27608</v>
      </c>
      <c r="F52" s="17">
        <f t="shared" si="38"/>
        <v>53884</v>
      </c>
      <c r="G52" s="17">
        <f t="shared" si="38"/>
        <v>26088</v>
      </c>
      <c r="H52" s="17">
        <f t="shared" si="38"/>
        <v>27796</v>
      </c>
      <c r="I52" s="17">
        <f t="shared" si="38"/>
        <v>53722</v>
      </c>
      <c r="J52" s="103"/>
      <c r="K52" s="129"/>
    </row>
    <row r="53" spans="1:11" s="18" customFormat="1" ht="12" customHeight="1" x14ac:dyDescent="0.2">
      <c r="A53" s="246" t="s">
        <v>45</v>
      </c>
      <c r="B53" s="246"/>
      <c r="C53" s="19">
        <f t="shared" ref="C53:I53" si="39">C58+C62+C67+C71</f>
        <v>18639</v>
      </c>
      <c r="D53" s="19">
        <f t="shared" si="39"/>
        <v>8898</v>
      </c>
      <c r="E53" s="19">
        <f t="shared" si="39"/>
        <v>9741</v>
      </c>
      <c r="F53" s="19">
        <f t="shared" si="39"/>
        <v>18726</v>
      </c>
      <c r="G53" s="19">
        <f t="shared" si="39"/>
        <v>8943</v>
      </c>
      <c r="H53" s="19">
        <f t="shared" si="39"/>
        <v>9783</v>
      </c>
      <c r="I53" s="19">
        <f t="shared" si="39"/>
        <v>18682.5</v>
      </c>
      <c r="J53" s="103"/>
      <c r="K53" s="130"/>
    </row>
    <row r="54" spans="1:11" s="18" customFormat="1" ht="12" customHeight="1" x14ac:dyDescent="0.2">
      <c r="A54" s="246" t="s">
        <v>46</v>
      </c>
      <c r="B54" s="246"/>
      <c r="C54" s="19">
        <f t="shared" ref="C54:I54" si="40">C77+C59+C82+C84+C63+C64+C65+C106+C108+C66+C68+C69+C124+C70</f>
        <v>30961</v>
      </c>
      <c r="D54" s="19">
        <f t="shared" si="40"/>
        <v>15091</v>
      </c>
      <c r="E54" s="19">
        <f t="shared" si="40"/>
        <v>15870</v>
      </c>
      <c r="F54" s="19">
        <f t="shared" si="40"/>
        <v>31151</v>
      </c>
      <c r="G54" s="19">
        <f t="shared" si="40"/>
        <v>15168</v>
      </c>
      <c r="H54" s="19">
        <f t="shared" si="40"/>
        <v>15983</v>
      </c>
      <c r="I54" s="19">
        <f t="shared" si="40"/>
        <v>31056</v>
      </c>
      <c r="J54" s="103"/>
      <c r="K54" s="130"/>
    </row>
    <row r="55" spans="1:11" s="18" customFormat="1" ht="12" customHeight="1" x14ac:dyDescent="0.2">
      <c r="A55" s="253" t="s">
        <v>47</v>
      </c>
      <c r="B55" s="253"/>
      <c r="C55" s="25">
        <f t="shared" ref="C55:I55" si="41">C61+C60</f>
        <v>3960</v>
      </c>
      <c r="D55" s="25">
        <f t="shared" si="41"/>
        <v>1963</v>
      </c>
      <c r="E55" s="25">
        <f t="shared" si="41"/>
        <v>1997</v>
      </c>
      <c r="F55" s="25">
        <f t="shared" si="41"/>
        <v>4007</v>
      </c>
      <c r="G55" s="25">
        <f t="shared" si="41"/>
        <v>1977</v>
      </c>
      <c r="H55" s="25">
        <f t="shared" si="41"/>
        <v>2030</v>
      </c>
      <c r="I55" s="25">
        <f t="shared" si="41"/>
        <v>3983.5</v>
      </c>
      <c r="J55" s="103"/>
      <c r="K55" s="130"/>
    </row>
    <row r="56" spans="1:11" s="18" customFormat="1" ht="12" customHeight="1" x14ac:dyDescent="0.2">
      <c r="A56" s="22"/>
      <c r="B56" s="28"/>
      <c r="C56" s="29"/>
      <c r="D56" s="29"/>
      <c r="E56" s="29"/>
      <c r="F56" s="29"/>
      <c r="G56" s="29"/>
      <c r="H56" s="29"/>
      <c r="I56" s="29"/>
      <c r="J56" s="103"/>
    </row>
    <row r="57" spans="1:11" s="18" customFormat="1" ht="12" customHeight="1" x14ac:dyDescent="0.2">
      <c r="A57" s="256" t="s">
        <v>48</v>
      </c>
      <c r="B57" s="256"/>
      <c r="C57" s="15">
        <f t="shared" ref="C57:I57" si="42">SUM(C58:C71)</f>
        <v>48729</v>
      </c>
      <c r="D57" s="15">
        <f t="shared" si="42"/>
        <v>23528</v>
      </c>
      <c r="E57" s="15">
        <f t="shared" si="42"/>
        <v>25201</v>
      </c>
      <c r="F57" s="15">
        <f t="shared" si="42"/>
        <v>49022</v>
      </c>
      <c r="G57" s="15">
        <f t="shared" si="42"/>
        <v>23662</v>
      </c>
      <c r="H57" s="15">
        <f t="shared" si="42"/>
        <v>25360</v>
      </c>
      <c r="I57" s="15">
        <f t="shared" si="42"/>
        <v>48875.5</v>
      </c>
      <c r="J57" s="103"/>
    </row>
    <row r="58" spans="1:11" s="18" customFormat="1" ht="12" customHeight="1" x14ac:dyDescent="0.2">
      <c r="A58" s="246" t="s">
        <v>49</v>
      </c>
      <c r="B58" s="246"/>
      <c r="C58" s="19">
        <v>3349</v>
      </c>
      <c r="D58" s="19">
        <v>1642</v>
      </c>
      <c r="E58" s="19">
        <v>1707</v>
      </c>
      <c r="F58" s="19">
        <v>3331</v>
      </c>
      <c r="G58" s="19">
        <v>1613</v>
      </c>
      <c r="H58" s="19">
        <v>1718</v>
      </c>
      <c r="I58" s="19">
        <v>3340</v>
      </c>
      <c r="J58" s="103"/>
    </row>
    <row r="59" spans="1:11" s="18" customFormat="1" ht="12" customHeight="1" x14ac:dyDescent="0.2">
      <c r="A59" s="246" t="s">
        <v>50</v>
      </c>
      <c r="B59" s="246"/>
      <c r="C59" s="19">
        <v>601</v>
      </c>
      <c r="D59" s="19">
        <v>298</v>
      </c>
      <c r="E59" s="19">
        <v>303</v>
      </c>
      <c r="F59" s="19">
        <v>618</v>
      </c>
      <c r="G59" s="19">
        <v>303</v>
      </c>
      <c r="H59" s="19">
        <v>315</v>
      </c>
      <c r="I59" s="19">
        <v>609.5</v>
      </c>
      <c r="J59" s="103"/>
    </row>
    <row r="60" spans="1:11" s="18" customFormat="1" ht="12" customHeight="1" x14ac:dyDescent="0.2">
      <c r="A60" s="246" t="s">
        <v>51</v>
      </c>
      <c r="B60" s="246"/>
      <c r="C60" s="19">
        <v>1960</v>
      </c>
      <c r="D60" s="19">
        <v>952</v>
      </c>
      <c r="E60" s="19">
        <v>1008</v>
      </c>
      <c r="F60" s="19">
        <v>1965</v>
      </c>
      <c r="G60" s="19">
        <v>948</v>
      </c>
      <c r="H60" s="19">
        <v>1017</v>
      </c>
      <c r="I60" s="19">
        <v>1962.5</v>
      </c>
      <c r="J60" s="103"/>
    </row>
    <row r="61" spans="1:11" s="18" customFormat="1" ht="12" customHeight="1" x14ac:dyDescent="0.2">
      <c r="A61" s="246" t="s">
        <v>52</v>
      </c>
      <c r="B61" s="246"/>
      <c r="C61" s="19">
        <v>2000</v>
      </c>
      <c r="D61" s="19">
        <v>1011</v>
      </c>
      <c r="E61" s="19">
        <v>989</v>
      </c>
      <c r="F61" s="19">
        <v>2042</v>
      </c>
      <c r="G61" s="19">
        <v>1029</v>
      </c>
      <c r="H61" s="19">
        <v>1013</v>
      </c>
      <c r="I61" s="19">
        <v>2021</v>
      </c>
      <c r="J61" s="103"/>
    </row>
    <row r="62" spans="1:11" s="18" customFormat="1" ht="12" customHeight="1" x14ac:dyDescent="0.2">
      <c r="A62" s="246" t="s">
        <v>53</v>
      </c>
      <c r="B62" s="246"/>
      <c r="C62" s="19">
        <v>7737</v>
      </c>
      <c r="D62" s="19">
        <v>3667</v>
      </c>
      <c r="E62" s="19">
        <v>4070</v>
      </c>
      <c r="F62" s="19">
        <v>7776</v>
      </c>
      <c r="G62" s="19">
        <v>3699</v>
      </c>
      <c r="H62" s="19">
        <v>4077</v>
      </c>
      <c r="I62" s="19">
        <v>7756.5</v>
      </c>
      <c r="J62" s="103"/>
    </row>
    <row r="63" spans="1:11" s="18" customFormat="1" ht="12" customHeight="1" x14ac:dyDescent="0.2">
      <c r="A63" s="246" t="s">
        <v>54</v>
      </c>
      <c r="B63" s="246"/>
      <c r="C63" s="19">
        <v>2681</v>
      </c>
      <c r="D63" s="19">
        <v>1322</v>
      </c>
      <c r="E63" s="19">
        <v>1359</v>
      </c>
      <c r="F63" s="19">
        <v>2703</v>
      </c>
      <c r="G63" s="19">
        <v>1329</v>
      </c>
      <c r="H63" s="19">
        <v>1374</v>
      </c>
      <c r="I63" s="19">
        <v>2692</v>
      </c>
      <c r="J63" s="103"/>
    </row>
    <row r="64" spans="1:11" s="18" customFormat="1" ht="12" customHeight="1" x14ac:dyDescent="0.2">
      <c r="A64" s="246" t="s">
        <v>55</v>
      </c>
      <c r="B64" s="246"/>
      <c r="C64" s="19">
        <v>1713</v>
      </c>
      <c r="D64" s="19">
        <v>841</v>
      </c>
      <c r="E64" s="19">
        <v>872</v>
      </c>
      <c r="F64" s="19">
        <v>1716</v>
      </c>
      <c r="G64" s="19">
        <v>859</v>
      </c>
      <c r="H64" s="19">
        <v>857</v>
      </c>
      <c r="I64" s="19">
        <v>1714.5</v>
      </c>
      <c r="J64" s="103"/>
    </row>
    <row r="65" spans="1:10" s="18" customFormat="1" ht="12" customHeight="1" x14ac:dyDescent="0.2">
      <c r="A65" s="246" t="s">
        <v>56</v>
      </c>
      <c r="B65" s="246"/>
      <c r="C65" s="19">
        <v>11582</v>
      </c>
      <c r="D65" s="19">
        <v>5551</v>
      </c>
      <c r="E65" s="19">
        <v>6031</v>
      </c>
      <c r="F65" s="19">
        <v>11673</v>
      </c>
      <c r="G65" s="19">
        <v>5580</v>
      </c>
      <c r="H65" s="19">
        <v>6093</v>
      </c>
      <c r="I65" s="19">
        <v>11627.5</v>
      </c>
      <c r="J65" s="103"/>
    </row>
    <row r="66" spans="1:10" s="18" customFormat="1" ht="12" customHeight="1" x14ac:dyDescent="0.2">
      <c r="A66" s="246" t="s">
        <v>57</v>
      </c>
      <c r="B66" s="246"/>
      <c r="C66" s="19">
        <v>317</v>
      </c>
      <c r="D66" s="19">
        <v>148</v>
      </c>
      <c r="E66" s="19">
        <v>169</v>
      </c>
      <c r="F66" s="19">
        <v>314</v>
      </c>
      <c r="G66" s="19">
        <v>151</v>
      </c>
      <c r="H66" s="19">
        <v>163</v>
      </c>
      <c r="I66" s="19">
        <v>315.5</v>
      </c>
      <c r="J66" s="103"/>
    </row>
    <row r="67" spans="1:10" s="18" customFormat="1" ht="12" customHeight="1" x14ac:dyDescent="0.2">
      <c r="A67" s="246" t="s">
        <v>58</v>
      </c>
      <c r="B67" s="246"/>
      <c r="C67" s="19">
        <v>4506</v>
      </c>
      <c r="D67" s="19">
        <v>2144</v>
      </c>
      <c r="E67" s="19">
        <v>2362</v>
      </c>
      <c r="F67" s="19">
        <v>4565</v>
      </c>
      <c r="G67" s="19">
        <v>2170</v>
      </c>
      <c r="H67" s="19">
        <v>2395</v>
      </c>
      <c r="I67" s="19">
        <v>4535.5</v>
      </c>
      <c r="J67" s="103"/>
    </row>
    <row r="68" spans="1:10" s="18" customFormat="1" ht="12" customHeight="1" x14ac:dyDescent="0.2">
      <c r="A68" s="246" t="s">
        <v>59</v>
      </c>
      <c r="B68" s="246"/>
      <c r="C68" s="19">
        <v>2405</v>
      </c>
      <c r="D68" s="19">
        <v>1164</v>
      </c>
      <c r="E68" s="19">
        <v>1241</v>
      </c>
      <c r="F68" s="19">
        <v>2389</v>
      </c>
      <c r="G68" s="19">
        <v>1161</v>
      </c>
      <c r="H68" s="19">
        <v>1228</v>
      </c>
      <c r="I68" s="19">
        <v>2397</v>
      </c>
      <c r="J68" s="103"/>
    </row>
    <row r="69" spans="1:10" s="18" customFormat="1" ht="12" customHeight="1" x14ac:dyDescent="0.2">
      <c r="A69" s="246" t="s">
        <v>60</v>
      </c>
      <c r="B69" s="246"/>
      <c r="C69" s="19">
        <v>2490</v>
      </c>
      <c r="D69" s="19">
        <v>1220</v>
      </c>
      <c r="E69" s="19">
        <v>1270</v>
      </c>
      <c r="F69" s="19">
        <v>2505</v>
      </c>
      <c r="G69" s="19">
        <v>1220</v>
      </c>
      <c r="H69" s="19">
        <v>1285</v>
      </c>
      <c r="I69" s="19">
        <v>2497.5</v>
      </c>
      <c r="J69" s="103"/>
    </row>
    <row r="70" spans="1:10" s="18" customFormat="1" ht="12" customHeight="1" x14ac:dyDescent="0.2">
      <c r="A70" s="246" t="s">
        <v>61</v>
      </c>
      <c r="B70" s="246"/>
      <c r="C70" s="19">
        <v>4341</v>
      </c>
      <c r="D70" s="19">
        <v>2123</v>
      </c>
      <c r="E70" s="19">
        <v>2218</v>
      </c>
      <c r="F70" s="19">
        <v>4371</v>
      </c>
      <c r="G70" s="19">
        <v>2139</v>
      </c>
      <c r="H70" s="19">
        <v>2232</v>
      </c>
      <c r="I70" s="19">
        <v>4356</v>
      </c>
      <c r="J70" s="103"/>
    </row>
    <row r="71" spans="1:10" s="18" customFormat="1" ht="12" customHeight="1" x14ac:dyDescent="0.2">
      <c r="A71" s="253" t="s">
        <v>62</v>
      </c>
      <c r="B71" s="253"/>
      <c r="C71" s="25">
        <v>3047</v>
      </c>
      <c r="D71" s="25">
        <v>1445</v>
      </c>
      <c r="E71" s="25">
        <v>1602</v>
      </c>
      <c r="F71" s="25">
        <v>3054</v>
      </c>
      <c r="G71" s="25">
        <v>1461</v>
      </c>
      <c r="H71" s="25">
        <v>1593</v>
      </c>
      <c r="I71" s="25">
        <v>3050.5</v>
      </c>
      <c r="J71" s="103"/>
    </row>
    <row r="72" spans="1:10" s="18" customFormat="1" ht="12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  <c r="J72" s="103"/>
    </row>
    <row r="73" spans="1:10" s="18" customFormat="1" ht="12" customHeight="1" x14ac:dyDescent="0.2">
      <c r="A73" s="247" t="s">
        <v>63</v>
      </c>
      <c r="B73" s="247"/>
      <c r="C73" s="17">
        <f t="shared" ref="C73:I73" si="43">SUM(C74:C133)</f>
        <v>141661</v>
      </c>
      <c r="D73" s="17">
        <f t="shared" si="43"/>
        <v>68334</v>
      </c>
      <c r="E73" s="17">
        <f t="shared" si="43"/>
        <v>73327</v>
      </c>
      <c r="F73" s="17">
        <f t="shared" si="43"/>
        <v>143390</v>
      </c>
      <c r="G73" s="17">
        <f t="shared" si="43"/>
        <v>69222</v>
      </c>
      <c r="H73" s="17">
        <f t="shared" si="43"/>
        <v>74168</v>
      </c>
      <c r="I73" s="17">
        <f t="shared" si="43"/>
        <v>142525.5</v>
      </c>
      <c r="J73" s="103"/>
    </row>
    <row r="74" spans="1:10" s="18" customFormat="1" ht="12" customHeight="1" x14ac:dyDescent="0.2">
      <c r="A74" s="246" t="s">
        <v>64</v>
      </c>
      <c r="B74" s="246"/>
      <c r="C74" s="19">
        <v>3981</v>
      </c>
      <c r="D74" s="19">
        <v>1881</v>
      </c>
      <c r="E74" s="19">
        <v>2100</v>
      </c>
      <c r="F74" s="19">
        <v>4050</v>
      </c>
      <c r="G74" s="19">
        <v>1906</v>
      </c>
      <c r="H74" s="19">
        <v>2144</v>
      </c>
      <c r="I74" s="19">
        <v>4015.5</v>
      </c>
      <c r="J74" s="103"/>
    </row>
    <row r="75" spans="1:10" s="18" customFormat="1" ht="12" customHeight="1" x14ac:dyDescent="0.2">
      <c r="A75" s="246" t="s">
        <v>65</v>
      </c>
      <c r="B75" s="246"/>
      <c r="C75" s="19">
        <v>1316</v>
      </c>
      <c r="D75" s="19">
        <v>638</v>
      </c>
      <c r="E75" s="19">
        <v>678</v>
      </c>
      <c r="F75" s="19">
        <v>1323</v>
      </c>
      <c r="G75" s="19">
        <v>640</v>
      </c>
      <c r="H75" s="19">
        <v>683</v>
      </c>
      <c r="I75" s="19">
        <v>1319.5</v>
      </c>
      <c r="J75" s="103"/>
    </row>
    <row r="76" spans="1:10" s="18" customFormat="1" ht="12" customHeight="1" x14ac:dyDescent="0.2">
      <c r="A76" s="246" t="s">
        <v>66</v>
      </c>
      <c r="B76" s="246"/>
      <c r="C76" s="19">
        <v>308</v>
      </c>
      <c r="D76" s="19">
        <v>145</v>
      </c>
      <c r="E76" s="19">
        <v>163</v>
      </c>
      <c r="F76" s="19">
        <v>317</v>
      </c>
      <c r="G76" s="19">
        <v>150</v>
      </c>
      <c r="H76" s="19">
        <v>167</v>
      </c>
      <c r="I76" s="19">
        <v>312.5</v>
      </c>
      <c r="J76" s="103"/>
    </row>
    <row r="77" spans="1:10" s="18" customFormat="1" ht="12" customHeight="1" x14ac:dyDescent="0.2">
      <c r="A77" s="246" t="s">
        <v>67</v>
      </c>
      <c r="B77" s="246"/>
      <c r="C77" s="19">
        <v>953</v>
      </c>
      <c r="D77" s="19">
        <v>474</v>
      </c>
      <c r="E77" s="19">
        <v>479</v>
      </c>
      <c r="F77" s="19">
        <v>954</v>
      </c>
      <c r="G77" s="19">
        <v>471</v>
      </c>
      <c r="H77" s="19">
        <v>483</v>
      </c>
      <c r="I77" s="19">
        <v>953.5</v>
      </c>
      <c r="J77" s="103"/>
    </row>
    <row r="78" spans="1:10" s="18" customFormat="1" ht="12" customHeight="1" x14ac:dyDescent="0.2">
      <c r="A78" s="246" t="s">
        <v>68</v>
      </c>
      <c r="B78" s="246"/>
      <c r="C78" s="19">
        <v>291</v>
      </c>
      <c r="D78" s="19">
        <v>144</v>
      </c>
      <c r="E78" s="19">
        <v>147</v>
      </c>
      <c r="F78" s="19">
        <v>294</v>
      </c>
      <c r="G78" s="19">
        <v>144</v>
      </c>
      <c r="H78" s="19">
        <v>150</v>
      </c>
      <c r="I78" s="19">
        <v>292.5</v>
      </c>
      <c r="J78" s="103"/>
    </row>
    <row r="79" spans="1:10" s="18" customFormat="1" ht="12" customHeight="1" x14ac:dyDescent="0.2">
      <c r="A79" s="246" t="s">
        <v>69</v>
      </c>
      <c r="B79" s="246"/>
      <c r="C79" s="19">
        <v>1438</v>
      </c>
      <c r="D79" s="19">
        <v>699</v>
      </c>
      <c r="E79" s="19">
        <v>739</v>
      </c>
      <c r="F79" s="19">
        <v>1471</v>
      </c>
      <c r="G79" s="19">
        <v>730</v>
      </c>
      <c r="H79" s="19">
        <v>741</v>
      </c>
      <c r="I79" s="19">
        <v>1454.5</v>
      </c>
      <c r="J79" s="103"/>
    </row>
    <row r="80" spans="1:10" s="18" customFormat="1" ht="12" customHeight="1" x14ac:dyDescent="0.2">
      <c r="A80" s="246" t="s">
        <v>70</v>
      </c>
      <c r="B80" s="246"/>
      <c r="C80" s="19">
        <v>625</v>
      </c>
      <c r="D80" s="19">
        <v>307</v>
      </c>
      <c r="E80" s="19">
        <v>318</v>
      </c>
      <c r="F80" s="19">
        <v>622</v>
      </c>
      <c r="G80" s="19">
        <v>311</v>
      </c>
      <c r="H80" s="19">
        <v>311</v>
      </c>
      <c r="I80" s="19">
        <v>623.5</v>
      </c>
      <c r="J80" s="103"/>
    </row>
    <row r="81" spans="1:10" s="18" customFormat="1" ht="12" customHeight="1" x14ac:dyDescent="0.2">
      <c r="A81" s="246" t="s">
        <v>71</v>
      </c>
      <c r="B81" s="246"/>
      <c r="C81" s="19">
        <v>2379</v>
      </c>
      <c r="D81" s="19">
        <v>1136</v>
      </c>
      <c r="E81" s="19">
        <v>1243</v>
      </c>
      <c r="F81" s="19">
        <v>2375</v>
      </c>
      <c r="G81" s="19">
        <v>1129</v>
      </c>
      <c r="H81" s="19">
        <v>1246</v>
      </c>
      <c r="I81" s="19">
        <v>2377</v>
      </c>
      <c r="J81" s="103"/>
    </row>
    <row r="82" spans="1:10" s="18" customFormat="1" ht="12" customHeight="1" x14ac:dyDescent="0.2">
      <c r="A82" s="246" t="s">
        <v>73</v>
      </c>
      <c r="B82" s="246"/>
      <c r="C82" s="19">
        <v>845</v>
      </c>
      <c r="D82" s="19">
        <v>423</v>
      </c>
      <c r="E82" s="19">
        <v>422</v>
      </c>
      <c r="F82" s="19">
        <v>856</v>
      </c>
      <c r="G82" s="19">
        <v>418</v>
      </c>
      <c r="H82" s="19">
        <v>438</v>
      </c>
      <c r="I82" s="19">
        <v>850.5</v>
      </c>
      <c r="J82" s="103"/>
    </row>
    <row r="83" spans="1:10" s="18" customFormat="1" ht="12" customHeight="1" x14ac:dyDescent="0.2">
      <c r="A83" s="246" t="s">
        <v>74</v>
      </c>
      <c r="B83" s="246"/>
      <c r="C83" s="19">
        <v>142</v>
      </c>
      <c r="D83" s="19">
        <v>78</v>
      </c>
      <c r="E83" s="19">
        <v>64</v>
      </c>
      <c r="F83" s="19">
        <v>144</v>
      </c>
      <c r="G83" s="19">
        <v>79</v>
      </c>
      <c r="H83" s="19">
        <v>65</v>
      </c>
      <c r="I83" s="19">
        <v>143</v>
      </c>
      <c r="J83" s="103"/>
    </row>
    <row r="84" spans="1:10" s="18" customFormat="1" ht="12" customHeight="1" x14ac:dyDescent="0.2">
      <c r="A84" s="246" t="s">
        <v>75</v>
      </c>
      <c r="B84" s="246"/>
      <c r="C84" s="19">
        <v>425</v>
      </c>
      <c r="D84" s="19">
        <v>212</v>
      </c>
      <c r="E84" s="19">
        <v>213</v>
      </c>
      <c r="F84" s="19">
        <v>457</v>
      </c>
      <c r="G84" s="19">
        <v>231</v>
      </c>
      <c r="H84" s="19">
        <v>226</v>
      </c>
      <c r="I84" s="19">
        <v>441</v>
      </c>
      <c r="J84" s="103"/>
    </row>
    <row r="85" spans="1:10" s="18" customFormat="1" ht="12" customHeight="1" x14ac:dyDescent="0.2">
      <c r="A85" s="246" t="s">
        <v>76</v>
      </c>
      <c r="B85" s="246"/>
      <c r="C85" s="19">
        <v>718</v>
      </c>
      <c r="D85" s="19">
        <v>348</v>
      </c>
      <c r="E85" s="19">
        <v>370</v>
      </c>
      <c r="F85" s="19">
        <v>722</v>
      </c>
      <c r="G85" s="19">
        <v>348</v>
      </c>
      <c r="H85" s="19">
        <v>374</v>
      </c>
      <c r="I85" s="19">
        <v>720</v>
      </c>
      <c r="J85" s="103"/>
    </row>
    <row r="86" spans="1:10" s="18" customFormat="1" ht="12" customHeight="1" x14ac:dyDescent="0.2">
      <c r="A86" s="246" t="s">
        <v>77</v>
      </c>
      <c r="B86" s="246"/>
      <c r="C86" s="19">
        <v>1435</v>
      </c>
      <c r="D86" s="19">
        <v>726</v>
      </c>
      <c r="E86" s="19">
        <v>709</v>
      </c>
      <c r="F86" s="19">
        <v>1446</v>
      </c>
      <c r="G86" s="19">
        <v>731</v>
      </c>
      <c r="H86" s="19">
        <v>715</v>
      </c>
      <c r="I86" s="19">
        <v>1440.5</v>
      </c>
      <c r="J86" s="103"/>
    </row>
    <row r="87" spans="1:10" s="18" customFormat="1" ht="12" customHeight="1" x14ac:dyDescent="0.2">
      <c r="A87" s="246" t="s">
        <v>78</v>
      </c>
      <c r="B87" s="246"/>
      <c r="C87" s="19">
        <v>1976</v>
      </c>
      <c r="D87" s="19">
        <v>984</v>
      </c>
      <c r="E87" s="19">
        <v>992</v>
      </c>
      <c r="F87" s="19">
        <v>2037</v>
      </c>
      <c r="G87" s="19">
        <v>1012</v>
      </c>
      <c r="H87" s="19">
        <v>1025</v>
      </c>
      <c r="I87" s="19">
        <v>2006.5</v>
      </c>
      <c r="J87" s="103"/>
    </row>
    <row r="88" spans="1:10" s="18" customFormat="1" ht="12" customHeight="1" x14ac:dyDescent="0.2">
      <c r="A88" s="246" t="s">
        <v>80</v>
      </c>
      <c r="B88" s="246"/>
      <c r="C88" s="19">
        <v>1963</v>
      </c>
      <c r="D88" s="19">
        <v>945</v>
      </c>
      <c r="E88" s="19">
        <v>1018</v>
      </c>
      <c r="F88" s="19">
        <v>1947</v>
      </c>
      <c r="G88" s="19">
        <v>926</v>
      </c>
      <c r="H88" s="19">
        <v>1021</v>
      </c>
      <c r="I88" s="19">
        <v>1955</v>
      </c>
      <c r="J88" s="103"/>
    </row>
    <row r="89" spans="1:10" s="18" customFormat="1" ht="12" customHeight="1" x14ac:dyDescent="0.2">
      <c r="A89" s="246" t="s">
        <v>81</v>
      </c>
      <c r="B89" s="246"/>
      <c r="C89" s="19">
        <v>6285</v>
      </c>
      <c r="D89" s="19">
        <v>3108</v>
      </c>
      <c r="E89" s="19">
        <v>3177</v>
      </c>
      <c r="F89" s="19">
        <v>6306</v>
      </c>
      <c r="G89" s="19">
        <v>3127</v>
      </c>
      <c r="H89" s="19">
        <v>3179</v>
      </c>
      <c r="I89" s="19">
        <v>6295.5</v>
      </c>
      <c r="J89" s="103"/>
    </row>
    <row r="90" spans="1:10" s="18" customFormat="1" ht="12" customHeight="1" x14ac:dyDescent="0.2">
      <c r="A90" s="246" t="s">
        <v>82</v>
      </c>
      <c r="B90" s="246"/>
      <c r="C90" s="19">
        <v>113</v>
      </c>
      <c r="D90" s="19">
        <v>51</v>
      </c>
      <c r="E90" s="19">
        <v>62</v>
      </c>
      <c r="F90" s="19">
        <v>110</v>
      </c>
      <c r="G90" s="19">
        <v>51</v>
      </c>
      <c r="H90" s="19">
        <v>59</v>
      </c>
      <c r="I90" s="19">
        <v>111.5</v>
      </c>
      <c r="J90" s="103"/>
    </row>
    <row r="91" spans="1:10" s="18" customFormat="1" ht="12" customHeight="1" x14ac:dyDescent="0.2">
      <c r="A91" s="246" t="s">
        <v>83</v>
      </c>
      <c r="B91" s="246"/>
      <c r="C91" s="19">
        <v>812</v>
      </c>
      <c r="D91" s="19">
        <v>377</v>
      </c>
      <c r="E91" s="19">
        <v>435</v>
      </c>
      <c r="F91" s="19">
        <v>827</v>
      </c>
      <c r="G91" s="19">
        <v>385</v>
      </c>
      <c r="H91" s="19">
        <v>442</v>
      </c>
      <c r="I91" s="19">
        <v>819.5</v>
      </c>
      <c r="J91" s="103"/>
    </row>
    <row r="92" spans="1:10" s="18" customFormat="1" ht="12" customHeight="1" x14ac:dyDescent="0.2">
      <c r="A92" s="246" t="s">
        <v>84</v>
      </c>
      <c r="B92" s="246"/>
      <c r="C92" s="19">
        <v>3988</v>
      </c>
      <c r="D92" s="19">
        <v>1875</v>
      </c>
      <c r="E92" s="19">
        <v>2113</v>
      </c>
      <c r="F92" s="19">
        <v>4090</v>
      </c>
      <c r="G92" s="19">
        <v>1936</v>
      </c>
      <c r="H92" s="19">
        <v>2154</v>
      </c>
      <c r="I92" s="19">
        <v>4039</v>
      </c>
      <c r="J92" s="103"/>
    </row>
    <row r="93" spans="1:10" s="18" customFormat="1" ht="12" customHeight="1" x14ac:dyDescent="0.2">
      <c r="A93" s="246" t="s">
        <v>85</v>
      </c>
      <c r="B93" s="246"/>
      <c r="C93" s="19">
        <v>64</v>
      </c>
      <c r="D93" s="19">
        <v>32</v>
      </c>
      <c r="E93" s="19">
        <v>32</v>
      </c>
      <c r="F93" s="19">
        <v>60</v>
      </c>
      <c r="G93" s="19">
        <v>29</v>
      </c>
      <c r="H93" s="19">
        <v>31</v>
      </c>
      <c r="I93" s="19">
        <v>62</v>
      </c>
      <c r="J93" s="103"/>
    </row>
    <row r="94" spans="1:10" s="18" customFormat="1" ht="12" customHeight="1" x14ac:dyDescent="0.2">
      <c r="A94" s="246" t="s">
        <v>86</v>
      </c>
      <c r="B94" s="246"/>
      <c r="C94" s="19">
        <v>118</v>
      </c>
      <c r="D94" s="19">
        <v>63</v>
      </c>
      <c r="E94" s="19">
        <v>55</v>
      </c>
      <c r="F94" s="19">
        <v>115</v>
      </c>
      <c r="G94" s="19">
        <v>62</v>
      </c>
      <c r="H94" s="19">
        <v>53</v>
      </c>
      <c r="I94" s="19">
        <v>116.5</v>
      </c>
      <c r="J94" s="103"/>
    </row>
    <row r="95" spans="1:10" s="18" customFormat="1" ht="12" customHeight="1" x14ac:dyDescent="0.2">
      <c r="A95" s="246" t="s">
        <v>87</v>
      </c>
      <c r="B95" s="246"/>
      <c r="C95" s="19">
        <v>4217</v>
      </c>
      <c r="D95" s="19">
        <v>2053</v>
      </c>
      <c r="E95" s="19">
        <v>2164</v>
      </c>
      <c r="F95" s="19">
        <v>4338</v>
      </c>
      <c r="G95" s="19">
        <v>2119</v>
      </c>
      <c r="H95" s="19">
        <v>2219</v>
      </c>
      <c r="I95" s="19">
        <v>4277.5</v>
      </c>
      <c r="J95" s="103"/>
    </row>
    <row r="96" spans="1:10" s="18" customFormat="1" ht="12" customHeight="1" x14ac:dyDescent="0.2">
      <c r="A96" s="246" t="s">
        <v>88</v>
      </c>
      <c r="B96" s="246"/>
      <c r="C96" s="19">
        <v>1981</v>
      </c>
      <c r="D96" s="19">
        <v>933</v>
      </c>
      <c r="E96" s="19">
        <v>1048</v>
      </c>
      <c r="F96" s="19">
        <v>2000</v>
      </c>
      <c r="G96" s="19">
        <v>942</v>
      </c>
      <c r="H96" s="19">
        <v>1058</v>
      </c>
      <c r="I96" s="19">
        <v>1990.5</v>
      </c>
      <c r="J96" s="103"/>
    </row>
    <row r="97" spans="1:10" s="18" customFormat="1" ht="12" customHeight="1" x14ac:dyDescent="0.2">
      <c r="A97" s="246" t="s">
        <v>89</v>
      </c>
      <c r="B97" s="246"/>
      <c r="C97" s="19">
        <v>861</v>
      </c>
      <c r="D97" s="19">
        <v>410</v>
      </c>
      <c r="E97" s="19">
        <v>451</v>
      </c>
      <c r="F97" s="19">
        <v>857</v>
      </c>
      <c r="G97" s="19">
        <v>406</v>
      </c>
      <c r="H97" s="19">
        <v>451</v>
      </c>
      <c r="I97" s="19">
        <v>859</v>
      </c>
      <c r="J97" s="103"/>
    </row>
    <row r="98" spans="1:10" s="18" customFormat="1" ht="12" customHeight="1" x14ac:dyDescent="0.2">
      <c r="A98" s="246" t="s">
        <v>90</v>
      </c>
      <c r="B98" s="246"/>
      <c r="C98" s="19">
        <v>1325</v>
      </c>
      <c r="D98" s="19">
        <v>661</v>
      </c>
      <c r="E98" s="19">
        <v>664</v>
      </c>
      <c r="F98" s="19">
        <v>1315</v>
      </c>
      <c r="G98" s="19">
        <v>661</v>
      </c>
      <c r="H98" s="19">
        <v>654</v>
      </c>
      <c r="I98" s="19">
        <v>1320</v>
      </c>
      <c r="J98" s="103"/>
    </row>
    <row r="99" spans="1:10" s="18" customFormat="1" ht="12" customHeight="1" x14ac:dyDescent="0.2">
      <c r="A99" s="246" t="s">
        <v>91</v>
      </c>
      <c r="B99" s="246"/>
      <c r="C99" s="19">
        <v>501</v>
      </c>
      <c r="D99" s="19">
        <v>250</v>
      </c>
      <c r="E99" s="19">
        <v>251</v>
      </c>
      <c r="F99" s="19">
        <v>517</v>
      </c>
      <c r="G99" s="19">
        <v>256</v>
      </c>
      <c r="H99" s="19">
        <v>261</v>
      </c>
      <c r="I99" s="19">
        <v>509</v>
      </c>
      <c r="J99" s="103"/>
    </row>
    <row r="100" spans="1:10" s="18" customFormat="1" ht="12" customHeight="1" x14ac:dyDescent="0.2">
      <c r="A100" s="246" t="s">
        <v>92</v>
      </c>
      <c r="B100" s="246"/>
      <c r="C100" s="19">
        <v>463</v>
      </c>
      <c r="D100" s="19">
        <v>230</v>
      </c>
      <c r="E100" s="19">
        <v>233</v>
      </c>
      <c r="F100" s="19">
        <v>479</v>
      </c>
      <c r="G100" s="19">
        <v>244</v>
      </c>
      <c r="H100" s="19">
        <v>235</v>
      </c>
      <c r="I100" s="19">
        <v>471</v>
      </c>
      <c r="J100" s="103"/>
    </row>
    <row r="101" spans="1:10" s="18" customFormat="1" ht="12" customHeight="1" x14ac:dyDescent="0.2">
      <c r="A101" s="246" t="s">
        <v>93</v>
      </c>
      <c r="B101" s="246"/>
      <c r="C101" s="19">
        <v>1181</v>
      </c>
      <c r="D101" s="19">
        <v>573</v>
      </c>
      <c r="E101" s="19">
        <v>608</v>
      </c>
      <c r="F101" s="19">
        <v>1149</v>
      </c>
      <c r="G101" s="19">
        <v>553</v>
      </c>
      <c r="H101" s="19">
        <v>596</v>
      </c>
      <c r="I101" s="19">
        <v>1165</v>
      </c>
      <c r="J101" s="103"/>
    </row>
    <row r="102" spans="1:10" s="18" customFormat="1" ht="12" customHeight="1" x14ac:dyDescent="0.2">
      <c r="A102" s="246" t="s">
        <v>94</v>
      </c>
      <c r="B102" s="246"/>
      <c r="C102" s="19">
        <v>1654</v>
      </c>
      <c r="D102" s="19">
        <v>803</v>
      </c>
      <c r="E102" s="19">
        <v>851</v>
      </c>
      <c r="F102" s="19">
        <v>1676</v>
      </c>
      <c r="G102" s="19">
        <v>826</v>
      </c>
      <c r="H102" s="19">
        <v>850</v>
      </c>
      <c r="I102" s="19">
        <v>1665</v>
      </c>
      <c r="J102" s="103"/>
    </row>
    <row r="103" spans="1:10" s="18" customFormat="1" ht="12" customHeight="1" x14ac:dyDescent="0.2">
      <c r="A103" s="246" t="s">
        <v>95</v>
      </c>
      <c r="B103" s="246"/>
      <c r="C103" s="19">
        <v>54667</v>
      </c>
      <c r="D103" s="19">
        <v>26008</v>
      </c>
      <c r="E103" s="19">
        <v>28659</v>
      </c>
      <c r="F103" s="19">
        <v>55151</v>
      </c>
      <c r="G103" s="19">
        <v>26240</v>
      </c>
      <c r="H103" s="19">
        <v>28911</v>
      </c>
      <c r="I103" s="19">
        <v>54909</v>
      </c>
      <c r="J103" s="103"/>
    </row>
    <row r="104" spans="1:10" s="18" customFormat="1" ht="12" customHeight="1" x14ac:dyDescent="0.2">
      <c r="A104" s="246" t="s">
        <v>96</v>
      </c>
      <c r="B104" s="246"/>
      <c r="C104" s="19">
        <v>1452</v>
      </c>
      <c r="D104" s="19">
        <v>678</v>
      </c>
      <c r="E104" s="19">
        <v>774</v>
      </c>
      <c r="F104" s="19">
        <v>1450</v>
      </c>
      <c r="G104" s="19">
        <v>682</v>
      </c>
      <c r="H104" s="19">
        <v>768</v>
      </c>
      <c r="I104" s="19">
        <v>1451</v>
      </c>
      <c r="J104" s="103"/>
    </row>
    <row r="105" spans="1:10" s="18" customFormat="1" ht="12" customHeight="1" x14ac:dyDescent="0.2">
      <c r="A105" s="246" t="s">
        <v>97</v>
      </c>
      <c r="B105" s="246"/>
      <c r="C105" s="19">
        <v>1241</v>
      </c>
      <c r="D105" s="19">
        <v>613</v>
      </c>
      <c r="E105" s="19">
        <v>628</v>
      </c>
      <c r="F105" s="19">
        <v>1246</v>
      </c>
      <c r="G105" s="19">
        <v>609</v>
      </c>
      <c r="H105" s="19">
        <v>637</v>
      </c>
      <c r="I105" s="19">
        <v>1243.5</v>
      </c>
      <c r="J105" s="103"/>
    </row>
    <row r="106" spans="1:10" s="18" customFormat="1" ht="12" customHeight="1" x14ac:dyDescent="0.2">
      <c r="A106" s="246" t="s">
        <v>98</v>
      </c>
      <c r="B106" s="246"/>
      <c r="C106" s="19">
        <v>557</v>
      </c>
      <c r="D106" s="19">
        <v>282</v>
      </c>
      <c r="E106" s="19">
        <v>275</v>
      </c>
      <c r="F106" s="19">
        <v>542</v>
      </c>
      <c r="G106" s="19">
        <v>273</v>
      </c>
      <c r="H106" s="19">
        <v>269</v>
      </c>
      <c r="I106" s="19">
        <v>549.5</v>
      </c>
      <c r="J106" s="103"/>
    </row>
    <row r="107" spans="1:10" s="18" customFormat="1" ht="12" customHeight="1" x14ac:dyDescent="0.2">
      <c r="A107" s="246" t="s">
        <v>99</v>
      </c>
      <c r="B107" s="246"/>
      <c r="C107" s="19">
        <v>5852</v>
      </c>
      <c r="D107" s="19">
        <v>2689</v>
      </c>
      <c r="E107" s="19">
        <v>3163</v>
      </c>
      <c r="F107" s="19">
        <v>5886</v>
      </c>
      <c r="G107" s="19">
        <v>2712</v>
      </c>
      <c r="H107" s="19">
        <v>3174</v>
      </c>
      <c r="I107" s="19">
        <v>5869</v>
      </c>
      <c r="J107" s="103"/>
    </row>
    <row r="108" spans="1:10" s="18" customFormat="1" ht="12" customHeight="1" x14ac:dyDescent="0.2">
      <c r="A108" s="246" t="s">
        <v>100</v>
      </c>
      <c r="B108" s="246"/>
      <c r="C108" s="19">
        <v>1306</v>
      </c>
      <c r="D108" s="19">
        <v>660</v>
      </c>
      <c r="E108" s="19">
        <v>646</v>
      </c>
      <c r="F108" s="19">
        <v>1325</v>
      </c>
      <c r="G108" s="19">
        <v>666</v>
      </c>
      <c r="H108" s="19">
        <v>659</v>
      </c>
      <c r="I108" s="19">
        <v>1315.5</v>
      </c>
      <c r="J108" s="103"/>
    </row>
    <row r="109" spans="1:10" s="18" customFormat="1" ht="12" customHeight="1" x14ac:dyDescent="0.2">
      <c r="A109" s="246" t="s">
        <v>101</v>
      </c>
      <c r="B109" s="246"/>
      <c r="C109" s="19">
        <v>1612</v>
      </c>
      <c r="D109" s="19">
        <v>777</v>
      </c>
      <c r="E109" s="19">
        <v>835</v>
      </c>
      <c r="F109" s="19">
        <v>1658</v>
      </c>
      <c r="G109" s="19">
        <v>795</v>
      </c>
      <c r="H109" s="19">
        <v>863</v>
      </c>
      <c r="I109" s="19">
        <v>1635</v>
      </c>
      <c r="J109" s="103"/>
    </row>
    <row r="110" spans="1:10" s="18" customFormat="1" ht="12" customHeight="1" x14ac:dyDescent="0.2">
      <c r="A110" s="246" t="s">
        <v>102</v>
      </c>
      <c r="B110" s="246"/>
      <c r="C110" s="19">
        <v>1174</v>
      </c>
      <c r="D110" s="19">
        <v>586</v>
      </c>
      <c r="E110" s="19">
        <v>588</v>
      </c>
      <c r="F110" s="19">
        <v>1254</v>
      </c>
      <c r="G110" s="19">
        <v>629</v>
      </c>
      <c r="H110" s="19">
        <v>625</v>
      </c>
      <c r="I110" s="19">
        <v>1214</v>
      </c>
      <c r="J110" s="103"/>
    </row>
    <row r="111" spans="1:10" s="18" customFormat="1" ht="12" customHeight="1" x14ac:dyDescent="0.2">
      <c r="A111" s="246" t="s">
        <v>103</v>
      </c>
      <c r="B111" s="246"/>
      <c r="C111" s="19">
        <v>270</v>
      </c>
      <c r="D111" s="19">
        <v>125</v>
      </c>
      <c r="E111" s="19">
        <v>145</v>
      </c>
      <c r="F111" s="19">
        <v>269</v>
      </c>
      <c r="G111" s="19">
        <v>128</v>
      </c>
      <c r="H111" s="19">
        <v>141</v>
      </c>
      <c r="I111" s="19">
        <v>269.5</v>
      </c>
      <c r="J111" s="103"/>
    </row>
    <row r="112" spans="1:10" s="18" customFormat="1" ht="12" customHeight="1" x14ac:dyDescent="0.2">
      <c r="A112" s="246" t="s">
        <v>340</v>
      </c>
      <c r="B112" s="246"/>
      <c r="C112" s="19">
        <v>4080</v>
      </c>
      <c r="D112" s="19">
        <v>2168</v>
      </c>
      <c r="E112" s="19">
        <v>1912</v>
      </c>
      <c r="F112" s="19">
        <v>4318</v>
      </c>
      <c r="G112" s="19">
        <v>2283</v>
      </c>
      <c r="H112" s="19">
        <v>2035</v>
      </c>
      <c r="I112" s="19">
        <v>4199</v>
      </c>
      <c r="J112" s="103"/>
    </row>
    <row r="113" spans="1:10" s="18" customFormat="1" ht="12" customHeight="1" x14ac:dyDescent="0.2">
      <c r="A113" s="246" t="s">
        <v>104</v>
      </c>
      <c r="B113" s="246"/>
      <c r="C113" s="19">
        <v>871</v>
      </c>
      <c r="D113" s="19">
        <v>428</v>
      </c>
      <c r="E113" s="19">
        <v>443</v>
      </c>
      <c r="F113" s="19">
        <v>886</v>
      </c>
      <c r="G113" s="19">
        <v>429</v>
      </c>
      <c r="H113" s="19">
        <v>457</v>
      </c>
      <c r="I113" s="19">
        <v>878.5</v>
      </c>
      <c r="J113" s="103"/>
    </row>
    <row r="114" spans="1:10" s="18" customFormat="1" ht="12" customHeight="1" x14ac:dyDescent="0.2">
      <c r="A114" s="246" t="s">
        <v>105</v>
      </c>
      <c r="B114" s="246"/>
      <c r="C114" s="19">
        <v>722</v>
      </c>
      <c r="D114" s="19">
        <v>362</v>
      </c>
      <c r="E114" s="19">
        <v>360</v>
      </c>
      <c r="F114" s="19">
        <v>726</v>
      </c>
      <c r="G114" s="19">
        <v>365</v>
      </c>
      <c r="H114" s="19">
        <v>361</v>
      </c>
      <c r="I114" s="19">
        <v>724</v>
      </c>
      <c r="J114" s="103"/>
    </row>
    <row r="115" spans="1:10" s="18" customFormat="1" ht="12" customHeight="1" x14ac:dyDescent="0.2">
      <c r="A115" s="246" t="s">
        <v>106</v>
      </c>
      <c r="B115" s="246"/>
      <c r="C115" s="19">
        <v>751</v>
      </c>
      <c r="D115" s="19">
        <v>353</v>
      </c>
      <c r="E115" s="19">
        <v>398</v>
      </c>
      <c r="F115" s="19">
        <v>730</v>
      </c>
      <c r="G115" s="19">
        <v>348</v>
      </c>
      <c r="H115" s="19">
        <v>382</v>
      </c>
      <c r="I115" s="19">
        <v>740.5</v>
      </c>
      <c r="J115" s="103"/>
    </row>
    <row r="116" spans="1:10" s="18" customFormat="1" ht="12" customHeight="1" x14ac:dyDescent="0.2">
      <c r="A116" s="246" t="s">
        <v>107</v>
      </c>
      <c r="B116" s="246"/>
      <c r="C116" s="19">
        <v>327</v>
      </c>
      <c r="D116" s="19">
        <v>162</v>
      </c>
      <c r="E116" s="19">
        <v>165</v>
      </c>
      <c r="F116" s="19">
        <v>330</v>
      </c>
      <c r="G116" s="19">
        <v>159</v>
      </c>
      <c r="H116" s="19">
        <v>171</v>
      </c>
      <c r="I116" s="19">
        <v>328.5</v>
      </c>
      <c r="J116" s="103"/>
    </row>
    <row r="117" spans="1:10" s="18" customFormat="1" ht="12" customHeight="1" x14ac:dyDescent="0.2">
      <c r="A117" s="246" t="s">
        <v>108</v>
      </c>
      <c r="B117" s="246"/>
      <c r="C117" s="19">
        <v>810</v>
      </c>
      <c r="D117" s="19">
        <v>378</v>
      </c>
      <c r="E117" s="19">
        <v>432</v>
      </c>
      <c r="F117" s="19">
        <v>811</v>
      </c>
      <c r="G117" s="19">
        <v>372</v>
      </c>
      <c r="H117" s="19">
        <v>439</v>
      </c>
      <c r="I117" s="19">
        <v>810.5</v>
      </c>
      <c r="J117" s="103"/>
    </row>
    <row r="118" spans="1:10" s="18" customFormat="1" ht="12" customHeight="1" x14ac:dyDescent="0.2">
      <c r="A118" s="246" t="s">
        <v>109</v>
      </c>
      <c r="B118" s="246"/>
      <c r="C118" s="19">
        <v>1355</v>
      </c>
      <c r="D118" s="19">
        <v>637</v>
      </c>
      <c r="E118" s="19">
        <v>718</v>
      </c>
      <c r="F118" s="19">
        <v>1383</v>
      </c>
      <c r="G118" s="19">
        <v>655</v>
      </c>
      <c r="H118" s="19">
        <v>728</v>
      </c>
      <c r="I118" s="19">
        <v>1369</v>
      </c>
      <c r="J118" s="103"/>
    </row>
    <row r="119" spans="1:10" s="18" customFormat="1" ht="12" customHeight="1" x14ac:dyDescent="0.2">
      <c r="A119" s="246" t="s">
        <v>110</v>
      </c>
      <c r="B119" s="246"/>
      <c r="C119" s="19">
        <v>3606</v>
      </c>
      <c r="D119" s="19">
        <v>1820</v>
      </c>
      <c r="E119" s="19">
        <v>1786</v>
      </c>
      <c r="F119" s="19">
        <v>3654</v>
      </c>
      <c r="G119" s="19">
        <v>1843</v>
      </c>
      <c r="H119" s="19">
        <v>1811</v>
      </c>
      <c r="I119" s="19">
        <v>3630</v>
      </c>
      <c r="J119" s="103"/>
    </row>
    <row r="120" spans="1:10" s="18" customFormat="1" ht="12" customHeight="1" x14ac:dyDescent="0.2">
      <c r="A120" s="246" t="s">
        <v>111</v>
      </c>
      <c r="B120" s="246"/>
      <c r="C120" s="19">
        <v>1669</v>
      </c>
      <c r="D120" s="19">
        <v>829</v>
      </c>
      <c r="E120" s="19">
        <v>840</v>
      </c>
      <c r="F120" s="19">
        <v>1741</v>
      </c>
      <c r="G120" s="19">
        <v>858</v>
      </c>
      <c r="H120" s="19">
        <v>883</v>
      </c>
      <c r="I120" s="19">
        <v>1705</v>
      </c>
      <c r="J120" s="103"/>
    </row>
    <row r="121" spans="1:10" s="18" customFormat="1" ht="12" customHeight="1" x14ac:dyDescent="0.2">
      <c r="A121" s="246" t="s">
        <v>112</v>
      </c>
      <c r="B121" s="246"/>
      <c r="C121" s="19">
        <v>773</v>
      </c>
      <c r="D121" s="19">
        <v>362</v>
      </c>
      <c r="E121" s="19">
        <v>411</v>
      </c>
      <c r="F121" s="19">
        <v>776</v>
      </c>
      <c r="G121" s="19">
        <v>373</v>
      </c>
      <c r="H121" s="19">
        <v>403</v>
      </c>
      <c r="I121" s="19">
        <v>774.5</v>
      </c>
      <c r="J121" s="103"/>
    </row>
    <row r="122" spans="1:10" s="18" customFormat="1" ht="12" customHeight="1" x14ac:dyDescent="0.2">
      <c r="A122" s="246" t="s">
        <v>113</v>
      </c>
      <c r="B122" s="246"/>
      <c r="C122" s="19">
        <v>1446</v>
      </c>
      <c r="D122" s="19">
        <v>718</v>
      </c>
      <c r="E122" s="19">
        <v>728</v>
      </c>
      <c r="F122" s="19">
        <v>1494</v>
      </c>
      <c r="G122" s="19">
        <v>744</v>
      </c>
      <c r="H122" s="19">
        <v>750</v>
      </c>
      <c r="I122" s="19">
        <v>1470</v>
      </c>
      <c r="J122" s="103"/>
    </row>
    <row r="123" spans="1:10" s="18" customFormat="1" ht="12" customHeight="1" x14ac:dyDescent="0.2">
      <c r="A123" s="246" t="s">
        <v>114</v>
      </c>
      <c r="B123" s="246"/>
      <c r="C123" s="19">
        <v>1317</v>
      </c>
      <c r="D123" s="19">
        <v>628</v>
      </c>
      <c r="E123" s="19">
        <v>689</v>
      </c>
      <c r="F123" s="19">
        <v>1320</v>
      </c>
      <c r="G123" s="19">
        <v>637</v>
      </c>
      <c r="H123" s="19">
        <v>683</v>
      </c>
      <c r="I123" s="19">
        <v>1318.5</v>
      </c>
      <c r="J123" s="103"/>
    </row>
    <row r="124" spans="1:10" s="18" customFormat="1" ht="12" customHeight="1" x14ac:dyDescent="0.2">
      <c r="A124" s="246" t="s">
        <v>116</v>
      </c>
      <c r="B124" s="246"/>
      <c r="C124" s="19">
        <v>745</v>
      </c>
      <c r="D124" s="19">
        <v>373</v>
      </c>
      <c r="E124" s="19">
        <v>372</v>
      </c>
      <c r="F124" s="19">
        <v>728</v>
      </c>
      <c r="G124" s="19">
        <v>367</v>
      </c>
      <c r="H124" s="19">
        <v>361</v>
      </c>
      <c r="I124" s="19">
        <v>736.5</v>
      </c>
      <c r="J124" s="103"/>
    </row>
    <row r="125" spans="1:10" s="18" customFormat="1" ht="12" customHeight="1" x14ac:dyDescent="0.2">
      <c r="A125" s="246" t="s">
        <v>117</v>
      </c>
      <c r="B125" s="246"/>
      <c r="C125" s="19">
        <v>2101</v>
      </c>
      <c r="D125" s="19">
        <v>1011</v>
      </c>
      <c r="E125" s="19">
        <v>1090</v>
      </c>
      <c r="F125" s="19">
        <v>2111</v>
      </c>
      <c r="G125" s="19">
        <v>1023</v>
      </c>
      <c r="H125" s="19">
        <v>1088</v>
      </c>
      <c r="I125" s="19">
        <v>2106</v>
      </c>
      <c r="J125" s="103"/>
    </row>
    <row r="126" spans="1:10" s="18" customFormat="1" ht="12" customHeight="1" x14ac:dyDescent="0.2">
      <c r="A126" s="246" t="s">
        <v>118</v>
      </c>
      <c r="B126" s="246"/>
      <c r="C126" s="19">
        <v>658</v>
      </c>
      <c r="D126" s="19">
        <v>318</v>
      </c>
      <c r="E126" s="19">
        <v>340</v>
      </c>
      <c r="F126" s="19">
        <v>671</v>
      </c>
      <c r="G126" s="19">
        <v>327</v>
      </c>
      <c r="H126" s="19">
        <v>344</v>
      </c>
      <c r="I126" s="19">
        <v>664.5</v>
      </c>
      <c r="J126" s="103"/>
    </row>
    <row r="127" spans="1:10" s="18" customFormat="1" ht="12" customHeight="1" x14ac:dyDescent="0.2">
      <c r="A127" s="246" t="s">
        <v>120</v>
      </c>
      <c r="B127" s="246"/>
      <c r="C127" s="19">
        <v>1837</v>
      </c>
      <c r="D127" s="19">
        <v>907</v>
      </c>
      <c r="E127" s="19">
        <v>930</v>
      </c>
      <c r="F127" s="19">
        <v>1852</v>
      </c>
      <c r="G127" s="19">
        <v>920</v>
      </c>
      <c r="H127" s="19">
        <v>932</v>
      </c>
      <c r="I127" s="19">
        <v>1844.5</v>
      </c>
      <c r="J127" s="103"/>
    </row>
    <row r="128" spans="1:10" s="18" customFormat="1" ht="12" customHeight="1" x14ac:dyDescent="0.2">
      <c r="A128" s="246" t="s">
        <v>121</v>
      </c>
      <c r="B128" s="246"/>
      <c r="C128" s="19">
        <v>1706</v>
      </c>
      <c r="D128" s="19">
        <v>780</v>
      </c>
      <c r="E128" s="19">
        <v>926</v>
      </c>
      <c r="F128" s="19">
        <v>1709</v>
      </c>
      <c r="G128" s="19">
        <v>773</v>
      </c>
      <c r="H128" s="19">
        <v>936</v>
      </c>
      <c r="I128" s="19">
        <v>1707.5</v>
      </c>
      <c r="J128" s="103"/>
    </row>
    <row r="129" spans="1:10" s="18" customFormat="1" ht="12" customHeight="1" x14ac:dyDescent="0.2">
      <c r="A129" s="246" t="s">
        <v>122</v>
      </c>
      <c r="B129" s="246"/>
      <c r="C129" s="19">
        <v>2969</v>
      </c>
      <c r="D129" s="19">
        <v>1445</v>
      </c>
      <c r="E129" s="19">
        <v>1524</v>
      </c>
      <c r="F129" s="19">
        <v>3034</v>
      </c>
      <c r="G129" s="19">
        <v>1494</v>
      </c>
      <c r="H129" s="19">
        <v>1540</v>
      </c>
      <c r="I129" s="19">
        <v>3001.5</v>
      </c>
      <c r="J129" s="103"/>
    </row>
    <row r="130" spans="1:10" s="18" customFormat="1" ht="12" customHeight="1" x14ac:dyDescent="0.2">
      <c r="A130" s="246" t="s">
        <v>123</v>
      </c>
      <c r="B130" s="246"/>
      <c r="C130" s="19">
        <v>622</v>
      </c>
      <c r="D130" s="19">
        <v>295</v>
      </c>
      <c r="E130" s="19">
        <v>327</v>
      </c>
      <c r="F130" s="19">
        <v>629</v>
      </c>
      <c r="G130" s="19">
        <v>298</v>
      </c>
      <c r="H130" s="19">
        <v>331</v>
      </c>
      <c r="I130" s="19">
        <v>625.5</v>
      </c>
      <c r="J130" s="103"/>
    </row>
    <row r="131" spans="1:10" s="18" customFormat="1" ht="12" customHeight="1" x14ac:dyDescent="0.2">
      <c r="A131" s="246" t="s">
        <v>124</v>
      </c>
      <c r="B131" s="246"/>
      <c r="C131" s="19">
        <v>543</v>
      </c>
      <c r="D131" s="19">
        <v>272</v>
      </c>
      <c r="E131" s="19">
        <v>271</v>
      </c>
      <c r="F131" s="19">
        <v>575</v>
      </c>
      <c r="G131" s="19">
        <v>282</v>
      </c>
      <c r="H131" s="19">
        <v>293</v>
      </c>
      <c r="I131" s="19">
        <v>559</v>
      </c>
      <c r="J131" s="103"/>
    </row>
    <row r="132" spans="1:10" s="18" customFormat="1" ht="12" customHeight="1" x14ac:dyDescent="0.2">
      <c r="A132" s="246" t="s">
        <v>125</v>
      </c>
      <c r="B132" s="246"/>
      <c r="C132" s="19">
        <v>1907</v>
      </c>
      <c r="D132" s="19">
        <v>927</v>
      </c>
      <c r="E132" s="19">
        <v>980</v>
      </c>
      <c r="F132" s="19">
        <v>1917</v>
      </c>
      <c r="G132" s="19">
        <v>930</v>
      </c>
      <c r="H132" s="19">
        <v>987</v>
      </c>
      <c r="I132" s="19">
        <v>1912</v>
      </c>
      <c r="J132" s="103"/>
    </row>
    <row r="133" spans="1:10" s="18" customFormat="1" ht="12" customHeight="1" x14ac:dyDescent="0.2">
      <c r="A133" s="254" t="s">
        <v>126</v>
      </c>
      <c r="B133" s="254"/>
      <c r="C133" s="25">
        <v>357</v>
      </c>
      <c r="D133" s="25">
        <v>184</v>
      </c>
      <c r="E133" s="25">
        <v>173</v>
      </c>
      <c r="F133" s="25">
        <v>360</v>
      </c>
      <c r="G133" s="25">
        <v>185</v>
      </c>
      <c r="H133" s="25">
        <v>175</v>
      </c>
      <c r="I133" s="25">
        <v>358.5</v>
      </c>
      <c r="J133" s="103"/>
    </row>
    <row r="134" spans="1:10" s="18" customFormat="1" ht="12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103"/>
    </row>
    <row r="135" spans="1:10" s="18" customFormat="1" ht="12" customHeight="1" x14ac:dyDescent="0.2">
      <c r="A135" s="247" t="s">
        <v>127</v>
      </c>
      <c r="B135" s="247"/>
      <c r="C135" s="17">
        <f t="shared" ref="C135:I135" si="44">SUM(C136:C164)</f>
        <v>61707</v>
      </c>
      <c r="D135" s="17">
        <f t="shared" si="44"/>
        <v>29466</v>
      </c>
      <c r="E135" s="17">
        <f t="shared" si="44"/>
        <v>32241</v>
      </c>
      <c r="F135" s="17">
        <f t="shared" si="44"/>
        <v>62275</v>
      </c>
      <c r="G135" s="17">
        <f t="shared" si="44"/>
        <v>29759</v>
      </c>
      <c r="H135" s="17">
        <f t="shared" si="44"/>
        <v>32516</v>
      </c>
      <c r="I135" s="17">
        <f t="shared" si="44"/>
        <v>61991</v>
      </c>
      <c r="J135" s="103"/>
    </row>
    <row r="136" spans="1:10" s="18" customFormat="1" ht="12" customHeight="1" x14ac:dyDescent="0.2">
      <c r="A136" s="246" t="s">
        <v>128</v>
      </c>
      <c r="B136" s="246"/>
      <c r="C136" s="19">
        <v>5489</v>
      </c>
      <c r="D136" s="19">
        <v>2561</v>
      </c>
      <c r="E136" s="19">
        <v>2928</v>
      </c>
      <c r="F136" s="19">
        <v>5453</v>
      </c>
      <c r="G136" s="19">
        <v>2535</v>
      </c>
      <c r="H136" s="19">
        <v>2918</v>
      </c>
      <c r="I136" s="19">
        <v>5471</v>
      </c>
      <c r="J136" s="103"/>
    </row>
    <row r="137" spans="1:10" s="18" customFormat="1" ht="12" customHeight="1" x14ac:dyDescent="0.2">
      <c r="A137" s="246" t="s">
        <v>129</v>
      </c>
      <c r="B137" s="246"/>
      <c r="C137" s="19">
        <v>201</v>
      </c>
      <c r="D137" s="19">
        <v>98</v>
      </c>
      <c r="E137" s="19">
        <v>103</v>
      </c>
      <c r="F137" s="19">
        <v>201</v>
      </c>
      <c r="G137" s="19">
        <v>97</v>
      </c>
      <c r="H137" s="19">
        <v>104</v>
      </c>
      <c r="I137" s="19">
        <v>201</v>
      </c>
      <c r="J137" s="103"/>
    </row>
    <row r="138" spans="1:10" s="18" customFormat="1" ht="12" customHeight="1" x14ac:dyDescent="0.2">
      <c r="A138" s="246" t="s">
        <v>130</v>
      </c>
      <c r="B138" s="246"/>
      <c r="C138" s="19">
        <v>525</v>
      </c>
      <c r="D138" s="19">
        <v>256</v>
      </c>
      <c r="E138" s="19">
        <v>269</v>
      </c>
      <c r="F138" s="19">
        <v>525</v>
      </c>
      <c r="G138" s="19">
        <v>254</v>
      </c>
      <c r="H138" s="19">
        <v>271</v>
      </c>
      <c r="I138" s="19">
        <v>525</v>
      </c>
      <c r="J138" s="103"/>
    </row>
    <row r="139" spans="1:10" s="18" customFormat="1" ht="12" customHeight="1" x14ac:dyDescent="0.2">
      <c r="A139" s="246" t="s">
        <v>131</v>
      </c>
      <c r="B139" s="246"/>
      <c r="C139" s="19">
        <v>1816</v>
      </c>
      <c r="D139" s="19">
        <v>892</v>
      </c>
      <c r="E139" s="19">
        <v>924</v>
      </c>
      <c r="F139" s="19">
        <v>1852</v>
      </c>
      <c r="G139" s="19">
        <v>907</v>
      </c>
      <c r="H139" s="19">
        <v>945</v>
      </c>
      <c r="I139" s="19">
        <v>1834</v>
      </c>
      <c r="J139" s="103"/>
    </row>
    <row r="140" spans="1:10" s="18" customFormat="1" ht="12" customHeight="1" x14ac:dyDescent="0.2">
      <c r="A140" s="246" t="s">
        <v>133</v>
      </c>
      <c r="B140" s="246"/>
      <c r="C140" s="19">
        <v>689</v>
      </c>
      <c r="D140" s="19">
        <v>320</v>
      </c>
      <c r="E140" s="19">
        <v>369</v>
      </c>
      <c r="F140" s="19">
        <v>697</v>
      </c>
      <c r="G140" s="19">
        <v>323</v>
      </c>
      <c r="H140" s="19">
        <v>374</v>
      </c>
      <c r="I140" s="19">
        <v>693</v>
      </c>
      <c r="J140" s="103"/>
    </row>
    <row r="141" spans="1:10" s="18" customFormat="1" ht="12" customHeight="1" x14ac:dyDescent="0.2">
      <c r="A141" s="246" t="s">
        <v>134</v>
      </c>
      <c r="B141" s="246"/>
      <c r="C141" s="19">
        <v>1122</v>
      </c>
      <c r="D141" s="19">
        <v>537</v>
      </c>
      <c r="E141" s="19">
        <v>585</v>
      </c>
      <c r="F141" s="19">
        <v>1166</v>
      </c>
      <c r="G141" s="19">
        <v>561</v>
      </c>
      <c r="H141" s="19">
        <v>605</v>
      </c>
      <c r="I141" s="19">
        <v>1144</v>
      </c>
      <c r="J141" s="103"/>
    </row>
    <row r="142" spans="1:10" s="18" customFormat="1" ht="12" customHeight="1" x14ac:dyDescent="0.2">
      <c r="A142" s="246" t="s">
        <v>136</v>
      </c>
      <c r="B142" s="246"/>
      <c r="C142" s="19">
        <v>12</v>
      </c>
      <c r="D142" s="19">
        <v>8</v>
      </c>
      <c r="E142" s="19">
        <v>4</v>
      </c>
      <c r="F142" s="19">
        <v>12</v>
      </c>
      <c r="G142" s="19">
        <v>8</v>
      </c>
      <c r="H142" s="19">
        <v>4</v>
      </c>
      <c r="I142" s="19">
        <v>12</v>
      </c>
      <c r="J142" s="103"/>
    </row>
    <row r="143" spans="1:10" s="18" customFormat="1" ht="12" customHeight="1" x14ac:dyDescent="0.2">
      <c r="A143" s="246" t="s">
        <v>137</v>
      </c>
      <c r="B143" s="246"/>
      <c r="C143" s="19">
        <v>2848</v>
      </c>
      <c r="D143" s="19">
        <v>1412</v>
      </c>
      <c r="E143" s="19">
        <v>1436</v>
      </c>
      <c r="F143" s="19">
        <v>2890</v>
      </c>
      <c r="G143" s="19">
        <v>1439</v>
      </c>
      <c r="H143" s="19">
        <v>1451</v>
      </c>
      <c r="I143" s="19">
        <v>2869</v>
      </c>
      <c r="J143" s="103"/>
    </row>
    <row r="144" spans="1:10" s="18" customFormat="1" ht="12" customHeight="1" x14ac:dyDescent="0.2">
      <c r="A144" s="246" t="s">
        <v>138</v>
      </c>
      <c r="B144" s="246"/>
      <c r="C144" s="19">
        <v>105</v>
      </c>
      <c r="D144" s="19">
        <v>55</v>
      </c>
      <c r="E144" s="19">
        <v>50</v>
      </c>
      <c r="F144" s="19">
        <v>106</v>
      </c>
      <c r="G144" s="19">
        <v>53</v>
      </c>
      <c r="H144" s="19">
        <v>53</v>
      </c>
      <c r="I144" s="19">
        <v>105.5</v>
      </c>
      <c r="J144" s="103"/>
    </row>
    <row r="145" spans="1:10" s="124" customFormat="1" ht="12" customHeight="1" x14ac:dyDescent="0.2">
      <c r="A145" s="294" t="s">
        <v>341</v>
      </c>
      <c r="B145" s="294"/>
      <c r="C145" s="49">
        <v>4888</v>
      </c>
      <c r="D145" s="49">
        <v>2347</v>
      </c>
      <c r="E145" s="49">
        <v>2541</v>
      </c>
      <c r="F145" s="19">
        <v>4950</v>
      </c>
      <c r="G145" s="49">
        <v>2387</v>
      </c>
      <c r="H145" s="49">
        <v>2563</v>
      </c>
      <c r="I145" s="49">
        <v>4919</v>
      </c>
      <c r="J145" s="103"/>
    </row>
    <row r="146" spans="1:10" s="18" customFormat="1" ht="12" customHeight="1" x14ac:dyDescent="0.2">
      <c r="A146" s="246" t="s">
        <v>140</v>
      </c>
      <c r="B146" s="246"/>
      <c r="C146" s="19">
        <v>4355</v>
      </c>
      <c r="D146" s="19">
        <v>2120</v>
      </c>
      <c r="E146" s="19">
        <v>2235</v>
      </c>
      <c r="F146" s="19">
        <v>4384</v>
      </c>
      <c r="G146" s="19">
        <v>2144</v>
      </c>
      <c r="H146" s="19">
        <v>2240</v>
      </c>
      <c r="I146" s="19">
        <v>4369.5</v>
      </c>
      <c r="J146" s="103"/>
    </row>
    <row r="147" spans="1:10" s="18" customFormat="1" ht="12" customHeight="1" x14ac:dyDescent="0.2">
      <c r="A147" s="246" t="s">
        <v>141</v>
      </c>
      <c r="B147" s="246"/>
      <c r="C147" s="19">
        <v>31</v>
      </c>
      <c r="D147" s="19">
        <v>18</v>
      </c>
      <c r="E147" s="19">
        <v>13</v>
      </c>
      <c r="F147" s="19">
        <v>34</v>
      </c>
      <c r="G147" s="19">
        <v>20</v>
      </c>
      <c r="H147" s="19">
        <v>14</v>
      </c>
      <c r="I147" s="19">
        <v>32.5</v>
      </c>
      <c r="J147" s="103"/>
    </row>
    <row r="148" spans="1:10" s="18" customFormat="1" ht="12" customHeight="1" x14ac:dyDescent="0.2">
      <c r="A148" s="246" t="s">
        <v>143</v>
      </c>
      <c r="B148" s="246"/>
      <c r="C148" s="19">
        <v>330</v>
      </c>
      <c r="D148" s="19">
        <v>170</v>
      </c>
      <c r="E148" s="19">
        <v>160</v>
      </c>
      <c r="F148" s="19">
        <v>334</v>
      </c>
      <c r="G148" s="19">
        <v>173</v>
      </c>
      <c r="H148" s="19">
        <v>161</v>
      </c>
      <c r="I148" s="19">
        <v>332</v>
      </c>
      <c r="J148" s="103"/>
    </row>
    <row r="149" spans="1:10" s="18" customFormat="1" ht="12" customHeight="1" x14ac:dyDescent="0.2">
      <c r="A149" s="246" t="s">
        <v>144</v>
      </c>
      <c r="B149" s="246"/>
      <c r="C149" s="19">
        <v>1174</v>
      </c>
      <c r="D149" s="19">
        <v>578</v>
      </c>
      <c r="E149" s="19">
        <v>596</v>
      </c>
      <c r="F149" s="19">
        <v>1211</v>
      </c>
      <c r="G149" s="19">
        <v>600</v>
      </c>
      <c r="H149" s="19">
        <v>611</v>
      </c>
      <c r="I149" s="19">
        <v>1192.5</v>
      </c>
      <c r="J149" s="103"/>
    </row>
    <row r="150" spans="1:10" s="18" customFormat="1" ht="12" customHeight="1" x14ac:dyDescent="0.2">
      <c r="A150" s="246" t="s">
        <v>145</v>
      </c>
      <c r="B150" s="246"/>
      <c r="C150" s="19">
        <v>15153</v>
      </c>
      <c r="D150" s="19">
        <v>7083</v>
      </c>
      <c r="E150" s="19">
        <v>8070</v>
      </c>
      <c r="F150" s="19">
        <v>15303</v>
      </c>
      <c r="G150" s="19">
        <v>7168</v>
      </c>
      <c r="H150" s="19">
        <v>8135</v>
      </c>
      <c r="I150" s="19">
        <v>15228</v>
      </c>
      <c r="J150" s="103"/>
    </row>
    <row r="151" spans="1:10" s="18" customFormat="1" ht="12" customHeight="1" x14ac:dyDescent="0.2">
      <c r="A151" s="246" t="s">
        <v>146</v>
      </c>
      <c r="B151" s="246"/>
      <c r="C151" s="19">
        <v>6397</v>
      </c>
      <c r="D151" s="19">
        <v>3180</v>
      </c>
      <c r="E151" s="19">
        <v>3217</v>
      </c>
      <c r="F151" s="19">
        <v>6372</v>
      </c>
      <c r="G151" s="19">
        <v>3173</v>
      </c>
      <c r="H151" s="19">
        <v>3199</v>
      </c>
      <c r="I151" s="19">
        <v>6384.5</v>
      </c>
      <c r="J151" s="103"/>
    </row>
    <row r="152" spans="1:10" s="18" customFormat="1" ht="12" customHeight="1" x14ac:dyDescent="0.2">
      <c r="A152" s="246" t="s">
        <v>148</v>
      </c>
      <c r="B152" s="246"/>
      <c r="C152" s="19">
        <v>220</v>
      </c>
      <c r="D152" s="19">
        <v>107</v>
      </c>
      <c r="E152" s="19">
        <v>113</v>
      </c>
      <c r="F152" s="19">
        <v>212</v>
      </c>
      <c r="G152" s="19">
        <v>105</v>
      </c>
      <c r="H152" s="19">
        <v>107</v>
      </c>
      <c r="I152" s="19">
        <v>216</v>
      </c>
      <c r="J152" s="103"/>
    </row>
    <row r="153" spans="1:10" s="18" customFormat="1" ht="12" customHeight="1" x14ac:dyDescent="0.2">
      <c r="A153" s="246" t="s">
        <v>149</v>
      </c>
      <c r="B153" s="246"/>
      <c r="C153" s="19">
        <v>6942</v>
      </c>
      <c r="D153" s="19">
        <v>3190</v>
      </c>
      <c r="E153" s="19">
        <v>3752</v>
      </c>
      <c r="F153" s="19">
        <v>7090</v>
      </c>
      <c r="G153" s="19">
        <v>3266</v>
      </c>
      <c r="H153" s="19">
        <v>3824</v>
      </c>
      <c r="I153" s="19">
        <v>7016</v>
      </c>
      <c r="J153" s="103"/>
    </row>
    <row r="154" spans="1:10" s="18" customFormat="1" ht="12" customHeight="1" x14ac:dyDescent="0.2">
      <c r="A154" s="246" t="s">
        <v>150</v>
      </c>
      <c r="B154" s="246"/>
      <c r="C154" s="19">
        <v>52</v>
      </c>
      <c r="D154" s="19">
        <v>29</v>
      </c>
      <c r="E154" s="19">
        <v>23</v>
      </c>
      <c r="F154" s="19">
        <v>53</v>
      </c>
      <c r="G154" s="19">
        <v>30</v>
      </c>
      <c r="H154" s="19">
        <v>23</v>
      </c>
      <c r="I154" s="19">
        <v>52.5</v>
      </c>
      <c r="J154" s="103"/>
    </row>
    <row r="155" spans="1:10" s="18" customFormat="1" ht="12" customHeight="1" x14ac:dyDescent="0.2">
      <c r="A155" s="246" t="s">
        <v>151</v>
      </c>
      <c r="B155" s="246"/>
      <c r="C155" s="19">
        <v>2769</v>
      </c>
      <c r="D155" s="19">
        <v>1275</v>
      </c>
      <c r="E155" s="19">
        <v>1494</v>
      </c>
      <c r="F155" s="19">
        <v>2797</v>
      </c>
      <c r="G155" s="19">
        <v>1290</v>
      </c>
      <c r="H155" s="19">
        <v>1507</v>
      </c>
      <c r="I155" s="19">
        <v>2783</v>
      </c>
      <c r="J155" s="103"/>
    </row>
    <row r="156" spans="1:10" s="18" customFormat="1" ht="12" customHeight="1" x14ac:dyDescent="0.2">
      <c r="A156" s="246" t="s">
        <v>152</v>
      </c>
      <c r="B156" s="246"/>
      <c r="C156" s="19">
        <v>282</v>
      </c>
      <c r="D156" s="19">
        <v>140</v>
      </c>
      <c r="E156" s="19">
        <v>142</v>
      </c>
      <c r="F156" s="19">
        <v>273</v>
      </c>
      <c r="G156" s="19">
        <v>135</v>
      </c>
      <c r="H156" s="19">
        <v>138</v>
      </c>
      <c r="I156" s="19">
        <v>277.5</v>
      </c>
      <c r="J156" s="103"/>
    </row>
    <row r="157" spans="1:10" s="18" customFormat="1" ht="12" customHeight="1" x14ac:dyDescent="0.2">
      <c r="A157" s="246" t="s">
        <v>153</v>
      </c>
      <c r="B157" s="246"/>
      <c r="C157" s="19">
        <v>755</v>
      </c>
      <c r="D157" s="19">
        <v>359</v>
      </c>
      <c r="E157" s="19">
        <v>396</v>
      </c>
      <c r="F157" s="19">
        <v>753</v>
      </c>
      <c r="G157" s="19">
        <v>355</v>
      </c>
      <c r="H157" s="19">
        <v>398</v>
      </c>
      <c r="I157" s="19">
        <v>754</v>
      </c>
      <c r="J157" s="103"/>
    </row>
    <row r="158" spans="1:10" s="18" customFormat="1" ht="12" customHeight="1" x14ac:dyDescent="0.2">
      <c r="A158" s="246" t="s">
        <v>155</v>
      </c>
      <c r="B158" s="246"/>
      <c r="C158" s="19">
        <v>678</v>
      </c>
      <c r="D158" s="19">
        <v>346</v>
      </c>
      <c r="E158" s="19">
        <v>332</v>
      </c>
      <c r="F158" s="19">
        <v>664</v>
      </c>
      <c r="G158" s="19">
        <v>339</v>
      </c>
      <c r="H158" s="19">
        <v>325</v>
      </c>
      <c r="I158" s="19">
        <v>671</v>
      </c>
      <c r="J158" s="103"/>
    </row>
    <row r="159" spans="1:10" s="18" customFormat="1" ht="12" customHeight="1" x14ac:dyDescent="0.2">
      <c r="A159" s="246" t="s">
        <v>158</v>
      </c>
      <c r="B159" s="246"/>
      <c r="C159" s="19">
        <v>93</v>
      </c>
      <c r="D159" s="19">
        <v>46</v>
      </c>
      <c r="E159" s="19">
        <v>47</v>
      </c>
      <c r="F159" s="19">
        <v>95</v>
      </c>
      <c r="G159" s="19">
        <v>47</v>
      </c>
      <c r="H159" s="19">
        <v>48</v>
      </c>
      <c r="I159" s="19">
        <v>94</v>
      </c>
      <c r="J159" s="103"/>
    </row>
    <row r="160" spans="1:10" s="18" customFormat="1" ht="12" customHeight="1" x14ac:dyDescent="0.2">
      <c r="A160" s="246" t="s">
        <v>159</v>
      </c>
      <c r="B160" s="246"/>
      <c r="C160" s="19">
        <v>730</v>
      </c>
      <c r="D160" s="19">
        <v>367</v>
      </c>
      <c r="E160" s="19">
        <v>363</v>
      </c>
      <c r="F160" s="19">
        <v>749</v>
      </c>
      <c r="G160" s="19">
        <v>367</v>
      </c>
      <c r="H160" s="19">
        <v>382</v>
      </c>
      <c r="I160" s="19">
        <v>739.5</v>
      </c>
      <c r="J160" s="103"/>
    </row>
    <row r="161" spans="1:10" s="18" customFormat="1" ht="12" customHeight="1" x14ac:dyDescent="0.2">
      <c r="A161" s="246" t="s">
        <v>160</v>
      </c>
      <c r="B161" s="246"/>
      <c r="C161" s="19">
        <v>2600</v>
      </c>
      <c r="D161" s="19">
        <v>1266</v>
      </c>
      <c r="E161" s="19">
        <v>1334</v>
      </c>
      <c r="F161" s="19">
        <v>2659</v>
      </c>
      <c r="G161" s="19">
        <v>1286</v>
      </c>
      <c r="H161" s="19">
        <v>1373</v>
      </c>
      <c r="I161" s="19">
        <v>2629.5</v>
      </c>
      <c r="J161" s="103"/>
    </row>
    <row r="162" spans="1:10" s="18" customFormat="1" ht="12" customHeight="1" x14ac:dyDescent="0.2">
      <c r="A162" s="246" t="s">
        <v>161</v>
      </c>
      <c r="B162" s="246"/>
      <c r="C162" s="19">
        <v>64</v>
      </c>
      <c r="D162" s="19">
        <v>29</v>
      </c>
      <c r="E162" s="19">
        <v>35</v>
      </c>
      <c r="F162" s="19">
        <v>57</v>
      </c>
      <c r="G162" s="19">
        <v>26</v>
      </c>
      <c r="H162" s="19">
        <v>31</v>
      </c>
      <c r="I162" s="19">
        <v>60.5</v>
      </c>
      <c r="J162" s="103"/>
    </row>
    <row r="163" spans="1:10" s="18" customFormat="1" ht="12" customHeight="1" x14ac:dyDescent="0.2">
      <c r="A163" s="246" t="s">
        <v>162</v>
      </c>
      <c r="B163" s="246"/>
      <c r="C163" s="19">
        <v>1104</v>
      </c>
      <c r="D163" s="19">
        <v>543</v>
      </c>
      <c r="E163" s="19">
        <v>561</v>
      </c>
      <c r="F163" s="19">
        <v>1091</v>
      </c>
      <c r="G163" s="19">
        <v>535</v>
      </c>
      <c r="H163" s="19">
        <v>556</v>
      </c>
      <c r="I163" s="19">
        <v>1097.5</v>
      </c>
      <c r="J163" s="103"/>
    </row>
    <row r="164" spans="1:10" s="18" customFormat="1" ht="12" customHeight="1" x14ac:dyDescent="0.2">
      <c r="A164" s="253" t="s">
        <v>164</v>
      </c>
      <c r="B164" s="253"/>
      <c r="C164" s="25">
        <v>283</v>
      </c>
      <c r="D164" s="25">
        <v>134</v>
      </c>
      <c r="E164" s="25">
        <v>149</v>
      </c>
      <c r="F164" s="25">
        <v>292</v>
      </c>
      <c r="G164" s="25">
        <v>136</v>
      </c>
      <c r="H164" s="25">
        <v>156</v>
      </c>
      <c r="I164" s="25">
        <v>287.5</v>
      </c>
      <c r="J164" s="103"/>
    </row>
    <row r="165" spans="1:10" s="18" customFormat="1" ht="12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103"/>
    </row>
    <row r="166" spans="1:10" s="18" customFormat="1" ht="12" customHeight="1" x14ac:dyDescent="0.2">
      <c r="A166" s="247" t="s">
        <v>165</v>
      </c>
      <c r="B166" s="247"/>
      <c r="C166" s="17">
        <f t="shared" ref="C166:I166" si="45">SUM(C167:C174)</f>
        <v>5762</v>
      </c>
      <c r="D166" s="17">
        <f t="shared" si="45"/>
        <v>2864</v>
      </c>
      <c r="E166" s="17">
        <f t="shared" si="45"/>
        <v>2898</v>
      </c>
      <c r="F166" s="17">
        <f t="shared" si="45"/>
        <v>5795</v>
      </c>
      <c r="G166" s="17">
        <f t="shared" si="45"/>
        <v>2881</v>
      </c>
      <c r="H166" s="17">
        <f t="shared" si="45"/>
        <v>2914</v>
      </c>
      <c r="I166" s="17">
        <f t="shared" si="45"/>
        <v>5778.5</v>
      </c>
      <c r="J166" s="103"/>
    </row>
    <row r="167" spans="1:10" s="18" customFormat="1" ht="12" customHeight="1" x14ac:dyDescent="0.2">
      <c r="A167" s="246" t="s">
        <v>166</v>
      </c>
      <c r="B167" s="246"/>
      <c r="C167" s="19">
        <v>1372</v>
      </c>
      <c r="D167" s="19">
        <v>671</v>
      </c>
      <c r="E167" s="19">
        <v>701</v>
      </c>
      <c r="F167" s="19">
        <v>1426</v>
      </c>
      <c r="G167" s="19">
        <v>693</v>
      </c>
      <c r="H167" s="19">
        <v>733</v>
      </c>
      <c r="I167" s="19">
        <v>1399</v>
      </c>
      <c r="J167" s="103"/>
    </row>
    <row r="168" spans="1:10" s="18" customFormat="1" ht="12" customHeight="1" x14ac:dyDescent="0.2">
      <c r="A168" s="246" t="s">
        <v>167</v>
      </c>
      <c r="B168" s="246"/>
      <c r="C168" s="19">
        <v>48</v>
      </c>
      <c r="D168" s="19">
        <v>27</v>
      </c>
      <c r="E168" s="19">
        <v>21</v>
      </c>
      <c r="F168" s="19">
        <v>50</v>
      </c>
      <c r="G168" s="19">
        <v>29</v>
      </c>
      <c r="H168" s="19">
        <v>21</v>
      </c>
      <c r="I168" s="19">
        <v>49</v>
      </c>
      <c r="J168" s="103"/>
    </row>
    <row r="169" spans="1:10" s="18" customFormat="1" ht="12" customHeight="1" x14ac:dyDescent="0.2">
      <c r="A169" s="246" t="s">
        <v>168</v>
      </c>
      <c r="B169" s="246"/>
      <c r="C169" s="19">
        <v>49</v>
      </c>
      <c r="D169" s="19">
        <v>27</v>
      </c>
      <c r="E169" s="19">
        <v>22</v>
      </c>
      <c r="F169" s="19">
        <v>45</v>
      </c>
      <c r="G169" s="19">
        <v>27</v>
      </c>
      <c r="H169" s="19">
        <v>18</v>
      </c>
      <c r="I169" s="19">
        <v>47</v>
      </c>
      <c r="J169" s="103"/>
    </row>
    <row r="170" spans="1:10" s="18" customFormat="1" ht="12" customHeight="1" x14ac:dyDescent="0.2">
      <c r="A170" s="246" t="s">
        <v>169</v>
      </c>
      <c r="B170" s="246"/>
      <c r="C170" s="19">
        <v>60</v>
      </c>
      <c r="D170" s="19">
        <v>32</v>
      </c>
      <c r="E170" s="19">
        <v>28</v>
      </c>
      <c r="F170" s="19">
        <v>58</v>
      </c>
      <c r="G170" s="19">
        <v>31</v>
      </c>
      <c r="H170" s="19">
        <v>27</v>
      </c>
      <c r="I170" s="19">
        <v>59</v>
      </c>
      <c r="J170" s="103"/>
    </row>
    <row r="171" spans="1:10" s="18" customFormat="1" ht="12" customHeight="1" x14ac:dyDescent="0.2">
      <c r="A171" s="246" t="s">
        <v>170</v>
      </c>
      <c r="B171" s="246"/>
      <c r="C171" s="19">
        <v>1203</v>
      </c>
      <c r="D171" s="19">
        <v>613</v>
      </c>
      <c r="E171" s="19">
        <v>590</v>
      </c>
      <c r="F171" s="19">
        <v>1174</v>
      </c>
      <c r="G171" s="19">
        <v>590</v>
      </c>
      <c r="H171" s="19">
        <v>584</v>
      </c>
      <c r="I171" s="19">
        <v>1188.5</v>
      </c>
      <c r="J171" s="103"/>
    </row>
    <row r="172" spans="1:10" s="18" customFormat="1" ht="12" customHeight="1" x14ac:dyDescent="0.2">
      <c r="A172" s="246" t="s">
        <v>171</v>
      </c>
      <c r="B172" s="246"/>
      <c r="C172" s="19">
        <v>535</v>
      </c>
      <c r="D172" s="19">
        <v>270</v>
      </c>
      <c r="E172" s="19">
        <v>265</v>
      </c>
      <c r="F172" s="19">
        <v>529</v>
      </c>
      <c r="G172" s="19">
        <v>271</v>
      </c>
      <c r="H172" s="19">
        <v>258</v>
      </c>
      <c r="I172" s="19">
        <v>532</v>
      </c>
      <c r="J172" s="103"/>
    </row>
    <row r="173" spans="1:10" s="18" customFormat="1" ht="12" customHeight="1" x14ac:dyDescent="0.2">
      <c r="A173" s="246" t="s">
        <v>172</v>
      </c>
      <c r="B173" s="246"/>
      <c r="C173" s="19">
        <v>48</v>
      </c>
      <c r="D173" s="19">
        <v>23</v>
      </c>
      <c r="E173" s="19">
        <v>25</v>
      </c>
      <c r="F173" s="19">
        <v>49</v>
      </c>
      <c r="G173" s="19">
        <v>25</v>
      </c>
      <c r="H173" s="19">
        <v>24</v>
      </c>
      <c r="I173" s="19">
        <v>48.5</v>
      </c>
      <c r="J173" s="103"/>
    </row>
    <row r="174" spans="1:10" s="18" customFormat="1" ht="12" customHeight="1" x14ac:dyDescent="0.2">
      <c r="A174" s="253" t="s">
        <v>173</v>
      </c>
      <c r="B174" s="253"/>
      <c r="C174" s="25">
        <v>2447</v>
      </c>
      <c r="D174" s="25">
        <v>1201</v>
      </c>
      <c r="E174" s="25">
        <v>1246</v>
      </c>
      <c r="F174" s="25">
        <v>2464</v>
      </c>
      <c r="G174" s="25">
        <v>1215</v>
      </c>
      <c r="H174" s="25">
        <v>1249</v>
      </c>
      <c r="I174" s="25">
        <v>2455.5</v>
      </c>
      <c r="J174" s="103"/>
    </row>
    <row r="175" spans="1:10" s="18" customFormat="1" ht="12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103"/>
    </row>
    <row r="176" spans="1:10" s="18" customFormat="1" ht="12" customHeight="1" x14ac:dyDescent="0.2">
      <c r="A176" s="247" t="s">
        <v>174</v>
      </c>
      <c r="B176" s="247"/>
      <c r="C176" s="17">
        <f t="shared" ref="C176:I176" si="46">SUM(C177:C193)</f>
        <v>48231</v>
      </c>
      <c r="D176" s="17">
        <f t="shared" si="46"/>
        <v>23474</v>
      </c>
      <c r="E176" s="17">
        <f t="shared" si="46"/>
        <v>24757</v>
      </c>
      <c r="F176" s="17">
        <f t="shared" si="46"/>
        <v>48871</v>
      </c>
      <c r="G176" s="17">
        <f t="shared" si="46"/>
        <v>23756</v>
      </c>
      <c r="H176" s="17">
        <f t="shared" si="46"/>
        <v>25115</v>
      </c>
      <c r="I176" s="17">
        <f t="shared" si="46"/>
        <v>48551</v>
      </c>
      <c r="J176" s="103"/>
    </row>
    <row r="177" spans="1:10" s="18" customFormat="1" ht="12" customHeight="1" x14ac:dyDescent="0.2">
      <c r="A177" s="246" t="s">
        <v>175</v>
      </c>
      <c r="B177" s="246"/>
      <c r="C177" s="19">
        <v>4262</v>
      </c>
      <c r="D177" s="19">
        <v>2118</v>
      </c>
      <c r="E177" s="19">
        <v>2144</v>
      </c>
      <c r="F177" s="19">
        <v>4380</v>
      </c>
      <c r="G177" s="19">
        <v>2180</v>
      </c>
      <c r="H177" s="19">
        <v>2200</v>
      </c>
      <c r="I177" s="19">
        <v>4321</v>
      </c>
      <c r="J177" s="103"/>
    </row>
    <row r="178" spans="1:10" s="18" customFormat="1" ht="12" customHeight="1" x14ac:dyDescent="0.2">
      <c r="A178" s="246" t="s">
        <v>176</v>
      </c>
      <c r="B178" s="246"/>
      <c r="C178" s="19">
        <v>17373</v>
      </c>
      <c r="D178" s="19">
        <v>8189</v>
      </c>
      <c r="E178" s="19">
        <v>9184</v>
      </c>
      <c r="F178" s="19">
        <v>17544</v>
      </c>
      <c r="G178" s="19">
        <v>8261</v>
      </c>
      <c r="H178" s="19">
        <v>9283</v>
      </c>
      <c r="I178" s="19">
        <v>17458.5</v>
      </c>
      <c r="J178" s="103"/>
    </row>
    <row r="179" spans="1:10" s="18" customFormat="1" ht="12" customHeight="1" x14ac:dyDescent="0.2">
      <c r="A179" s="246" t="s">
        <v>177</v>
      </c>
      <c r="B179" s="246"/>
      <c r="C179" s="19">
        <v>2332</v>
      </c>
      <c r="D179" s="19">
        <v>1208</v>
      </c>
      <c r="E179" s="19">
        <v>1124</v>
      </c>
      <c r="F179" s="19">
        <v>2401</v>
      </c>
      <c r="G179" s="19">
        <v>1245</v>
      </c>
      <c r="H179" s="19">
        <v>1156</v>
      </c>
      <c r="I179" s="19">
        <v>2366.5</v>
      </c>
      <c r="J179" s="103"/>
    </row>
    <row r="180" spans="1:10" s="18" customFormat="1" ht="12" customHeight="1" x14ac:dyDescent="0.2">
      <c r="A180" s="246" t="s">
        <v>178</v>
      </c>
      <c r="B180" s="246"/>
      <c r="C180" s="19">
        <v>2658</v>
      </c>
      <c r="D180" s="19">
        <v>1347</v>
      </c>
      <c r="E180" s="19">
        <v>1311</v>
      </c>
      <c r="F180" s="19">
        <v>2697</v>
      </c>
      <c r="G180" s="19">
        <v>1372</v>
      </c>
      <c r="H180" s="19">
        <v>1325</v>
      </c>
      <c r="I180" s="19">
        <v>2677.5</v>
      </c>
      <c r="J180" s="103"/>
    </row>
    <row r="181" spans="1:10" s="18" customFormat="1" ht="12" customHeight="1" x14ac:dyDescent="0.2">
      <c r="A181" s="246" t="s">
        <v>179</v>
      </c>
      <c r="B181" s="246"/>
      <c r="C181" s="19">
        <v>8335</v>
      </c>
      <c r="D181" s="19">
        <v>4006</v>
      </c>
      <c r="E181" s="19">
        <v>4329</v>
      </c>
      <c r="F181" s="19">
        <v>8364</v>
      </c>
      <c r="G181" s="19">
        <v>3999</v>
      </c>
      <c r="H181" s="19">
        <v>4365</v>
      </c>
      <c r="I181" s="19">
        <v>8349.5</v>
      </c>
      <c r="J181" s="103"/>
    </row>
    <row r="182" spans="1:10" s="18" customFormat="1" ht="12" customHeight="1" x14ac:dyDescent="0.2">
      <c r="A182" s="246" t="s">
        <v>180</v>
      </c>
      <c r="B182" s="246"/>
      <c r="C182" s="19">
        <v>681</v>
      </c>
      <c r="D182" s="19">
        <v>341</v>
      </c>
      <c r="E182" s="19">
        <v>340</v>
      </c>
      <c r="F182" s="19">
        <v>705</v>
      </c>
      <c r="G182" s="19">
        <v>352</v>
      </c>
      <c r="H182" s="19">
        <v>353</v>
      </c>
      <c r="I182" s="19">
        <v>693</v>
      </c>
      <c r="J182" s="103"/>
    </row>
    <row r="183" spans="1:10" s="18" customFormat="1" ht="12" customHeight="1" x14ac:dyDescent="0.2">
      <c r="A183" s="246" t="s">
        <v>181</v>
      </c>
      <c r="B183" s="246"/>
      <c r="C183" s="19">
        <v>699</v>
      </c>
      <c r="D183" s="19">
        <v>336</v>
      </c>
      <c r="E183" s="19">
        <v>363</v>
      </c>
      <c r="F183" s="19">
        <v>677</v>
      </c>
      <c r="G183" s="19">
        <v>327</v>
      </c>
      <c r="H183" s="19">
        <v>350</v>
      </c>
      <c r="I183" s="19">
        <v>688</v>
      </c>
      <c r="J183" s="103"/>
    </row>
    <row r="184" spans="1:10" s="18" customFormat="1" ht="12" customHeight="1" x14ac:dyDescent="0.2">
      <c r="A184" s="246" t="s">
        <v>182</v>
      </c>
      <c r="B184" s="246"/>
      <c r="C184" s="19">
        <v>781</v>
      </c>
      <c r="D184" s="19">
        <v>385</v>
      </c>
      <c r="E184" s="19">
        <v>396</v>
      </c>
      <c r="F184" s="19">
        <v>770</v>
      </c>
      <c r="G184" s="19">
        <v>374</v>
      </c>
      <c r="H184" s="19">
        <v>396</v>
      </c>
      <c r="I184" s="19">
        <v>775.5</v>
      </c>
      <c r="J184" s="103"/>
    </row>
    <row r="185" spans="1:10" s="18" customFormat="1" ht="12" customHeight="1" x14ac:dyDescent="0.2">
      <c r="A185" s="246" t="s">
        <v>183</v>
      </c>
      <c r="B185" s="246"/>
      <c r="C185" s="19">
        <v>367</v>
      </c>
      <c r="D185" s="19">
        <v>205</v>
      </c>
      <c r="E185" s="19">
        <v>162</v>
      </c>
      <c r="F185" s="19">
        <v>384</v>
      </c>
      <c r="G185" s="19">
        <v>206</v>
      </c>
      <c r="H185" s="19">
        <v>178</v>
      </c>
      <c r="I185" s="19">
        <v>375.5</v>
      </c>
      <c r="J185" s="103"/>
    </row>
    <row r="186" spans="1:10" s="18" customFormat="1" ht="12" customHeight="1" x14ac:dyDescent="0.2">
      <c r="A186" s="246" t="s">
        <v>184</v>
      </c>
      <c r="B186" s="246"/>
      <c r="C186" s="19">
        <v>1313</v>
      </c>
      <c r="D186" s="19">
        <v>627</v>
      </c>
      <c r="E186" s="19">
        <v>686</v>
      </c>
      <c r="F186" s="19">
        <v>1362</v>
      </c>
      <c r="G186" s="19">
        <v>651</v>
      </c>
      <c r="H186" s="19">
        <v>711</v>
      </c>
      <c r="I186" s="19">
        <v>1337.5</v>
      </c>
      <c r="J186" s="103"/>
    </row>
    <row r="187" spans="1:10" s="18" customFormat="1" ht="12" customHeight="1" x14ac:dyDescent="0.2">
      <c r="A187" s="246" t="s">
        <v>186</v>
      </c>
      <c r="B187" s="246"/>
      <c r="C187" s="19">
        <v>116</v>
      </c>
      <c r="D187" s="19">
        <v>57</v>
      </c>
      <c r="E187" s="19">
        <v>59</v>
      </c>
      <c r="F187" s="19">
        <v>106</v>
      </c>
      <c r="G187" s="19">
        <v>52</v>
      </c>
      <c r="H187" s="19">
        <v>54</v>
      </c>
      <c r="I187" s="19">
        <v>111</v>
      </c>
      <c r="J187" s="103"/>
    </row>
    <row r="188" spans="1:10" s="18" customFormat="1" ht="12" customHeight="1" x14ac:dyDescent="0.2">
      <c r="A188" s="246" t="s">
        <v>187</v>
      </c>
      <c r="B188" s="246"/>
      <c r="C188" s="19">
        <v>2648</v>
      </c>
      <c r="D188" s="19">
        <v>1309</v>
      </c>
      <c r="E188" s="19">
        <v>1339</v>
      </c>
      <c r="F188" s="19">
        <v>2725</v>
      </c>
      <c r="G188" s="19">
        <v>1340</v>
      </c>
      <c r="H188" s="19">
        <v>1385</v>
      </c>
      <c r="I188" s="19">
        <v>2686.5</v>
      </c>
      <c r="J188" s="103"/>
    </row>
    <row r="189" spans="1:10" s="18" customFormat="1" ht="12" customHeight="1" x14ac:dyDescent="0.2">
      <c r="A189" s="246" t="s">
        <v>188</v>
      </c>
      <c r="B189" s="246"/>
      <c r="C189" s="19">
        <v>573</v>
      </c>
      <c r="D189" s="19">
        <v>278</v>
      </c>
      <c r="E189" s="19">
        <v>295</v>
      </c>
      <c r="F189" s="19">
        <v>579</v>
      </c>
      <c r="G189" s="19">
        <v>285</v>
      </c>
      <c r="H189" s="19">
        <v>294</v>
      </c>
      <c r="I189" s="19">
        <v>576</v>
      </c>
      <c r="J189" s="103"/>
    </row>
    <row r="190" spans="1:10" s="18" customFormat="1" ht="12" customHeight="1" x14ac:dyDescent="0.2">
      <c r="A190" s="246" t="s">
        <v>189</v>
      </c>
      <c r="B190" s="246"/>
      <c r="C190" s="19">
        <v>556</v>
      </c>
      <c r="D190" s="19">
        <v>275</v>
      </c>
      <c r="E190" s="19">
        <v>281</v>
      </c>
      <c r="F190" s="19">
        <v>588</v>
      </c>
      <c r="G190" s="19">
        <v>292</v>
      </c>
      <c r="H190" s="19">
        <v>296</v>
      </c>
      <c r="I190" s="19">
        <v>572</v>
      </c>
      <c r="J190" s="103"/>
    </row>
    <row r="191" spans="1:10" s="18" customFormat="1" ht="12" customHeight="1" x14ac:dyDescent="0.2">
      <c r="A191" s="246" t="s">
        <v>190</v>
      </c>
      <c r="B191" s="246"/>
      <c r="C191" s="19">
        <v>2274</v>
      </c>
      <c r="D191" s="19">
        <v>1170</v>
      </c>
      <c r="E191" s="19">
        <v>1104</v>
      </c>
      <c r="F191" s="19">
        <v>2264</v>
      </c>
      <c r="G191" s="19">
        <v>1148</v>
      </c>
      <c r="H191" s="19">
        <v>1116</v>
      </c>
      <c r="I191" s="19">
        <v>2269</v>
      </c>
      <c r="J191" s="103"/>
    </row>
    <row r="192" spans="1:10" s="18" customFormat="1" ht="12" customHeight="1" x14ac:dyDescent="0.2">
      <c r="A192" s="246" t="s">
        <v>191</v>
      </c>
      <c r="B192" s="246"/>
      <c r="C192" s="19">
        <v>207</v>
      </c>
      <c r="D192" s="19">
        <v>104</v>
      </c>
      <c r="E192" s="19">
        <v>103</v>
      </c>
      <c r="F192" s="19">
        <v>214</v>
      </c>
      <c r="G192" s="19">
        <v>113</v>
      </c>
      <c r="H192" s="19">
        <v>101</v>
      </c>
      <c r="I192" s="19">
        <v>210.5</v>
      </c>
      <c r="J192" s="103"/>
    </row>
    <row r="193" spans="1:10" s="18" customFormat="1" ht="12" customHeight="1" x14ac:dyDescent="0.2">
      <c r="A193" s="253" t="s">
        <v>192</v>
      </c>
      <c r="B193" s="253"/>
      <c r="C193" s="25">
        <v>3056</v>
      </c>
      <c r="D193" s="25">
        <v>1519</v>
      </c>
      <c r="E193" s="25">
        <v>1537</v>
      </c>
      <c r="F193" s="25">
        <v>3111</v>
      </c>
      <c r="G193" s="25">
        <v>1559</v>
      </c>
      <c r="H193" s="25">
        <v>1552</v>
      </c>
      <c r="I193" s="25">
        <v>3083.5</v>
      </c>
      <c r="J193" s="103"/>
    </row>
    <row r="194" spans="1:10" s="18" customFormat="1" ht="12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103"/>
    </row>
    <row r="195" spans="1:10" s="18" customFormat="1" ht="12" customHeight="1" x14ac:dyDescent="0.2">
      <c r="A195" s="247" t="s">
        <v>193</v>
      </c>
      <c r="B195" s="247"/>
      <c r="C195" s="17">
        <f t="shared" ref="C195:I195" si="47">SUM(C196:C201)</f>
        <v>12533</v>
      </c>
      <c r="D195" s="17">
        <f t="shared" si="47"/>
        <v>6359</v>
      </c>
      <c r="E195" s="17">
        <f t="shared" si="47"/>
        <v>6174</v>
      </c>
      <c r="F195" s="17">
        <f t="shared" si="47"/>
        <v>12559</v>
      </c>
      <c r="G195" s="17">
        <f t="shared" si="47"/>
        <v>6367</v>
      </c>
      <c r="H195" s="17">
        <f t="shared" si="47"/>
        <v>6192</v>
      </c>
      <c r="I195" s="17">
        <f t="shared" si="47"/>
        <v>12546</v>
      </c>
      <c r="J195" s="103"/>
    </row>
    <row r="196" spans="1:10" s="18" customFormat="1" ht="12" customHeight="1" x14ac:dyDescent="0.2">
      <c r="A196" s="246" t="s">
        <v>194</v>
      </c>
      <c r="B196" s="246"/>
      <c r="C196" s="19">
        <v>6080</v>
      </c>
      <c r="D196" s="19">
        <v>3098</v>
      </c>
      <c r="E196" s="19">
        <v>2982</v>
      </c>
      <c r="F196" s="19">
        <v>6026</v>
      </c>
      <c r="G196" s="19">
        <v>3051</v>
      </c>
      <c r="H196" s="19">
        <v>2975</v>
      </c>
      <c r="I196" s="19">
        <v>6053</v>
      </c>
      <c r="J196" s="103"/>
    </row>
    <row r="197" spans="1:10" s="18" customFormat="1" ht="12" customHeight="1" x14ac:dyDescent="0.2">
      <c r="A197" s="246" t="s">
        <v>195</v>
      </c>
      <c r="B197" s="246"/>
      <c r="C197" s="19">
        <v>2588</v>
      </c>
      <c r="D197" s="19">
        <v>1272</v>
      </c>
      <c r="E197" s="19">
        <v>1316</v>
      </c>
      <c r="F197" s="19">
        <v>2638</v>
      </c>
      <c r="G197" s="19">
        <v>1302</v>
      </c>
      <c r="H197" s="19">
        <v>1336</v>
      </c>
      <c r="I197" s="19">
        <v>2613</v>
      </c>
      <c r="J197" s="103"/>
    </row>
    <row r="198" spans="1:10" s="18" customFormat="1" ht="12" customHeight="1" x14ac:dyDescent="0.2">
      <c r="A198" s="246" t="s">
        <v>196</v>
      </c>
      <c r="B198" s="246"/>
      <c r="C198" s="19">
        <v>618</v>
      </c>
      <c r="D198" s="19">
        <v>315</v>
      </c>
      <c r="E198" s="19">
        <v>303</v>
      </c>
      <c r="F198" s="19">
        <v>640</v>
      </c>
      <c r="G198" s="19">
        <v>331</v>
      </c>
      <c r="H198" s="19">
        <v>309</v>
      </c>
      <c r="I198" s="19">
        <v>629</v>
      </c>
      <c r="J198" s="103"/>
    </row>
    <row r="199" spans="1:10" s="18" customFormat="1" ht="12" customHeight="1" x14ac:dyDescent="0.2">
      <c r="A199" s="246" t="s">
        <v>197</v>
      </c>
      <c r="B199" s="246"/>
      <c r="C199" s="19">
        <v>551</v>
      </c>
      <c r="D199" s="19">
        <v>278</v>
      </c>
      <c r="E199" s="19">
        <v>273</v>
      </c>
      <c r="F199" s="19">
        <v>549</v>
      </c>
      <c r="G199" s="19">
        <v>277</v>
      </c>
      <c r="H199" s="19">
        <v>272</v>
      </c>
      <c r="I199" s="19">
        <v>550</v>
      </c>
      <c r="J199" s="103"/>
    </row>
    <row r="200" spans="1:10" s="18" customFormat="1" ht="12" customHeight="1" x14ac:dyDescent="0.2">
      <c r="A200" s="246" t="s">
        <v>198</v>
      </c>
      <c r="B200" s="246"/>
      <c r="C200" s="19">
        <v>1663</v>
      </c>
      <c r="D200" s="19">
        <v>848</v>
      </c>
      <c r="E200" s="19">
        <v>815</v>
      </c>
      <c r="F200" s="19">
        <v>1674</v>
      </c>
      <c r="G200" s="19">
        <v>857</v>
      </c>
      <c r="H200" s="19">
        <v>817</v>
      </c>
      <c r="I200" s="19">
        <v>1668.5</v>
      </c>
      <c r="J200" s="103"/>
    </row>
    <row r="201" spans="1:10" s="18" customFormat="1" ht="12" customHeight="1" x14ac:dyDescent="0.2">
      <c r="A201" s="253" t="s">
        <v>199</v>
      </c>
      <c r="B201" s="253"/>
      <c r="C201" s="25">
        <v>1033</v>
      </c>
      <c r="D201" s="25">
        <v>548</v>
      </c>
      <c r="E201" s="25">
        <v>485</v>
      </c>
      <c r="F201" s="25">
        <v>1032</v>
      </c>
      <c r="G201" s="25">
        <v>549</v>
      </c>
      <c r="H201" s="25">
        <v>483</v>
      </c>
      <c r="I201" s="25">
        <v>1032.5</v>
      </c>
      <c r="J201" s="103"/>
    </row>
    <row r="202" spans="1:10" s="18" customFormat="1" ht="12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103"/>
    </row>
    <row r="203" spans="1:10" s="18" customFormat="1" ht="12" customHeight="1" x14ac:dyDescent="0.2">
      <c r="A203" s="247" t="s">
        <v>200</v>
      </c>
      <c r="B203" s="247"/>
      <c r="C203" s="17">
        <f t="shared" ref="C203:I203" si="48">SUM(C204:C208)</f>
        <v>5530</v>
      </c>
      <c r="D203" s="17">
        <f t="shared" si="48"/>
        <v>2784</v>
      </c>
      <c r="E203" s="17">
        <f t="shared" si="48"/>
        <v>2746</v>
      </c>
      <c r="F203" s="17">
        <f t="shared" si="48"/>
        <v>5477</v>
      </c>
      <c r="G203" s="17">
        <f t="shared" si="48"/>
        <v>2746</v>
      </c>
      <c r="H203" s="17">
        <f t="shared" si="48"/>
        <v>2731</v>
      </c>
      <c r="I203" s="17">
        <f t="shared" si="48"/>
        <v>5503.5</v>
      </c>
      <c r="J203" s="103"/>
    </row>
    <row r="204" spans="1:10" s="18" customFormat="1" ht="12" customHeight="1" x14ac:dyDescent="0.2">
      <c r="A204" s="246" t="s">
        <v>201</v>
      </c>
      <c r="B204" s="246"/>
      <c r="C204" s="19">
        <v>1841</v>
      </c>
      <c r="D204" s="19">
        <v>918</v>
      </c>
      <c r="E204" s="19">
        <v>923</v>
      </c>
      <c r="F204" s="19">
        <v>1816</v>
      </c>
      <c r="G204" s="19">
        <v>905</v>
      </c>
      <c r="H204" s="19">
        <v>911</v>
      </c>
      <c r="I204" s="19">
        <v>1828.5</v>
      </c>
      <c r="J204" s="103"/>
    </row>
    <row r="205" spans="1:10" s="18" customFormat="1" ht="12" customHeight="1" x14ac:dyDescent="0.2">
      <c r="A205" s="246" t="s">
        <v>202</v>
      </c>
      <c r="B205" s="246"/>
      <c r="C205" s="19">
        <v>1697</v>
      </c>
      <c r="D205" s="19">
        <v>841</v>
      </c>
      <c r="E205" s="19">
        <v>856</v>
      </c>
      <c r="F205" s="19">
        <v>1667</v>
      </c>
      <c r="G205" s="19">
        <v>822</v>
      </c>
      <c r="H205" s="19">
        <v>845</v>
      </c>
      <c r="I205" s="19">
        <v>1682</v>
      </c>
      <c r="J205" s="103"/>
    </row>
    <row r="206" spans="1:10" s="18" customFormat="1" ht="12" customHeight="1" x14ac:dyDescent="0.2">
      <c r="A206" s="246" t="s">
        <v>203</v>
      </c>
      <c r="B206" s="246"/>
      <c r="C206" s="19">
        <v>349</v>
      </c>
      <c r="D206" s="19">
        <v>167</v>
      </c>
      <c r="E206" s="19">
        <v>182</v>
      </c>
      <c r="F206" s="19">
        <v>355</v>
      </c>
      <c r="G206" s="19">
        <v>165</v>
      </c>
      <c r="H206" s="19">
        <v>190</v>
      </c>
      <c r="I206" s="19">
        <v>352</v>
      </c>
      <c r="J206" s="103"/>
    </row>
    <row r="207" spans="1:10" s="18" customFormat="1" ht="12" customHeight="1" x14ac:dyDescent="0.2">
      <c r="A207" s="246" t="s">
        <v>204</v>
      </c>
      <c r="B207" s="246"/>
      <c r="C207" s="19">
        <v>1311</v>
      </c>
      <c r="D207" s="19">
        <v>682</v>
      </c>
      <c r="E207" s="19">
        <v>629</v>
      </c>
      <c r="F207" s="19">
        <v>1305</v>
      </c>
      <c r="G207" s="19">
        <v>681</v>
      </c>
      <c r="H207" s="19">
        <v>624</v>
      </c>
      <c r="I207" s="19">
        <v>1308</v>
      </c>
      <c r="J207" s="103"/>
    </row>
    <row r="208" spans="1:10" s="18" customFormat="1" ht="12" customHeight="1" x14ac:dyDescent="0.2">
      <c r="A208" s="253" t="s">
        <v>205</v>
      </c>
      <c r="B208" s="253"/>
      <c r="C208" s="25">
        <v>332</v>
      </c>
      <c r="D208" s="25">
        <v>176</v>
      </c>
      <c r="E208" s="25">
        <v>156</v>
      </c>
      <c r="F208" s="25">
        <v>334</v>
      </c>
      <c r="G208" s="25">
        <v>173</v>
      </c>
      <c r="H208" s="25">
        <v>161</v>
      </c>
      <c r="I208" s="25">
        <v>333</v>
      </c>
      <c r="J208" s="103"/>
    </row>
    <row r="209" spans="1:10" s="18" customFormat="1" ht="12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103"/>
    </row>
    <row r="210" spans="1:10" s="18" customFormat="1" ht="12" customHeight="1" x14ac:dyDescent="0.2">
      <c r="A210" s="247" t="s">
        <v>206</v>
      </c>
      <c r="B210" s="247"/>
      <c r="C210" s="17">
        <f t="shared" ref="C210:I210" si="49">SUM(C211:C228)</f>
        <v>9600</v>
      </c>
      <c r="D210" s="17">
        <f t="shared" si="49"/>
        <v>5082</v>
      </c>
      <c r="E210" s="17">
        <f t="shared" si="49"/>
        <v>4518</v>
      </c>
      <c r="F210" s="17">
        <f t="shared" si="49"/>
        <v>9554</v>
      </c>
      <c r="G210" s="17">
        <f t="shared" si="49"/>
        <v>5017</v>
      </c>
      <c r="H210" s="17">
        <f t="shared" si="49"/>
        <v>4537</v>
      </c>
      <c r="I210" s="17">
        <f t="shared" si="49"/>
        <v>9577</v>
      </c>
      <c r="J210" s="103"/>
    </row>
    <row r="211" spans="1:10" s="18" customFormat="1" ht="12" customHeight="1" x14ac:dyDescent="0.2">
      <c r="A211" s="246" t="s">
        <v>207</v>
      </c>
      <c r="B211" s="246"/>
      <c r="C211" s="19">
        <v>1558</v>
      </c>
      <c r="D211" s="19">
        <v>792</v>
      </c>
      <c r="E211" s="19">
        <v>766</v>
      </c>
      <c r="F211" s="19">
        <v>1559</v>
      </c>
      <c r="G211" s="19">
        <v>794</v>
      </c>
      <c r="H211" s="19">
        <v>765</v>
      </c>
      <c r="I211" s="19">
        <v>1558.5</v>
      </c>
      <c r="J211" s="103"/>
    </row>
    <row r="212" spans="1:10" s="18" customFormat="1" ht="12" customHeight="1" x14ac:dyDescent="0.2">
      <c r="A212" s="246" t="s">
        <v>208</v>
      </c>
      <c r="B212" s="246"/>
      <c r="C212" s="19">
        <v>107</v>
      </c>
      <c r="D212" s="19">
        <v>53</v>
      </c>
      <c r="E212" s="19">
        <v>54</v>
      </c>
      <c r="F212" s="19">
        <v>108</v>
      </c>
      <c r="G212" s="19">
        <v>52</v>
      </c>
      <c r="H212" s="19">
        <v>56</v>
      </c>
      <c r="I212" s="19">
        <v>107.5</v>
      </c>
      <c r="J212" s="103"/>
    </row>
    <row r="213" spans="1:10" s="18" customFormat="1" ht="12" customHeight="1" x14ac:dyDescent="0.2">
      <c r="A213" s="246" t="s">
        <v>209</v>
      </c>
      <c r="B213" s="246"/>
      <c r="C213" s="19">
        <v>64</v>
      </c>
      <c r="D213" s="19">
        <v>31</v>
      </c>
      <c r="E213" s="19">
        <v>33</v>
      </c>
      <c r="F213" s="19">
        <v>70</v>
      </c>
      <c r="G213" s="19">
        <v>36</v>
      </c>
      <c r="H213" s="19">
        <v>34</v>
      </c>
      <c r="I213" s="19">
        <v>67</v>
      </c>
      <c r="J213" s="103"/>
    </row>
    <row r="214" spans="1:10" s="18" customFormat="1" ht="12" customHeight="1" x14ac:dyDescent="0.2">
      <c r="A214" s="246" t="s">
        <v>210</v>
      </c>
      <c r="B214" s="246"/>
      <c r="C214" s="19">
        <v>980</v>
      </c>
      <c r="D214" s="19">
        <v>504</v>
      </c>
      <c r="E214" s="19">
        <v>476</v>
      </c>
      <c r="F214" s="19">
        <v>1019</v>
      </c>
      <c r="G214" s="19">
        <v>529</v>
      </c>
      <c r="H214" s="19">
        <v>490</v>
      </c>
      <c r="I214" s="19">
        <v>999.5</v>
      </c>
      <c r="J214" s="103"/>
    </row>
    <row r="215" spans="1:10" s="18" customFormat="1" ht="12" customHeight="1" x14ac:dyDescent="0.2">
      <c r="A215" s="246" t="s">
        <v>211</v>
      </c>
      <c r="B215" s="246"/>
      <c r="C215" s="19">
        <v>41</v>
      </c>
      <c r="D215" s="19">
        <v>21</v>
      </c>
      <c r="E215" s="19">
        <v>20</v>
      </c>
      <c r="F215" s="19">
        <v>50</v>
      </c>
      <c r="G215" s="19">
        <v>25</v>
      </c>
      <c r="H215" s="19">
        <v>25</v>
      </c>
      <c r="I215" s="19">
        <v>45.5</v>
      </c>
      <c r="J215" s="103"/>
    </row>
    <row r="216" spans="1:10" s="18" customFormat="1" ht="12" customHeight="1" x14ac:dyDescent="0.2">
      <c r="A216" s="246" t="s">
        <v>212</v>
      </c>
      <c r="B216" s="246"/>
      <c r="C216" s="19">
        <v>55</v>
      </c>
      <c r="D216" s="19">
        <v>31</v>
      </c>
      <c r="E216" s="19">
        <v>24</v>
      </c>
      <c r="F216" s="19">
        <v>50</v>
      </c>
      <c r="G216" s="19">
        <v>28</v>
      </c>
      <c r="H216" s="19">
        <v>22</v>
      </c>
      <c r="I216" s="19">
        <v>52.5</v>
      </c>
      <c r="J216" s="103"/>
    </row>
    <row r="217" spans="1:10" s="18" customFormat="1" ht="12" customHeight="1" x14ac:dyDescent="0.2">
      <c r="A217" s="246" t="s">
        <v>213</v>
      </c>
      <c r="B217" s="246"/>
      <c r="C217" s="19">
        <v>81</v>
      </c>
      <c r="D217" s="19">
        <v>39</v>
      </c>
      <c r="E217" s="19">
        <v>42</v>
      </c>
      <c r="F217" s="19">
        <v>83</v>
      </c>
      <c r="G217" s="19">
        <v>39</v>
      </c>
      <c r="H217" s="19">
        <v>44</v>
      </c>
      <c r="I217" s="19">
        <v>82</v>
      </c>
      <c r="J217" s="103"/>
    </row>
    <row r="218" spans="1:10" s="18" customFormat="1" ht="12" customHeight="1" x14ac:dyDescent="0.2">
      <c r="A218" s="246" t="s">
        <v>214</v>
      </c>
      <c r="B218" s="246"/>
      <c r="C218" s="19">
        <v>394</v>
      </c>
      <c r="D218" s="19">
        <v>195</v>
      </c>
      <c r="E218" s="19">
        <v>199</v>
      </c>
      <c r="F218" s="19">
        <v>388</v>
      </c>
      <c r="G218" s="19">
        <v>196</v>
      </c>
      <c r="H218" s="19">
        <v>192</v>
      </c>
      <c r="I218" s="19">
        <v>391</v>
      </c>
      <c r="J218" s="103"/>
    </row>
    <row r="219" spans="1:10" s="18" customFormat="1" ht="12" customHeight="1" x14ac:dyDescent="0.2">
      <c r="A219" s="246" t="s">
        <v>215</v>
      </c>
      <c r="B219" s="246"/>
      <c r="C219" s="19">
        <v>174</v>
      </c>
      <c r="D219" s="19">
        <v>86</v>
      </c>
      <c r="E219" s="19">
        <v>88</v>
      </c>
      <c r="F219" s="19">
        <v>172</v>
      </c>
      <c r="G219" s="19">
        <v>83</v>
      </c>
      <c r="H219" s="19">
        <v>89</v>
      </c>
      <c r="I219" s="19">
        <v>173</v>
      </c>
      <c r="J219" s="103"/>
    </row>
    <row r="220" spans="1:10" s="18" customFormat="1" ht="12" customHeight="1" x14ac:dyDescent="0.2">
      <c r="A220" s="246" t="s">
        <v>216</v>
      </c>
      <c r="B220" s="246"/>
      <c r="C220" s="19">
        <v>1942</v>
      </c>
      <c r="D220" s="19">
        <v>962</v>
      </c>
      <c r="E220" s="19">
        <v>980</v>
      </c>
      <c r="F220" s="19">
        <v>1949</v>
      </c>
      <c r="G220" s="19">
        <v>959</v>
      </c>
      <c r="H220" s="19">
        <v>990</v>
      </c>
      <c r="I220" s="19">
        <v>1945.5</v>
      </c>
      <c r="J220" s="103"/>
    </row>
    <row r="221" spans="1:10" s="18" customFormat="1" ht="12" customHeight="1" x14ac:dyDescent="0.2">
      <c r="A221" s="246" t="s">
        <v>217</v>
      </c>
      <c r="B221" s="246"/>
      <c r="C221" s="19">
        <v>848</v>
      </c>
      <c r="D221" s="19">
        <v>425</v>
      </c>
      <c r="E221" s="19">
        <v>423</v>
      </c>
      <c r="F221" s="19">
        <v>851</v>
      </c>
      <c r="G221" s="19">
        <v>429</v>
      </c>
      <c r="H221" s="19">
        <v>422</v>
      </c>
      <c r="I221" s="19">
        <v>849.5</v>
      </c>
      <c r="J221" s="103"/>
    </row>
    <row r="222" spans="1:10" s="18" customFormat="1" ht="12" customHeight="1" x14ac:dyDescent="0.2">
      <c r="A222" s="246" t="s">
        <v>218</v>
      </c>
      <c r="B222" s="246"/>
      <c r="C222" s="19">
        <v>562</v>
      </c>
      <c r="D222" s="19">
        <v>449</v>
      </c>
      <c r="E222" s="19">
        <v>113</v>
      </c>
      <c r="F222" s="19">
        <v>488</v>
      </c>
      <c r="G222" s="19">
        <v>375</v>
      </c>
      <c r="H222" s="19">
        <v>113</v>
      </c>
      <c r="I222" s="19">
        <v>525</v>
      </c>
      <c r="J222" s="103"/>
    </row>
    <row r="223" spans="1:10" s="18" customFormat="1" ht="12" customHeight="1" x14ac:dyDescent="0.2">
      <c r="A223" s="246" t="s">
        <v>219</v>
      </c>
      <c r="B223" s="246"/>
      <c r="C223" s="19">
        <v>127</v>
      </c>
      <c r="D223" s="19">
        <v>63</v>
      </c>
      <c r="E223" s="19">
        <v>64</v>
      </c>
      <c r="F223" s="19">
        <v>127</v>
      </c>
      <c r="G223" s="19">
        <v>62</v>
      </c>
      <c r="H223" s="19">
        <v>65</v>
      </c>
      <c r="I223" s="19">
        <v>127</v>
      </c>
      <c r="J223" s="103"/>
    </row>
    <row r="224" spans="1:10" s="18" customFormat="1" ht="12" customHeight="1" x14ac:dyDescent="0.2">
      <c r="A224" s="246" t="s">
        <v>220</v>
      </c>
      <c r="B224" s="246"/>
      <c r="C224" s="19">
        <v>345</v>
      </c>
      <c r="D224" s="19">
        <v>168</v>
      </c>
      <c r="E224" s="19">
        <v>177</v>
      </c>
      <c r="F224" s="19">
        <v>349</v>
      </c>
      <c r="G224" s="19">
        <v>176</v>
      </c>
      <c r="H224" s="19">
        <v>173</v>
      </c>
      <c r="I224" s="19">
        <v>347</v>
      </c>
      <c r="J224" s="103"/>
    </row>
    <row r="225" spans="1:10" s="18" customFormat="1" ht="12" customHeight="1" x14ac:dyDescent="0.2">
      <c r="A225" s="246" t="s">
        <v>221</v>
      </c>
      <c r="B225" s="246"/>
      <c r="C225" s="19">
        <v>807</v>
      </c>
      <c r="D225" s="19">
        <v>503</v>
      </c>
      <c r="E225" s="19">
        <v>304</v>
      </c>
      <c r="F225" s="19">
        <v>782</v>
      </c>
      <c r="G225" s="19">
        <v>475</v>
      </c>
      <c r="H225" s="19">
        <v>307</v>
      </c>
      <c r="I225" s="19">
        <v>794.5</v>
      </c>
      <c r="J225" s="103"/>
    </row>
    <row r="226" spans="1:10" s="18" customFormat="1" ht="12" customHeight="1" x14ac:dyDescent="0.2">
      <c r="A226" s="246" t="s">
        <v>222</v>
      </c>
      <c r="B226" s="246"/>
      <c r="C226" s="19">
        <v>436</v>
      </c>
      <c r="D226" s="19">
        <v>223</v>
      </c>
      <c r="E226" s="19">
        <v>213</v>
      </c>
      <c r="F226" s="19">
        <v>429</v>
      </c>
      <c r="G226" s="19">
        <v>216</v>
      </c>
      <c r="H226" s="19">
        <v>213</v>
      </c>
      <c r="I226" s="19">
        <v>432.5</v>
      </c>
      <c r="J226" s="103"/>
    </row>
    <row r="227" spans="1:10" s="18" customFormat="1" ht="12" customHeight="1" x14ac:dyDescent="0.2">
      <c r="A227" s="246" t="s">
        <v>223</v>
      </c>
      <c r="B227" s="246"/>
      <c r="C227" s="19">
        <v>1006</v>
      </c>
      <c r="D227" s="19">
        <v>499</v>
      </c>
      <c r="E227" s="19">
        <v>507</v>
      </c>
      <c r="F227" s="19">
        <v>1002</v>
      </c>
      <c r="G227" s="19">
        <v>503</v>
      </c>
      <c r="H227" s="19">
        <v>499</v>
      </c>
      <c r="I227" s="19">
        <v>1004</v>
      </c>
      <c r="J227" s="103"/>
    </row>
    <row r="228" spans="1:10" s="18" customFormat="1" ht="12" customHeight="1" x14ac:dyDescent="0.2">
      <c r="A228" s="253" t="s">
        <v>224</v>
      </c>
      <c r="B228" s="253"/>
      <c r="C228" s="25">
        <v>73</v>
      </c>
      <c r="D228" s="25">
        <v>38</v>
      </c>
      <c r="E228" s="25">
        <v>35</v>
      </c>
      <c r="F228" s="25">
        <v>78</v>
      </c>
      <c r="G228" s="25">
        <v>40</v>
      </c>
      <c r="H228" s="25">
        <v>38</v>
      </c>
      <c r="I228" s="25">
        <v>75.5</v>
      </c>
      <c r="J228" s="103"/>
    </row>
    <row r="229" spans="1:10" s="18" customFormat="1" ht="12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103"/>
    </row>
    <row r="230" spans="1:10" s="18" customFormat="1" ht="12" customHeight="1" x14ac:dyDescent="0.2">
      <c r="A230" s="247" t="s">
        <v>225</v>
      </c>
      <c r="B230" s="247"/>
      <c r="C230" s="17">
        <f t="shared" ref="C230:I230" si="50">SUM(C231:C238)</f>
        <v>333753</v>
      </c>
      <c r="D230" s="17">
        <f t="shared" si="50"/>
        <v>161891</v>
      </c>
      <c r="E230" s="17">
        <f t="shared" si="50"/>
        <v>171862</v>
      </c>
      <c r="F230" s="17">
        <f t="shared" si="50"/>
        <v>336943</v>
      </c>
      <c r="G230" s="17">
        <f t="shared" si="50"/>
        <v>163410</v>
      </c>
      <c r="H230" s="17">
        <f t="shared" si="50"/>
        <v>173533</v>
      </c>
      <c r="I230" s="17">
        <f t="shared" si="50"/>
        <v>335348</v>
      </c>
      <c r="J230" s="103"/>
    </row>
    <row r="231" spans="1:10" s="18" customFormat="1" ht="12" customHeight="1" x14ac:dyDescent="0.2">
      <c r="A231" s="246" t="s">
        <v>226</v>
      </c>
      <c r="B231" s="246"/>
      <c r="C231" s="19">
        <f t="shared" ref="C231:I231" si="51">SUM(C58:C71)</f>
        <v>48729</v>
      </c>
      <c r="D231" s="19">
        <f t="shared" si="51"/>
        <v>23528</v>
      </c>
      <c r="E231" s="19">
        <f t="shared" si="51"/>
        <v>25201</v>
      </c>
      <c r="F231" s="19">
        <f t="shared" si="51"/>
        <v>49022</v>
      </c>
      <c r="G231" s="19">
        <f t="shared" si="51"/>
        <v>23662</v>
      </c>
      <c r="H231" s="19">
        <f t="shared" si="51"/>
        <v>25360</v>
      </c>
      <c r="I231" s="19">
        <f t="shared" si="51"/>
        <v>48875.5</v>
      </c>
      <c r="J231" s="103"/>
    </row>
    <row r="232" spans="1:10" s="18" customFormat="1" ht="12" customHeight="1" x14ac:dyDescent="0.2">
      <c r="A232" s="246" t="s">
        <v>227</v>
      </c>
      <c r="B232" s="246"/>
      <c r="C232" s="19">
        <f t="shared" ref="C232:I232" si="52">SUM(C74:C133)</f>
        <v>141661</v>
      </c>
      <c r="D232" s="19">
        <f t="shared" si="52"/>
        <v>68334</v>
      </c>
      <c r="E232" s="19">
        <f t="shared" si="52"/>
        <v>73327</v>
      </c>
      <c r="F232" s="19">
        <f t="shared" si="52"/>
        <v>143390</v>
      </c>
      <c r="G232" s="19">
        <f t="shared" si="52"/>
        <v>69222</v>
      </c>
      <c r="H232" s="19">
        <f t="shared" si="52"/>
        <v>74168</v>
      </c>
      <c r="I232" s="19">
        <f t="shared" si="52"/>
        <v>142525.5</v>
      </c>
      <c r="J232" s="103"/>
    </row>
    <row r="233" spans="1:10" s="18" customFormat="1" ht="12" customHeight="1" x14ac:dyDescent="0.2">
      <c r="A233" s="246" t="s">
        <v>228</v>
      </c>
      <c r="B233" s="246"/>
      <c r="C233" s="19">
        <f t="shared" ref="C233:I233" si="53">SUM(C136:C164)</f>
        <v>61707</v>
      </c>
      <c r="D233" s="19">
        <f t="shared" si="53"/>
        <v>29466</v>
      </c>
      <c r="E233" s="19">
        <f t="shared" si="53"/>
        <v>32241</v>
      </c>
      <c r="F233" s="19">
        <f t="shared" si="53"/>
        <v>62275</v>
      </c>
      <c r="G233" s="19">
        <f t="shared" si="53"/>
        <v>29759</v>
      </c>
      <c r="H233" s="19">
        <f t="shared" si="53"/>
        <v>32516</v>
      </c>
      <c r="I233" s="19">
        <f t="shared" si="53"/>
        <v>61991</v>
      </c>
      <c r="J233" s="103"/>
    </row>
    <row r="234" spans="1:10" s="18" customFormat="1" ht="12" customHeight="1" x14ac:dyDescent="0.2">
      <c r="A234" s="246" t="s">
        <v>229</v>
      </c>
      <c r="B234" s="246"/>
      <c r="C234" s="19">
        <f t="shared" ref="C234:I234" si="54">SUM(C167:C174)</f>
        <v>5762</v>
      </c>
      <c r="D234" s="19">
        <f t="shared" si="54"/>
        <v>2864</v>
      </c>
      <c r="E234" s="19">
        <f t="shared" si="54"/>
        <v>2898</v>
      </c>
      <c r="F234" s="19">
        <f t="shared" si="54"/>
        <v>5795</v>
      </c>
      <c r="G234" s="19">
        <f t="shared" si="54"/>
        <v>2881</v>
      </c>
      <c r="H234" s="19">
        <f t="shared" si="54"/>
        <v>2914</v>
      </c>
      <c r="I234" s="19">
        <f t="shared" si="54"/>
        <v>5778.5</v>
      </c>
      <c r="J234" s="103"/>
    </row>
    <row r="235" spans="1:10" s="18" customFormat="1" ht="12" customHeight="1" x14ac:dyDescent="0.2">
      <c r="A235" s="246" t="s">
        <v>230</v>
      </c>
      <c r="B235" s="246"/>
      <c r="C235" s="19">
        <f t="shared" ref="C235:I235" si="55">SUM(C177:C193)</f>
        <v>48231</v>
      </c>
      <c r="D235" s="19">
        <f t="shared" si="55"/>
        <v>23474</v>
      </c>
      <c r="E235" s="19">
        <f t="shared" si="55"/>
        <v>24757</v>
      </c>
      <c r="F235" s="19">
        <f t="shared" si="55"/>
        <v>48871</v>
      </c>
      <c r="G235" s="19">
        <f t="shared" si="55"/>
        <v>23756</v>
      </c>
      <c r="H235" s="19">
        <f t="shared" si="55"/>
        <v>25115</v>
      </c>
      <c r="I235" s="19">
        <f t="shared" si="55"/>
        <v>48551</v>
      </c>
      <c r="J235" s="103"/>
    </row>
    <row r="236" spans="1:10" s="18" customFormat="1" ht="12" customHeight="1" x14ac:dyDescent="0.2">
      <c r="A236" s="246" t="s">
        <v>231</v>
      </c>
      <c r="B236" s="246"/>
      <c r="C236" s="19">
        <f t="shared" ref="C236:I236" si="56">SUM(C196:C201)</f>
        <v>12533</v>
      </c>
      <c r="D236" s="19">
        <f t="shared" si="56"/>
        <v>6359</v>
      </c>
      <c r="E236" s="19">
        <f t="shared" si="56"/>
        <v>6174</v>
      </c>
      <c r="F236" s="19">
        <f t="shared" si="56"/>
        <v>12559</v>
      </c>
      <c r="G236" s="19">
        <f t="shared" si="56"/>
        <v>6367</v>
      </c>
      <c r="H236" s="19">
        <f t="shared" si="56"/>
        <v>6192</v>
      </c>
      <c r="I236" s="19">
        <f t="shared" si="56"/>
        <v>12546</v>
      </c>
      <c r="J236" s="103"/>
    </row>
    <row r="237" spans="1:10" s="18" customFormat="1" ht="12" customHeight="1" x14ac:dyDescent="0.2">
      <c r="A237" s="246" t="s">
        <v>232</v>
      </c>
      <c r="B237" s="246"/>
      <c r="C237" s="19">
        <f t="shared" ref="C237:I237" si="57">SUM(C204:C208)</f>
        <v>5530</v>
      </c>
      <c r="D237" s="19">
        <f t="shared" si="57"/>
        <v>2784</v>
      </c>
      <c r="E237" s="19">
        <f t="shared" si="57"/>
        <v>2746</v>
      </c>
      <c r="F237" s="19">
        <f t="shared" si="57"/>
        <v>5477</v>
      </c>
      <c r="G237" s="19">
        <f t="shared" si="57"/>
        <v>2746</v>
      </c>
      <c r="H237" s="19">
        <f t="shared" si="57"/>
        <v>2731</v>
      </c>
      <c r="I237" s="19">
        <f t="shared" si="57"/>
        <v>5503.5</v>
      </c>
      <c r="J237" s="103"/>
    </row>
    <row r="238" spans="1:10" s="18" customFormat="1" ht="12" customHeight="1" x14ac:dyDescent="0.2">
      <c r="A238" s="253" t="s">
        <v>233</v>
      </c>
      <c r="B238" s="253"/>
      <c r="C238" s="25">
        <f t="shared" ref="C238:I238" si="58">SUM(C211:C228)</f>
        <v>9600</v>
      </c>
      <c r="D238" s="25">
        <f t="shared" si="58"/>
        <v>5082</v>
      </c>
      <c r="E238" s="25">
        <f t="shared" si="58"/>
        <v>4518</v>
      </c>
      <c r="F238" s="25">
        <f t="shared" si="58"/>
        <v>9554</v>
      </c>
      <c r="G238" s="25">
        <f t="shared" si="58"/>
        <v>5017</v>
      </c>
      <c r="H238" s="25">
        <f t="shared" si="58"/>
        <v>4537</v>
      </c>
      <c r="I238" s="25">
        <f t="shared" si="58"/>
        <v>9577</v>
      </c>
      <c r="J238" s="103"/>
    </row>
    <row r="239" spans="1:10" s="18" customFormat="1" ht="12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103"/>
    </row>
    <row r="240" spans="1:10" s="18" customFormat="1" ht="12" customHeight="1" x14ac:dyDescent="0.2">
      <c r="A240" s="296" t="s">
        <v>372</v>
      </c>
      <c r="B240" s="296"/>
      <c r="C240" s="17">
        <f t="shared" ref="C240:I240" si="59">SUM(C241:C244)</f>
        <v>293048</v>
      </c>
      <c r="D240" s="17">
        <f t="shared" si="59"/>
        <v>141044</v>
      </c>
      <c r="E240" s="17">
        <f t="shared" si="59"/>
        <v>152004</v>
      </c>
      <c r="F240" s="17">
        <f t="shared" si="59"/>
        <v>296041</v>
      </c>
      <c r="G240" s="17">
        <f t="shared" si="59"/>
        <v>142539</v>
      </c>
      <c r="H240" s="17">
        <f t="shared" si="59"/>
        <v>153502</v>
      </c>
      <c r="I240" s="17">
        <f t="shared" si="59"/>
        <v>294544.5</v>
      </c>
      <c r="J240" s="103"/>
    </row>
    <row r="241" spans="1:10" s="18" customFormat="1" ht="12" customHeight="1" x14ac:dyDescent="0.2">
      <c r="A241" s="246" t="s">
        <v>230</v>
      </c>
      <c r="B241" s="246"/>
      <c r="C241" s="19">
        <f t="shared" ref="C241:I241" si="60">C177+C178+C179+C180+C181+C182+C183+C184+C186+C188+C189+C191+C193+C197+C190</f>
        <v>50129</v>
      </c>
      <c r="D241" s="19">
        <f t="shared" si="60"/>
        <v>24380</v>
      </c>
      <c r="E241" s="19">
        <f t="shared" si="60"/>
        <v>25749</v>
      </c>
      <c r="F241" s="19">
        <f t="shared" si="60"/>
        <v>50805</v>
      </c>
      <c r="G241" s="19">
        <f t="shared" si="60"/>
        <v>24687</v>
      </c>
      <c r="H241" s="19">
        <f t="shared" si="60"/>
        <v>26118</v>
      </c>
      <c r="I241" s="19">
        <f t="shared" si="60"/>
        <v>50467</v>
      </c>
      <c r="J241" s="103"/>
    </row>
    <row r="242" spans="1:10" s="18" customFormat="1" ht="12" customHeight="1" x14ac:dyDescent="0.2">
      <c r="A242" s="246" t="s">
        <v>234</v>
      </c>
      <c r="B242" s="246"/>
      <c r="C242" s="19">
        <f t="shared" ref="C242:I242" si="61">+C58+C59+C61+C62+C63+C64+C65+C67+C68+C69+C70+C71+C84+C60</f>
        <v>48837</v>
      </c>
      <c r="D242" s="19">
        <f t="shared" si="61"/>
        <v>23592</v>
      </c>
      <c r="E242" s="19">
        <f t="shared" si="61"/>
        <v>25245</v>
      </c>
      <c r="F242" s="19">
        <f t="shared" si="61"/>
        <v>49165</v>
      </c>
      <c r="G242" s="19">
        <f t="shared" si="61"/>
        <v>23742</v>
      </c>
      <c r="H242" s="19">
        <f t="shared" si="61"/>
        <v>25423</v>
      </c>
      <c r="I242" s="19">
        <f t="shared" si="61"/>
        <v>49001</v>
      </c>
      <c r="J242" s="103"/>
    </row>
    <row r="243" spans="1:10" s="18" customFormat="1" ht="12" customHeight="1" x14ac:dyDescent="0.2">
      <c r="A243" s="246" t="s">
        <v>228</v>
      </c>
      <c r="B243" s="246"/>
      <c r="C243" s="19">
        <f t="shared" ref="C243:I243" si="62">C136+C138+C140+C143+C146+C150+C151+C153+C155+C157+C158+C160+C161+C163+C167+C174+C149+C145</f>
        <v>60915</v>
      </c>
      <c r="D243" s="19">
        <f t="shared" si="62"/>
        <v>29075</v>
      </c>
      <c r="E243" s="19">
        <f t="shared" si="62"/>
        <v>31840</v>
      </c>
      <c r="F243" s="19">
        <f t="shared" si="62"/>
        <v>61478</v>
      </c>
      <c r="G243" s="19">
        <f t="shared" si="62"/>
        <v>29369</v>
      </c>
      <c r="H243" s="19">
        <f t="shared" si="62"/>
        <v>32109</v>
      </c>
      <c r="I243" s="19">
        <f t="shared" si="62"/>
        <v>61196.5</v>
      </c>
      <c r="J243" s="103"/>
    </row>
    <row r="244" spans="1:10" s="18" customFormat="1" ht="12" customHeight="1" x14ac:dyDescent="0.2">
      <c r="A244" s="253" t="s">
        <v>227</v>
      </c>
      <c r="B244" s="253"/>
      <c r="C244" s="25">
        <f t="shared" ref="C244:I244" si="63">+C74+C75+C76+C79+C80+C82+C81+C86+C85+C89+C87+C90+C88+C91+C92+C97+C96+C95+C98+C99+C100+C101+C102+C104+C103+C105+C106+C108+C107+C110+C109+C114+C116+C115+C118+C117+C119+C120+C121+C122+C123+C124+C125+C127+C128+C129+C131+C132+C133</f>
        <v>133167</v>
      </c>
      <c r="D244" s="25">
        <f t="shared" si="63"/>
        <v>63997</v>
      </c>
      <c r="E244" s="25">
        <f t="shared" si="63"/>
        <v>69170</v>
      </c>
      <c r="F244" s="25">
        <f t="shared" si="63"/>
        <v>134593</v>
      </c>
      <c r="G244" s="25">
        <f t="shared" si="63"/>
        <v>64741</v>
      </c>
      <c r="H244" s="25">
        <f t="shared" si="63"/>
        <v>69852</v>
      </c>
      <c r="I244" s="25">
        <f t="shared" si="63"/>
        <v>133880</v>
      </c>
      <c r="J244" s="103"/>
    </row>
    <row r="245" spans="1:10" s="30" customFormat="1" ht="5.25" x14ac:dyDescent="0.15">
      <c r="A245" s="295"/>
      <c r="B245" s="295"/>
      <c r="C245" s="295"/>
      <c r="D245" s="295"/>
      <c r="E245" s="295"/>
      <c r="F245" s="295"/>
      <c r="G245" s="295"/>
      <c r="H245" s="295"/>
      <c r="I245" s="295"/>
    </row>
    <row r="246" spans="1:10" s="31" customFormat="1" ht="11.25" x14ac:dyDescent="0.2">
      <c r="A246" s="291" t="s">
        <v>342</v>
      </c>
      <c r="B246" s="291"/>
      <c r="C246" s="291"/>
      <c r="D246" s="291"/>
      <c r="E246" s="291"/>
      <c r="F246" s="291"/>
      <c r="G246" s="291"/>
      <c r="H246" s="291"/>
      <c r="I246" s="291"/>
    </row>
    <row r="247" spans="1:10" s="31" customFormat="1" ht="12" customHeight="1" x14ac:dyDescent="0.2">
      <c r="A247" s="291" t="s">
        <v>371</v>
      </c>
      <c r="B247" s="291"/>
      <c r="C247" s="291"/>
      <c r="D247" s="291"/>
      <c r="E247" s="291"/>
      <c r="F247" s="291"/>
      <c r="G247" s="291"/>
      <c r="H247" s="291"/>
      <c r="I247" s="291"/>
    </row>
    <row r="248" spans="1:10" s="30" customFormat="1" ht="6" customHeight="1" x14ac:dyDescent="0.2">
      <c r="A248" s="293"/>
      <c r="B248" s="293"/>
      <c r="C248" s="293"/>
      <c r="D248" s="293"/>
      <c r="E248" s="293"/>
      <c r="F248" s="293"/>
      <c r="G248" s="293"/>
      <c r="H248" s="293"/>
      <c r="I248" s="293"/>
    </row>
    <row r="249" spans="1:10" s="31" customFormat="1" ht="11.25" x14ac:dyDescent="0.15">
      <c r="A249" s="273" t="s">
        <v>346</v>
      </c>
      <c r="B249" s="273"/>
      <c r="C249" s="273"/>
      <c r="D249" s="273"/>
      <c r="E249" s="273"/>
      <c r="F249" s="273"/>
      <c r="G249" s="273"/>
      <c r="H249" s="273"/>
      <c r="I249" s="273"/>
    </row>
    <row r="250" spans="1:10" s="32" customFormat="1" ht="5.25" customHeight="1" x14ac:dyDescent="0.2">
      <c r="A250" s="271"/>
      <c r="B250" s="271"/>
      <c r="C250" s="271"/>
      <c r="D250" s="271"/>
      <c r="E250" s="271"/>
      <c r="F250" s="271"/>
      <c r="G250" s="271"/>
      <c r="H250" s="271"/>
      <c r="I250" s="271"/>
    </row>
    <row r="251" spans="1:10" s="33" customFormat="1" ht="11.25" x14ac:dyDescent="0.2">
      <c r="A251" s="269" t="s">
        <v>347</v>
      </c>
      <c r="B251" s="269"/>
      <c r="C251" s="269"/>
      <c r="D251" s="269"/>
      <c r="E251" s="269"/>
      <c r="F251" s="269"/>
      <c r="G251" s="269"/>
      <c r="H251" s="269"/>
      <c r="I251" s="269"/>
    </row>
    <row r="252" spans="1:10" s="33" customFormat="1" ht="11.25" customHeight="1" x14ac:dyDescent="0.2">
      <c r="A252" s="291" t="s">
        <v>338</v>
      </c>
      <c r="B252" s="291"/>
      <c r="C252" s="291"/>
      <c r="D252" s="291"/>
      <c r="E252" s="291"/>
      <c r="F252" s="291"/>
      <c r="G252" s="291"/>
      <c r="H252" s="291"/>
      <c r="I252" s="291"/>
    </row>
  </sheetData>
  <mergeCells count="220">
    <mergeCell ref="A67:B67"/>
    <mergeCell ref="A68:B68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12:B12"/>
    <mergeCell ref="A16:B16"/>
    <mergeCell ref="A20:B20"/>
    <mergeCell ref="A25:B25"/>
    <mergeCell ref="A22:B22"/>
    <mergeCell ref="A23:B23"/>
    <mergeCell ref="A24:B24"/>
    <mergeCell ref="A1:I1"/>
    <mergeCell ref="A2:I2"/>
    <mergeCell ref="A3:I3"/>
    <mergeCell ref="A4:I4"/>
    <mergeCell ref="A5:B5"/>
    <mergeCell ref="C5:H5"/>
    <mergeCell ref="A6:B6"/>
    <mergeCell ref="C6:E6"/>
    <mergeCell ref="F6:H6"/>
    <mergeCell ref="A7:I7"/>
    <mergeCell ref="A11:B11"/>
    <mergeCell ref="A9:B9"/>
    <mergeCell ref="A28:B28"/>
    <mergeCell ref="A31:B31"/>
    <mergeCell ref="A37:B37"/>
    <mergeCell ref="A38:B38"/>
    <mergeCell ref="A32:B32"/>
    <mergeCell ref="A57:B57"/>
    <mergeCell ref="A39:B39"/>
    <mergeCell ref="A43:B43"/>
    <mergeCell ref="A47:B47"/>
    <mergeCell ref="A55:B55"/>
    <mergeCell ref="A41:B41"/>
    <mergeCell ref="A42:B42"/>
    <mergeCell ref="A52:B52"/>
    <mergeCell ref="A53:B53"/>
    <mergeCell ref="A54:B54"/>
    <mergeCell ref="A69:B69"/>
    <mergeCell ref="A70:B70"/>
    <mergeCell ref="A71:B71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B135"/>
    <mergeCell ref="A137:B137"/>
    <mergeCell ref="A136:B136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6:B186"/>
    <mergeCell ref="A187:B187"/>
    <mergeCell ref="A185:B185"/>
    <mergeCell ref="A188:B188"/>
    <mergeCell ref="A189:B189"/>
    <mergeCell ref="A190:B190"/>
    <mergeCell ref="A191:B191"/>
    <mergeCell ref="A192:B192"/>
    <mergeCell ref="A193:B193"/>
    <mergeCell ref="A195:B195"/>
    <mergeCell ref="A196:B196"/>
    <mergeCell ref="A197:B197"/>
    <mergeCell ref="A198:B198"/>
    <mergeCell ref="A199:B199"/>
    <mergeCell ref="A200:B200"/>
    <mergeCell ref="A201:B201"/>
    <mergeCell ref="A203:B203"/>
    <mergeCell ref="A204:B204"/>
    <mergeCell ref="A206:B206"/>
    <mergeCell ref="A207:B207"/>
    <mergeCell ref="A208:B208"/>
    <mergeCell ref="A205:B205"/>
    <mergeCell ref="A210:B210"/>
    <mergeCell ref="A211:B211"/>
    <mergeCell ref="A212:B212"/>
    <mergeCell ref="A214:B214"/>
    <mergeCell ref="A215:B215"/>
    <mergeCell ref="A216:B216"/>
    <mergeCell ref="A213:B213"/>
    <mergeCell ref="A225:B225"/>
    <mergeCell ref="A226:B226"/>
    <mergeCell ref="A227:B227"/>
    <mergeCell ref="A221:B221"/>
    <mergeCell ref="A222:B222"/>
    <mergeCell ref="A223:B223"/>
    <mergeCell ref="A224:B224"/>
    <mergeCell ref="A220:B220"/>
    <mergeCell ref="A217:B217"/>
    <mergeCell ref="A218:B218"/>
    <mergeCell ref="A219:B219"/>
    <mergeCell ref="A228:B228"/>
    <mergeCell ref="A230:B230"/>
    <mergeCell ref="A231:B231"/>
    <mergeCell ref="A251:I251"/>
    <mergeCell ref="A232:B232"/>
    <mergeCell ref="A233:B233"/>
    <mergeCell ref="A234:B234"/>
    <mergeCell ref="A235:B235"/>
    <mergeCell ref="A236:B236"/>
    <mergeCell ref="A237:B237"/>
    <mergeCell ref="A240:B240"/>
    <mergeCell ref="A245:I245"/>
    <mergeCell ref="A247:I247"/>
    <mergeCell ref="A252:I252"/>
    <mergeCell ref="A244:B244"/>
    <mergeCell ref="A246:I246"/>
    <mergeCell ref="A248:I248"/>
    <mergeCell ref="A249:I249"/>
    <mergeCell ref="A238:B238"/>
    <mergeCell ref="A241:B241"/>
    <mergeCell ref="A242:B242"/>
    <mergeCell ref="A243:B243"/>
    <mergeCell ref="A250:I250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workbookViewId="0">
      <selection sqref="A1:I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8" width="9.7109375" style="2" customWidth="1"/>
    <col min="9" max="9" width="15.7109375" style="2" customWidth="1"/>
    <col min="10" max="16384" width="9.140625" style="1"/>
  </cols>
  <sheetData>
    <row r="1" spans="1:9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s="3" customFormat="1" ht="12.75" customHeight="1" x14ac:dyDescent="0.2">
      <c r="A2" s="288" t="s">
        <v>339</v>
      </c>
      <c r="B2" s="288"/>
      <c r="C2" s="288"/>
      <c r="D2" s="288"/>
      <c r="E2" s="288"/>
      <c r="F2" s="288"/>
      <c r="G2" s="288"/>
      <c r="H2" s="288"/>
      <c r="I2" s="288"/>
    </row>
    <row r="3" spans="1:9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5" customFormat="1" ht="12" customHeight="1" x14ac:dyDescent="0.2">
      <c r="A5" s="298"/>
      <c r="B5" s="298"/>
      <c r="C5" s="299" t="s">
        <v>1</v>
      </c>
      <c r="D5" s="298"/>
      <c r="E5" s="298"/>
      <c r="F5" s="298"/>
      <c r="G5" s="298"/>
      <c r="H5" s="300"/>
      <c r="I5" s="6" t="s">
        <v>2</v>
      </c>
    </row>
    <row r="6" spans="1:9" s="7" customFormat="1" ht="12" customHeight="1" x14ac:dyDescent="0.2">
      <c r="A6" s="301"/>
      <c r="B6" s="301"/>
      <c r="C6" s="302">
        <v>2009</v>
      </c>
      <c r="D6" s="303"/>
      <c r="E6" s="303"/>
      <c r="F6" s="303">
        <v>2010</v>
      </c>
      <c r="G6" s="303"/>
      <c r="H6" s="304"/>
      <c r="I6" s="8">
        <v>2010</v>
      </c>
    </row>
    <row r="7" spans="1:9" s="5" customFormat="1" ht="12" customHeight="1" x14ac:dyDescent="0.2">
      <c r="A7" s="297"/>
      <c r="B7" s="297"/>
      <c r="C7" s="297"/>
      <c r="D7" s="297"/>
      <c r="E7" s="297"/>
      <c r="F7" s="297"/>
      <c r="G7" s="297"/>
      <c r="H7" s="297"/>
      <c r="I7" s="297"/>
    </row>
    <row r="8" spans="1:9" s="9" customFormat="1" ht="12" customHeight="1" x14ac:dyDescent="0.2">
      <c r="A8" s="10"/>
      <c r="B8" s="10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</row>
    <row r="9" spans="1:9" s="12" customFormat="1" ht="12" customHeight="1" x14ac:dyDescent="0.2">
      <c r="A9" s="258" t="s">
        <v>6</v>
      </c>
      <c r="B9" s="258"/>
      <c r="C9" s="13">
        <f t="shared" ref="C9:I9" si="0">C11+C22+C37+C41+C52</f>
        <v>335720</v>
      </c>
      <c r="D9" s="13">
        <f t="shared" si="0"/>
        <v>161540</v>
      </c>
      <c r="E9" s="13">
        <f t="shared" si="0"/>
        <v>174180</v>
      </c>
      <c r="F9" s="13">
        <f t="shared" si="0"/>
        <v>333753</v>
      </c>
      <c r="G9" s="13">
        <f t="shared" si="0"/>
        <v>161891</v>
      </c>
      <c r="H9" s="13">
        <f t="shared" si="0"/>
        <v>171862</v>
      </c>
      <c r="I9" s="13">
        <f t="shared" si="0"/>
        <v>337833</v>
      </c>
    </row>
    <row r="10" spans="1:9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16" customFormat="1" ht="12" customHeight="1" x14ac:dyDescent="0.2">
      <c r="A11" s="247" t="s">
        <v>7</v>
      </c>
      <c r="B11" s="247"/>
      <c r="C11" s="17">
        <f t="shared" ref="C11:I11" si="1">C12+C16+C20</f>
        <v>29265</v>
      </c>
      <c r="D11" s="17">
        <f t="shared" si="1"/>
        <v>14884</v>
      </c>
      <c r="E11" s="17">
        <f t="shared" si="1"/>
        <v>14381</v>
      </c>
      <c r="F11" s="17">
        <f t="shared" si="1"/>
        <v>29016</v>
      </c>
      <c r="G11" s="17">
        <f t="shared" si="1"/>
        <v>14898</v>
      </c>
      <c r="H11" s="17">
        <f t="shared" si="1"/>
        <v>14118</v>
      </c>
      <c r="I11" s="17">
        <f t="shared" si="1"/>
        <v>29391</v>
      </c>
    </row>
    <row r="12" spans="1:9" s="18" customFormat="1" ht="12" customHeight="1" x14ac:dyDescent="0.2">
      <c r="A12" s="246" t="s">
        <v>8</v>
      </c>
      <c r="B12" s="246"/>
      <c r="C12" s="19">
        <f t="shared" ref="C12:I12" si="2">C13+C14+C15</f>
        <v>9834</v>
      </c>
      <c r="D12" s="19">
        <f t="shared" si="2"/>
        <v>5150</v>
      </c>
      <c r="E12" s="19">
        <f t="shared" si="2"/>
        <v>4684</v>
      </c>
      <c r="F12" s="19">
        <f t="shared" si="2"/>
        <v>9600</v>
      </c>
      <c r="G12" s="19">
        <f t="shared" si="2"/>
        <v>5082</v>
      </c>
      <c r="H12" s="19">
        <f t="shared" si="2"/>
        <v>4518</v>
      </c>
      <c r="I12" s="19">
        <f t="shared" si="2"/>
        <v>9848</v>
      </c>
    </row>
    <row r="13" spans="1:9" s="18" customFormat="1" ht="12" customHeight="1" x14ac:dyDescent="0.2">
      <c r="A13" s="20"/>
      <c r="B13" s="21" t="s">
        <v>9</v>
      </c>
      <c r="C13" s="19">
        <f t="shared" ref="C13:I13" si="3">C211+C213+C219+C226+C227</f>
        <v>3270</v>
      </c>
      <c r="D13" s="19">
        <f t="shared" si="3"/>
        <v>1632</v>
      </c>
      <c r="E13" s="19">
        <f t="shared" si="3"/>
        <v>1638</v>
      </c>
      <c r="F13" s="19">
        <f t="shared" si="3"/>
        <v>3238</v>
      </c>
      <c r="G13" s="19">
        <f t="shared" si="3"/>
        <v>1631</v>
      </c>
      <c r="H13" s="19">
        <f t="shared" si="3"/>
        <v>1607</v>
      </c>
      <c r="I13" s="19">
        <f t="shared" si="3"/>
        <v>3292</v>
      </c>
    </row>
    <row r="14" spans="1:9" s="18" customFormat="1" ht="12" customHeight="1" x14ac:dyDescent="0.2">
      <c r="A14" s="20"/>
      <c r="B14" s="21" t="s">
        <v>10</v>
      </c>
      <c r="C14" s="19">
        <f t="shared" ref="C14:I14" si="4">+C212+C220+C215+C216+C217+C218+C222+C223+C228</f>
        <v>3494</v>
      </c>
      <c r="D14" s="19">
        <f t="shared" si="4"/>
        <v>1891</v>
      </c>
      <c r="E14" s="19">
        <f t="shared" si="4"/>
        <v>1603</v>
      </c>
      <c r="F14" s="19">
        <f t="shared" si="4"/>
        <v>3382</v>
      </c>
      <c r="G14" s="19">
        <f t="shared" si="4"/>
        <v>1851</v>
      </c>
      <c r="H14" s="19">
        <f t="shared" si="4"/>
        <v>1531</v>
      </c>
      <c r="I14" s="19">
        <f t="shared" si="4"/>
        <v>3486</v>
      </c>
    </row>
    <row r="15" spans="1:9" s="18" customFormat="1" ht="12" customHeight="1" x14ac:dyDescent="0.2">
      <c r="A15" s="20"/>
      <c r="B15" s="22" t="s">
        <v>11</v>
      </c>
      <c r="C15" s="19">
        <f t="shared" ref="C15:I15" si="5">C214+C221+C224+C225</f>
        <v>3070</v>
      </c>
      <c r="D15" s="19">
        <f t="shared" si="5"/>
        <v>1627</v>
      </c>
      <c r="E15" s="19">
        <f t="shared" si="5"/>
        <v>1443</v>
      </c>
      <c r="F15" s="19">
        <f t="shared" si="5"/>
        <v>2980</v>
      </c>
      <c r="G15" s="19">
        <f t="shared" si="5"/>
        <v>1600</v>
      </c>
      <c r="H15" s="19">
        <f t="shared" si="5"/>
        <v>1380</v>
      </c>
      <c r="I15" s="19">
        <f t="shared" si="5"/>
        <v>3070</v>
      </c>
    </row>
    <row r="16" spans="1:9" s="18" customFormat="1" ht="12" customHeight="1" x14ac:dyDescent="0.2">
      <c r="A16" s="246" t="s">
        <v>12</v>
      </c>
      <c r="B16" s="246"/>
      <c r="C16" s="19">
        <f t="shared" ref="C16:I16" si="6">C17+C18+C19</f>
        <v>5682</v>
      </c>
      <c r="D16" s="19">
        <f t="shared" si="6"/>
        <v>2854</v>
      </c>
      <c r="E16" s="19">
        <f t="shared" si="6"/>
        <v>2828</v>
      </c>
      <c r="F16" s="19">
        <f t="shared" si="6"/>
        <v>5530</v>
      </c>
      <c r="G16" s="19">
        <f t="shared" si="6"/>
        <v>2784</v>
      </c>
      <c r="H16" s="19">
        <f t="shared" si="6"/>
        <v>2746</v>
      </c>
      <c r="I16" s="19">
        <f t="shared" si="6"/>
        <v>5655</v>
      </c>
    </row>
    <row r="17" spans="1:9" s="18" customFormat="1" ht="12" customHeight="1" x14ac:dyDescent="0.2">
      <c r="A17" s="20"/>
      <c r="B17" s="21" t="s">
        <v>13</v>
      </c>
      <c r="C17" s="19">
        <f t="shared" ref="C17:I17" si="7">+C205</f>
        <v>1792</v>
      </c>
      <c r="D17" s="19">
        <f t="shared" si="7"/>
        <v>894</v>
      </c>
      <c r="E17" s="19">
        <f t="shared" si="7"/>
        <v>898</v>
      </c>
      <c r="F17" s="19">
        <f t="shared" si="7"/>
        <v>1697</v>
      </c>
      <c r="G17" s="19">
        <f t="shared" si="7"/>
        <v>841</v>
      </c>
      <c r="H17" s="19">
        <f t="shared" si="7"/>
        <v>856</v>
      </c>
      <c r="I17" s="19">
        <f t="shared" si="7"/>
        <v>1770</v>
      </c>
    </row>
    <row r="18" spans="1:9" s="18" customFormat="1" ht="12" customHeight="1" x14ac:dyDescent="0.2">
      <c r="A18" s="20"/>
      <c r="B18" s="21" t="s">
        <v>14</v>
      </c>
      <c r="C18" s="19">
        <f t="shared" ref="C18:I18" si="8">+C204</f>
        <v>1841</v>
      </c>
      <c r="D18" s="19">
        <f t="shared" si="8"/>
        <v>909</v>
      </c>
      <c r="E18" s="19">
        <f t="shared" si="8"/>
        <v>932</v>
      </c>
      <c r="F18" s="19">
        <f t="shared" si="8"/>
        <v>1841</v>
      </c>
      <c r="G18" s="19">
        <f t="shared" si="8"/>
        <v>918</v>
      </c>
      <c r="H18" s="19">
        <f t="shared" si="8"/>
        <v>923</v>
      </c>
      <c r="I18" s="19">
        <f t="shared" si="8"/>
        <v>1841</v>
      </c>
    </row>
    <row r="19" spans="1:9" s="18" customFormat="1" ht="12" customHeight="1" x14ac:dyDescent="0.2">
      <c r="A19" s="23"/>
      <c r="B19" s="21" t="s">
        <v>15</v>
      </c>
      <c r="C19" s="19">
        <f t="shared" ref="C19:I19" si="9">C206+C207+C208</f>
        <v>2049</v>
      </c>
      <c r="D19" s="19">
        <f t="shared" si="9"/>
        <v>1051</v>
      </c>
      <c r="E19" s="19">
        <f t="shared" si="9"/>
        <v>998</v>
      </c>
      <c r="F19" s="19">
        <f t="shared" si="9"/>
        <v>1992</v>
      </c>
      <c r="G19" s="19">
        <f t="shared" si="9"/>
        <v>1025</v>
      </c>
      <c r="H19" s="19">
        <f t="shared" si="9"/>
        <v>967</v>
      </c>
      <c r="I19" s="19">
        <f t="shared" si="9"/>
        <v>2044</v>
      </c>
    </row>
    <row r="20" spans="1:9" s="18" customFormat="1" ht="12" customHeight="1" x14ac:dyDescent="0.2">
      <c r="A20" s="253" t="s">
        <v>16</v>
      </c>
      <c r="B20" s="253"/>
      <c r="C20" s="25">
        <f t="shared" ref="C20:H20" si="10">C196+C197+C198+C182+C199+C200+C187+C201+C190</f>
        <v>13749</v>
      </c>
      <c r="D20" s="25">
        <f t="shared" si="10"/>
        <v>6880</v>
      </c>
      <c r="E20" s="25">
        <f t="shared" si="10"/>
        <v>6869</v>
      </c>
      <c r="F20" s="25">
        <f t="shared" si="10"/>
        <v>13886</v>
      </c>
      <c r="G20" s="25">
        <f t="shared" si="10"/>
        <v>7032</v>
      </c>
      <c r="H20" s="25">
        <f t="shared" si="10"/>
        <v>6854</v>
      </c>
      <c r="I20" s="25">
        <f>I196+I197+I198+I182+I199+I200+I187+I201+I190</f>
        <v>13888</v>
      </c>
    </row>
    <row r="21" spans="1:9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6" customFormat="1" ht="12" customHeight="1" x14ac:dyDescent="0.2">
      <c r="A22" s="247" t="s">
        <v>17</v>
      </c>
      <c r="B22" s="247"/>
      <c r="C22" s="17">
        <f t="shared" ref="C22:I22" si="11">C23+C24+C25+C28+C31+C32</f>
        <v>68070</v>
      </c>
      <c r="D22" s="17">
        <f t="shared" si="11"/>
        <v>32404</v>
      </c>
      <c r="E22" s="17">
        <f t="shared" si="11"/>
        <v>35666</v>
      </c>
      <c r="F22" s="17">
        <f t="shared" si="11"/>
        <v>67469</v>
      </c>
      <c r="G22" s="17">
        <f t="shared" si="11"/>
        <v>32330</v>
      </c>
      <c r="H22" s="17">
        <f t="shared" si="11"/>
        <v>35139</v>
      </c>
      <c r="I22" s="17">
        <f t="shared" si="11"/>
        <v>68323</v>
      </c>
    </row>
    <row r="23" spans="1:9" s="18" customFormat="1" ht="12" customHeight="1" x14ac:dyDescent="0.2">
      <c r="A23" s="246" t="s">
        <v>18</v>
      </c>
      <c r="B23" s="246"/>
      <c r="C23" s="19">
        <f t="shared" ref="C23:I23" si="12">C136+C138+C139+C150+C151+C153+C155+C157+C158</f>
        <v>40744</v>
      </c>
      <c r="D23" s="19">
        <f t="shared" si="12"/>
        <v>19125</v>
      </c>
      <c r="E23" s="19">
        <f t="shared" si="12"/>
        <v>21619</v>
      </c>
      <c r="F23" s="19">
        <f t="shared" si="12"/>
        <v>40524</v>
      </c>
      <c r="G23" s="19">
        <f t="shared" si="12"/>
        <v>19142</v>
      </c>
      <c r="H23" s="19">
        <f t="shared" si="12"/>
        <v>21382</v>
      </c>
      <c r="I23" s="19">
        <f t="shared" si="12"/>
        <v>40897</v>
      </c>
    </row>
    <row r="24" spans="1:9" s="18" customFormat="1" ht="12" customHeight="1" x14ac:dyDescent="0.2">
      <c r="A24" s="246" t="s">
        <v>19</v>
      </c>
      <c r="B24" s="246"/>
      <c r="C24" s="19">
        <f t="shared" ref="C24:I24" si="13">C145</f>
        <v>4906</v>
      </c>
      <c r="D24" s="19">
        <f t="shared" si="13"/>
        <v>2356</v>
      </c>
      <c r="E24" s="19">
        <f t="shared" si="13"/>
        <v>2550</v>
      </c>
      <c r="F24" s="19">
        <f t="shared" si="13"/>
        <v>4888</v>
      </c>
      <c r="G24" s="19">
        <f t="shared" si="13"/>
        <v>2347</v>
      </c>
      <c r="H24" s="19">
        <f t="shared" si="13"/>
        <v>2541</v>
      </c>
      <c r="I24" s="19">
        <f t="shared" si="13"/>
        <v>4927</v>
      </c>
    </row>
    <row r="25" spans="1:9" s="18" customFormat="1" ht="12" customHeight="1" x14ac:dyDescent="0.2">
      <c r="A25" s="246" t="s">
        <v>20</v>
      </c>
      <c r="B25" s="246"/>
      <c r="C25" s="19">
        <f t="shared" ref="C25:I25" si="14">C26+C27</f>
        <v>12034</v>
      </c>
      <c r="D25" s="19">
        <f t="shared" si="14"/>
        <v>5888</v>
      </c>
      <c r="E25" s="19">
        <f t="shared" si="14"/>
        <v>6146</v>
      </c>
      <c r="F25" s="19">
        <f t="shared" si="14"/>
        <v>11891</v>
      </c>
      <c r="G25" s="19">
        <f t="shared" si="14"/>
        <v>5824</v>
      </c>
      <c r="H25" s="19">
        <f t="shared" si="14"/>
        <v>6067</v>
      </c>
      <c r="I25" s="19">
        <f t="shared" si="14"/>
        <v>12088</v>
      </c>
    </row>
    <row r="26" spans="1:9" s="18" customFormat="1" ht="12" customHeight="1" x14ac:dyDescent="0.2">
      <c r="A26" s="26"/>
      <c r="B26" s="21" t="s">
        <v>21</v>
      </c>
      <c r="C26" s="19">
        <f t="shared" ref="C26:I26" si="15">C137+C142+C144+C152+C159+C164</f>
        <v>930</v>
      </c>
      <c r="D26" s="19">
        <f t="shared" si="15"/>
        <v>464</v>
      </c>
      <c r="E26" s="19">
        <f t="shared" si="15"/>
        <v>466</v>
      </c>
      <c r="F26" s="19">
        <f t="shared" si="15"/>
        <v>914</v>
      </c>
      <c r="G26" s="19">
        <f t="shared" si="15"/>
        <v>448</v>
      </c>
      <c r="H26" s="19">
        <f t="shared" si="15"/>
        <v>466</v>
      </c>
      <c r="I26" s="19">
        <f t="shared" si="15"/>
        <v>930</v>
      </c>
    </row>
    <row r="27" spans="1:9" s="18" customFormat="1" ht="12" customHeight="1" x14ac:dyDescent="0.2">
      <c r="A27" s="23"/>
      <c r="B27" s="21" t="s">
        <v>22</v>
      </c>
      <c r="C27" s="19">
        <f t="shared" ref="C27:I27" si="16">C143+C146+C149+C161</f>
        <v>11104</v>
      </c>
      <c r="D27" s="19">
        <f t="shared" si="16"/>
        <v>5424</v>
      </c>
      <c r="E27" s="19">
        <f t="shared" si="16"/>
        <v>5680</v>
      </c>
      <c r="F27" s="19">
        <f t="shared" si="16"/>
        <v>10977</v>
      </c>
      <c r="G27" s="19">
        <f t="shared" si="16"/>
        <v>5376</v>
      </c>
      <c r="H27" s="19">
        <f t="shared" si="16"/>
        <v>5601</v>
      </c>
      <c r="I27" s="19">
        <f t="shared" si="16"/>
        <v>11158</v>
      </c>
    </row>
    <row r="28" spans="1:9" s="18" customFormat="1" ht="12" customHeight="1" x14ac:dyDescent="0.2">
      <c r="A28" s="246" t="s">
        <v>23</v>
      </c>
      <c r="B28" s="246"/>
      <c r="C28" s="19">
        <f t="shared" ref="C28:I28" si="17">C29+C30</f>
        <v>3718</v>
      </c>
      <c r="D28" s="19">
        <f t="shared" si="17"/>
        <v>1760</v>
      </c>
      <c r="E28" s="19">
        <f t="shared" si="17"/>
        <v>1958</v>
      </c>
      <c r="F28" s="19">
        <f t="shared" si="17"/>
        <v>3645</v>
      </c>
      <c r="G28" s="19">
        <f t="shared" si="17"/>
        <v>1767</v>
      </c>
      <c r="H28" s="19">
        <f t="shared" si="17"/>
        <v>1878</v>
      </c>
      <c r="I28" s="19">
        <f t="shared" si="17"/>
        <v>3724</v>
      </c>
    </row>
    <row r="29" spans="1:9" s="18" customFormat="1" ht="12" customHeight="1" x14ac:dyDescent="0.2">
      <c r="A29" s="26"/>
      <c r="B29" s="21" t="s">
        <v>24</v>
      </c>
      <c r="C29" s="19">
        <f t="shared" ref="C29:I29" si="18">+C141</f>
        <v>1142</v>
      </c>
      <c r="D29" s="19">
        <f t="shared" si="18"/>
        <v>518</v>
      </c>
      <c r="E29" s="19">
        <f t="shared" si="18"/>
        <v>624</v>
      </c>
      <c r="F29" s="19">
        <f t="shared" si="18"/>
        <v>1122</v>
      </c>
      <c r="G29" s="19">
        <f t="shared" si="18"/>
        <v>537</v>
      </c>
      <c r="H29" s="19">
        <f t="shared" si="18"/>
        <v>585</v>
      </c>
      <c r="I29" s="19">
        <f t="shared" si="18"/>
        <v>1147</v>
      </c>
    </row>
    <row r="30" spans="1:9" s="18" customFormat="1" ht="12" customHeight="1" x14ac:dyDescent="0.2">
      <c r="A30" s="23"/>
      <c r="B30" s="21" t="s">
        <v>25</v>
      </c>
      <c r="C30" s="19">
        <f t="shared" ref="C30:I30" si="19">C140+C160+C163</f>
        <v>2576</v>
      </c>
      <c r="D30" s="19">
        <f t="shared" si="19"/>
        <v>1242</v>
      </c>
      <c r="E30" s="19">
        <f t="shared" si="19"/>
        <v>1334</v>
      </c>
      <c r="F30" s="19">
        <f t="shared" si="19"/>
        <v>2523</v>
      </c>
      <c r="G30" s="19">
        <f t="shared" si="19"/>
        <v>1230</v>
      </c>
      <c r="H30" s="19">
        <f t="shared" si="19"/>
        <v>1293</v>
      </c>
      <c r="I30" s="19">
        <f t="shared" si="19"/>
        <v>2577</v>
      </c>
    </row>
    <row r="31" spans="1:9" s="18" customFormat="1" ht="12" customHeight="1" x14ac:dyDescent="0.2">
      <c r="A31" s="246" t="s">
        <v>26</v>
      </c>
      <c r="B31" s="246"/>
      <c r="C31" s="19">
        <f t="shared" ref="C31:I31" si="20">C147+C148+C154+C156+C162</f>
        <v>797</v>
      </c>
      <c r="D31" s="19">
        <f t="shared" si="20"/>
        <v>387</v>
      </c>
      <c r="E31" s="19">
        <f t="shared" si="20"/>
        <v>410</v>
      </c>
      <c r="F31" s="19">
        <f t="shared" si="20"/>
        <v>759</v>
      </c>
      <c r="G31" s="19">
        <f t="shared" si="20"/>
        <v>386</v>
      </c>
      <c r="H31" s="19">
        <f t="shared" si="20"/>
        <v>373</v>
      </c>
      <c r="I31" s="19">
        <f t="shared" si="20"/>
        <v>796</v>
      </c>
    </row>
    <row r="32" spans="1:9" s="18" customFormat="1" ht="12" customHeight="1" x14ac:dyDescent="0.2">
      <c r="A32" s="246" t="s">
        <v>27</v>
      </c>
      <c r="B32" s="246"/>
      <c r="C32" s="19">
        <f t="shared" ref="C32:I32" si="21">C33+C34+C35</f>
        <v>5871</v>
      </c>
      <c r="D32" s="19">
        <f t="shared" si="21"/>
        <v>2888</v>
      </c>
      <c r="E32" s="19">
        <f t="shared" si="21"/>
        <v>2983</v>
      </c>
      <c r="F32" s="19">
        <f t="shared" si="21"/>
        <v>5762</v>
      </c>
      <c r="G32" s="19">
        <f t="shared" si="21"/>
        <v>2864</v>
      </c>
      <c r="H32" s="19">
        <f t="shared" si="21"/>
        <v>2898</v>
      </c>
      <c r="I32" s="19">
        <f t="shared" si="21"/>
        <v>5891</v>
      </c>
    </row>
    <row r="33" spans="1:9" s="18" customFormat="1" ht="12" customHeight="1" x14ac:dyDescent="0.2">
      <c r="A33" s="26"/>
      <c r="B33" s="21" t="s">
        <v>28</v>
      </c>
      <c r="C33" s="19">
        <f t="shared" ref="C33:I33" si="22">C172</f>
        <v>46</v>
      </c>
      <c r="D33" s="19">
        <f t="shared" si="22"/>
        <v>21</v>
      </c>
      <c r="E33" s="19">
        <f t="shared" si="22"/>
        <v>25</v>
      </c>
      <c r="F33" s="19">
        <f t="shared" si="22"/>
        <v>535</v>
      </c>
      <c r="G33" s="19">
        <f t="shared" si="22"/>
        <v>270</v>
      </c>
      <c r="H33" s="19">
        <f t="shared" si="22"/>
        <v>265</v>
      </c>
      <c r="I33" s="19">
        <f t="shared" si="22"/>
        <v>573</v>
      </c>
    </row>
    <row r="34" spans="1:9" s="18" customFormat="1" ht="12" customHeight="1" x14ac:dyDescent="0.2">
      <c r="A34" s="20"/>
      <c r="B34" s="21" t="s">
        <v>29</v>
      </c>
      <c r="C34" s="19">
        <f t="shared" ref="C34:I34" si="23">C168+C169+C170+C173</f>
        <v>736</v>
      </c>
      <c r="D34" s="19">
        <f t="shared" si="23"/>
        <v>381</v>
      </c>
      <c r="E34" s="19">
        <f t="shared" si="23"/>
        <v>355</v>
      </c>
      <c r="F34" s="19">
        <f t="shared" si="23"/>
        <v>205</v>
      </c>
      <c r="G34" s="19">
        <f t="shared" si="23"/>
        <v>109</v>
      </c>
      <c r="H34" s="19">
        <f t="shared" si="23"/>
        <v>96</v>
      </c>
      <c r="I34" s="19">
        <f t="shared" si="23"/>
        <v>212</v>
      </c>
    </row>
    <row r="35" spans="1:9" s="18" customFormat="1" ht="12" customHeight="1" x14ac:dyDescent="0.2">
      <c r="A35" s="20"/>
      <c r="B35" s="27" t="s">
        <v>30</v>
      </c>
      <c r="C35" s="25">
        <f t="shared" ref="C35:I35" si="24">C167+C171+C174</f>
        <v>5089</v>
      </c>
      <c r="D35" s="25">
        <f t="shared" si="24"/>
        <v>2486</v>
      </c>
      <c r="E35" s="25">
        <f t="shared" si="24"/>
        <v>2603</v>
      </c>
      <c r="F35" s="25">
        <f t="shared" si="24"/>
        <v>5022</v>
      </c>
      <c r="G35" s="25">
        <f t="shared" si="24"/>
        <v>2485</v>
      </c>
      <c r="H35" s="25">
        <f t="shared" si="24"/>
        <v>2537</v>
      </c>
      <c r="I35" s="25">
        <f t="shared" si="24"/>
        <v>5106</v>
      </c>
    </row>
    <row r="36" spans="1:9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16" customFormat="1" ht="12" customHeight="1" x14ac:dyDescent="0.2">
      <c r="A37" s="247" t="s">
        <v>31</v>
      </c>
      <c r="B37" s="247"/>
      <c r="C37" s="17">
        <f t="shared" ref="C37:I37" si="25">C38+C39</f>
        <v>46328</v>
      </c>
      <c r="D37" s="17">
        <f t="shared" si="25"/>
        <v>22324</v>
      </c>
      <c r="E37" s="17">
        <f t="shared" si="25"/>
        <v>24004</v>
      </c>
      <c r="F37" s="17">
        <f t="shared" si="25"/>
        <v>46511</v>
      </c>
      <c r="G37" s="17">
        <f t="shared" si="25"/>
        <v>22596</v>
      </c>
      <c r="H37" s="17">
        <f t="shared" si="25"/>
        <v>23915</v>
      </c>
      <c r="I37" s="17">
        <f t="shared" si="25"/>
        <v>46662</v>
      </c>
    </row>
    <row r="38" spans="1:9" s="18" customFormat="1" ht="12" customHeight="1" x14ac:dyDescent="0.2">
      <c r="A38" s="246" t="s">
        <v>32</v>
      </c>
      <c r="B38" s="246"/>
      <c r="C38" s="19">
        <f t="shared" ref="C38:H38" si="26">C177+C178+C180+C181+C183+C186+C188+C189+C192+C193</f>
        <v>40908</v>
      </c>
      <c r="D38" s="19">
        <f t="shared" si="26"/>
        <v>19561</v>
      </c>
      <c r="E38" s="19">
        <f t="shared" si="26"/>
        <v>21347</v>
      </c>
      <c r="F38" s="19">
        <f t="shared" si="26"/>
        <v>41124</v>
      </c>
      <c r="G38" s="19">
        <f t="shared" si="26"/>
        <v>19833</v>
      </c>
      <c r="H38" s="19">
        <f t="shared" si="26"/>
        <v>21291</v>
      </c>
      <c r="I38" s="19">
        <f>I177+I178+I180+I181+I183+I186+I188+I189+I192+I193</f>
        <v>41223</v>
      </c>
    </row>
    <row r="39" spans="1:9" s="18" customFormat="1" ht="12" customHeight="1" x14ac:dyDescent="0.2">
      <c r="A39" s="253" t="s">
        <v>33</v>
      </c>
      <c r="B39" s="253"/>
      <c r="C39" s="25">
        <f t="shared" ref="C39:H39" si="27">+C179+C184+C191</f>
        <v>5420</v>
      </c>
      <c r="D39" s="25">
        <f t="shared" si="27"/>
        <v>2763</v>
      </c>
      <c r="E39" s="25">
        <f t="shared" si="27"/>
        <v>2657</v>
      </c>
      <c r="F39" s="25">
        <f t="shared" si="27"/>
        <v>5387</v>
      </c>
      <c r="G39" s="25">
        <f t="shared" si="27"/>
        <v>2763</v>
      </c>
      <c r="H39" s="25">
        <f t="shared" si="27"/>
        <v>2624</v>
      </c>
      <c r="I39" s="25">
        <f>+I179+I184+I191</f>
        <v>5439</v>
      </c>
    </row>
    <row r="40" spans="1:9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6" customFormat="1" ht="12" customHeight="1" x14ac:dyDescent="0.2">
      <c r="A41" s="247" t="s">
        <v>34</v>
      </c>
      <c r="B41" s="247"/>
      <c r="C41" s="17">
        <f t="shared" ref="C41:I41" si="28">C42+C43+C47</f>
        <v>138280</v>
      </c>
      <c r="D41" s="17">
        <f t="shared" si="28"/>
        <v>66034</v>
      </c>
      <c r="E41" s="17">
        <f t="shared" si="28"/>
        <v>72246</v>
      </c>
      <c r="F41" s="17">
        <f t="shared" si="28"/>
        <v>137197</v>
      </c>
      <c r="G41" s="17">
        <f t="shared" si="28"/>
        <v>66115</v>
      </c>
      <c r="H41" s="17">
        <f t="shared" si="28"/>
        <v>71082</v>
      </c>
      <c r="I41" s="17">
        <f t="shared" si="28"/>
        <v>139434</v>
      </c>
    </row>
    <row r="42" spans="1:9" s="18" customFormat="1" ht="12" customHeight="1" x14ac:dyDescent="0.2">
      <c r="A42" s="246" t="s">
        <v>35</v>
      </c>
      <c r="B42" s="246"/>
      <c r="C42" s="19">
        <f t="shared" ref="C42:I42" si="29">C86+C87+C88+C90+C91+C95+C96+C98+C100+C102+C103+C107+C109+C114+C115+C119+C122+C125+C128+C132+C133</f>
        <v>91636</v>
      </c>
      <c r="D42" s="19">
        <f t="shared" si="29"/>
        <v>43471</v>
      </c>
      <c r="E42" s="19">
        <f t="shared" si="29"/>
        <v>48165</v>
      </c>
      <c r="F42" s="19">
        <f t="shared" si="29"/>
        <v>90666</v>
      </c>
      <c r="G42" s="19">
        <f t="shared" si="29"/>
        <v>43392</v>
      </c>
      <c r="H42" s="19">
        <f t="shared" si="29"/>
        <v>47274</v>
      </c>
      <c r="I42" s="19">
        <f t="shared" si="29"/>
        <v>92383</v>
      </c>
    </row>
    <row r="43" spans="1:9" s="18" customFormat="1" ht="12" customHeight="1" x14ac:dyDescent="0.2">
      <c r="A43" s="257" t="s">
        <v>36</v>
      </c>
      <c r="B43" s="257"/>
      <c r="C43" s="19">
        <f t="shared" ref="C43:I43" si="30">C44+C45+C46</f>
        <v>24383</v>
      </c>
      <c r="D43" s="19">
        <f t="shared" si="30"/>
        <v>12039</v>
      </c>
      <c r="E43" s="19">
        <f t="shared" si="30"/>
        <v>12344</v>
      </c>
      <c r="F43" s="19">
        <f t="shared" si="30"/>
        <v>24542</v>
      </c>
      <c r="G43" s="19">
        <f t="shared" si="30"/>
        <v>12238</v>
      </c>
      <c r="H43" s="19">
        <f t="shared" si="30"/>
        <v>12304</v>
      </c>
      <c r="I43" s="19">
        <f t="shared" si="30"/>
        <v>24678</v>
      </c>
    </row>
    <row r="44" spans="1:9" s="18" customFormat="1" ht="12" customHeight="1" x14ac:dyDescent="0.2">
      <c r="A44" s="27"/>
      <c r="B44" s="21" t="s">
        <v>37</v>
      </c>
      <c r="C44" s="19">
        <f t="shared" ref="C44:H44" si="31">C79+C112+C101+C185+C105+C110+C129</f>
        <v>12309</v>
      </c>
      <c r="D44" s="19">
        <f t="shared" si="31"/>
        <v>6091</v>
      </c>
      <c r="E44" s="19">
        <f t="shared" si="31"/>
        <v>6218</v>
      </c>
      <c r="F44" s="19">
        <f t="shared" si="31"/>
        <v>12450</v>
      </c>
      <c r="G44" s="19">
        <f t="shared" si="31"/>
        <v>6289</v>
      </c>
      <c r="H44" s="19">
        <f t="shared" si="31"/>
        <v>6161</v>
      </c>
      <c r="I44" s="19">
        <f>I79+I112+I101+I185+I105+I110+I129</f>
        <v>12528</v>
      </c>
    </row>
    <row r="45" spans="1:9" s="18" customFormat="1" ht="12" customHeight="1" x14ac:dyDescent="0.2">
      <c r="A45" s="27"/>
      <c r="B45" s="21" t="s">
        <v>38</v>
      </c>
      <c r="C45" s="19">
        <f t="shared" ref="C45:I45" si="32">C89+C118+C120+C127</f>
        <v>11134</v>
      </c>
      <c r="D45" s="19">
        <f t="shared" si="32"/>
        <v>5478</v>
      </c>
      <c r="E45" s="19">
        <f t="shared" si="32"/>
        <v>5656</v>
      </c>
      <c r="F45" s="19">
        <f t="shared" si="32"/>
        <v>11146</v>
      </c>
      <c r="G45" s="19">
        <f t="shared" si="32"/>
        <v>5481</v>
      </c>
      <c r="H45" s="19">
        <f t="shared" si="32"/>
        <v>5665</v>
      </c>
      <c r="I45" s="19">
        <f t="shared" si="32"/>
        <v>11198</v>
      </c>
    </row>
    <row r="46" spans="1:9" s="18" customFormat="1" ht="12" customHeight="1" x14ac:dyDescent="0.2">
      <c r="A46" s="27"/>
      <c r="B46" s="22" t="s">
        <v>39</v>
      </c>
      <c r="C46" s="19">
        <f t="shared" ref="C46:I46" si="33">C83+C93+C94+C130</f>
        <v>940</v>
      </c>
      <c r="D46" s="19">
        <f t="shared" si="33"/>
        <v>470</v>
      </c>
      <c r="E46" s="19">
        <f t="shared" si="33"/>
        <v>470</v>
      </c>
      <c r="F46" s="19">
        <f t="shared" si="33"/>
        <v>946</v>
      </c>
      <c r="G46" s="19">
        <f t="shared" si="33"/>
        <v>468</v>
      </c>
      <c r="H46" s="19">
        <f t="shared" si="33"/>
        <v>478</v>
      </c>
      <c r="I46" s="19">
        <f t="shared" si="33"/>
        <v>952</v>
      </c>
    </row>
    <row r="47" spans="1:9" s="18" customFormat="1" ht="12" customHeight="1" x14ac:dyDescent="0.2">
      <c r="A47" s="246" t="s">
        <v>40</v>
      </c>
      <c r="B47" s="246"/>
      <c r="C47" s="19">
        <f t="shared" ref="C47:I47" si="34">C48+C49+C50</f>
        <v>22261</v>
      </c>
      <c r="D47" s="19">
        <f t="shared" si="34"/>
        <v>10524</v>
      </c>
      <c r="E47" s="19">
        <f t="shared" si="34"/>
        <v>11737</v>
      </c>
      <c r="F47" s="19">
        <f t="shared" si="34"/>
        <v>21989</v>
      </c>
      <c r="G47" s="19">
        <f t="shared" si="34"/>
        <v>10485</v>
      </c>
      <c r="H47" s="19">
        <f t="shared" si="34"/>
        <v>11504</v>
      </c>
      <c r="I47" s="19">
        <f t="shared" si="34"/>
        <v>22373</v>
      </c>
    </row>
    <row r="48" spans="1:9" s="18" customFormat="1" ht="12" customHeight="1" x14ac:dyDescent="0.2">
      <c r="A48" s="27"/>
      <c r="B48" s="21" t="s">
        <v>41</v>
      </c>
      <c r="C48" s="19">
        <f t="shared" ref="C48:I48" si="35">+C75+C76+C85+C111</f>
        <v>2572</v>
      </c>
      <c r="D48" s="19">
        <f t="shared" si="35"/>
        <v>1234</v>
      </c>
      <c r="E48" s="19">
        <f t="shared" si="35"/>
        <v>1338</v>
      </c>
      <c r="F48" s="19">
        <f t="shared" si="35"/>
        <v>2612</v>
      </c>
      <c r="G48" s="19">
        <f t="shared" si="35"/>
        <v>1256</v>
      </c>
      <c r="H48" s="19">
        <f t="shared" si="35"/>
        <v>1356</v>
      </c>
      <c r="I48" s="19">
        <f t="shared" si="35"/>
        <v>2603</v>
      </c>
    </row>
    <row r="49" spans="1:9" s="18" customFormat="1" ht="12" customHeight="1" x14ac:dyDescent="0.2">
      <c r="A49" s="27"/>
      <c r="B49" s="21" t="s">
        <v>42</v>
      </c>
      <c r="C49" s="19">
        <f t="shared" ref="C49:I49" si="36">C78+C80+C97+C99+C113+C117+C123+C126</f>
        <v>6037</v>
      </c>
      <c r="D49" s="19">
        <f t="shared" si="36"/>
        <v>2876</v>
      </c>
      <c r="E49" s="19">
        <f t="shared" si="36"/>
        <v>3161</v>
      </c>
      <c r="F49" s="19">
        <f t="shared" si="36"/>
        <v>5934</v>
      </c>
      <c r="G49" s="19">
        <f t="shared" si="36"/>
        <v>2863</v>
      </c>
      <c r="H49" s="19">
        <f t="shared" si="36"/>
        <v>3071</v>
      </c>
      <c r="I49" s="19">
        <f t="shared" si="36"/>
        <v>6044</v>
      </c>
    </row>
    <row r="50" spans="1:9" s="18" customFormat="1" ht="12" customHeight="1" x14ac:dyDescent="0.2">
      <c r="A50" s="27"/>
      <c r="B50" s="27" t="s">
        <v>43</v>
      </c>
      <c r="C50" s="25">
        <f t="shared" ref="C50:I50" si="37">C74+C81+C92+C104+C116+C121+C131</f>
        <v>13652</v>
      </c>
      <c r="D50" s="25">
        <f t="shared" si="37"/>
        <v>6414</v>
      </c>
      <c r="E50" s="25">
        <f t="shared" si="37"/>
        <v>7238</v>
      </c>
      <c r="F50" s="25">
        <f t="shared" si="37"/>
        <v>13443</v>
      </c>
      <c r="G50" s="25">
        <f t="shared" si="37"/>
        <v>6366</v>
      </c>
      <c r="H50" s="25">
        <f t="shared" si="37"/>
        <v>7077</v>
      </c>
      <c r="I50" s="25">
        <f t="shared" si="37"/>
        <v>13726</v>
      </c>
    </row>
    <row r="51" spans="1:9" s="18" customFormat="1" ht="12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</row>
    <row r="52" spans="1:9" s="16" customFormat="1" ht="12" customHeight="1" x14ac:dyDescent="0.2">
      <c r="A52" s="247" t="s">
        <v>44</v>
      </c>
      <c r="B52" s="247"/>
      <c r="C52" s="17">
        <f t="shared" ref="C52:I52" si="38">C53+C54+C55</f>
        <v>53777</v>
      </c>
      <c r="D52" s="17">
        <f t="shared" si="38"/>
        <v>25894</v>
      </c>
      <c r="E52" s="17">
        <f t="shared" si="38"/>
        <v>27883</v>
      </c>
      <c r="F52" s="17">
        <f t="shared" si="38"/>
        <v>53560</v>
      </c>
      <c r="G52" s="17">
        <f t="shared" si="38"/>
        <v>25952</v>
      </c>
      <c r="H52" s="17">
        <f t="shared" si="38"/>
        <v>27608</v>
      </c>
      <c r="I52" s="17">
        <f t="shared" si="38"/>
        <v>54023</v>
      </c>
    </row>
    <row r="53" spans="1:9" s="18" customFormat="1" ht="12" customHeight="1" x14ac:dyDescent="0.2">
      <c r="A53" s="246" t="s">
        <v>45</v>
      </c>
      <c r="B53" s="246"/>
      <c r="C53" s="19">
        <f t="shared" ref="C53:I53" si="39">C58+C62+C67+C71</f>
        <v>18720</v>
      </c>
      <c r="D53" s="19">
        <f t="shared" si="39"/>
        <v>8902</v>
      </c>
      <c r="E53" s="19">
        <f t="shared" si="39"/>
        <v>9818</v>
      </c>
      <c r="F53" s="19">
        <f t="shared" si="39"/>
        <v>18639</v>
      </c>
      <c r="G53" s="19">
        <f t="shared" si="39"/>
        <v>8898</v>
      </c>
      <c r="H53" s="19">
        <f t="shared" si="39"/>
        <v>9741</v>
      </c>
      <c r="I53" s="19">
        <f t="shared" si="39"/>
        <v>18813</v>
      </c>
    </row>
    <row r="54" spans="1:9" s="18" customFormat="1" ht="12" customHeight="1" x14ac:dyDescent="0.2">
      <c r="A54" s="246" t="s">
        <v>46</v>
      </c>
      <c r="B54" s="246"/>
      <c r="C54" s="19">
        <f t="shared" ref="C54:I54" si="40">C77+C59+C82+C84+C63+C64+C65+C106+C108+C66+C68+C69+C124+C70</f>
        <v>31046</v>
      </c>
      <c r="D54" s="19">
        <f t="shared" si="40"/>
        <v>15042</v>
      </c>
      <c r="E54" s="19">
        <f t="shared" si="40"/>
        <v>16004</v>
      </c>
      <c r="F54" s="19">
        <f t="shared" si="40"/>
        <v>30961</v>
      </c>
      <c r="G54" s="19">
        <f t="shared" si="40"/>
        <v>15091</v>
      </c>
      <c r="H54" s="19">
        <f t="shared" si="40"/>
        <v>15870</v>
      </c>
      <c r="I54" s="19">
        <f t="shared" si="40"/>
        <v>31197</v>
      </c>
    </row>
    <row r="55" spans="1:9" s="18" customFormat="1" ht="12" customHeight="1" x14ac:dyDescent="0.2">
      <c r="A55" s="253" t="s">
        <v>47</v>
      </c>
      <c r="B55" s="253"/>
      <c r="C55" s="25">
        <f t="shared" ref="C55:I55" si="41">C61+C60</f>
        <v>4011</v>
      </c>
      <c r="D55" s="25">
        <f t="shared" si="41"/>
        <v>1950</v>
      </c>
      <c r="E55" s="25">
        <f t="shared" si="41"/>
        <v>2061</v>
      </c>
      <c r="F55" s="25">
        <f t="shared" si="41"/>
        <v>3960</v>
      </c>
      <c r="G55" s="25">
        <f t="shared" si="41"/>
        <v>1963</v>
      </c>
      <c r="H55" s="25">
        <f t="shared" si="41"/>
        <v>1997</v>
      </c>
      <c r="I55" s="25">
        <f t="shared" si="41"/>
        <v>4013</v>
      </c>
    </row>
    <row r="56" spans="1:9" s="18" customFormat="1" ht="12" customHeight="1" x14ac:dyDescent="0.2">
      <c r="A56" s="22"/>
      <c r="B56" s="28"/>
      <c r="C56" s="29"/>
      <c r="D56" s="29"/>
      <c r="E56" s="29"/>
      <c r="F56" s="29"/>
      <c r="G56" s="29"/>
      <c r="H56" s="29"/>
      <c r="I56" s="29"/>
    </row>
    <row r="57" spans="1:9" s="18" customFormat="1" ht="12" customHeight="1" x14ac:dyDescent="0.2">
      <c r="A57" s="256" t="s">
        <v>48</v>
      </c>
      <c r="B57" s="256"/>
      <c r="C57" s="15">
        <f t="shared" ref="C57:I57" si="42">SUM(C58:C71)</f>
        <v>48851</v>
      </c>
      <c r="D57" s="15">
        <f t="shared" si="42"/>
        <v>23450</v>
      </c>
      <c r="E57" s="15">
        <f t="shared" si="42"/>
        <v>25401</v>
      </c>
      <c r="F57" s="15">
        <f t="shared" si="42"/>
        <v>48729</v>
      </c>
      <c r="G57" s="15">
        <f t="shared" si="42"/>
        <v>23528</v>
      </c>
      <c r="H57" s="15">
        <f t="shared" si="42"/>
        <v>25201</v>
      </c>
      <c r="I57" s="15">
        <f t="shared" si="42"/>
        <v>49064</v>
      </c>
    </row>
    <row r="58" spans="1:9" s="18" customFormat="1" ht="12" customHeight="1" x14ac:dyDescent="0.2">
      <c r="A58" s="246" t="s">
        <v>49</v>
      </c>
      <c r="B58" s="246"/>
      <c r="C58" s="19">
        <f>SUM(D58:E58)</f>
        <v>3421</v>
      </c>
      <c r="D58" s="19">
        <v>1662</v>
      </c>
      <c r="E58" s="19">
        <v>1759</v>
      </c>
      <c r="F58" s="19">
        <v>3349</v>
      </c>
      <c r="G58" s="19">
        <v>1642</v>
      </c>
      <c r="H58" s="19">
        <v>1707</v>
      </c>
      <c r="I58" s="19">
        <v>3421</v>
      </c>
    </row>
    <row r="59" spans="1:9" s="18" customFormat="1" ht="12" customHeight="1" x14ac:dyDescent="0.2">
      <c r="A59" s="246" t="s">
        <v>50</v>
      </c>
      <c r="B59" s="246"/>
      <c r="C59" s="19">
        <f t="shared" ref="C59:C71" si="43">SUM(D59:E59)</f>
        <v>641</v>
      </c>
      <c r="D59" s="19">
        <v>314</v>
      </c>
      <c r="E59" s="19">
        <v>327</v>
      </c>
      <c r="F59" s="19">
        <v>601</v>
      </c>
      <c r="G59" s="19">
        <v>298</v>
      </c>
      <c r="H59" s="19">
        <v>303</v>
      </c>
      <c r="I59" s="19">
        <v>632</v>
      </c>
    </row>
    <row r="60" spans="1:9" s="18" customFormat="1" ht="12" customHeight="1" x14ac:dyDescent="0.2">
      <c r="A60" s="246" t="s">
        <v>51</v>
      </c>
      <c r="B60" s="246"/>
      <c r="C60" s="19">
        <f t="shared" si="43"/>
        <v>1929</v>
      </c>
      <c r="D60" s="19">
        <v>941</v>
      </c>
      <c r="E60" s="19">
        <v>988</v>
      </c>
      <c r="F60" s="19">
        <v>1960</v>
      </c>
      <c r="G60" s="19">
        <v>952</v>
      </c>
      <c r="H60" s="19">
        <v>1008</v>
      </c>
      <c r="I60" s="19">
        <v>1939</v>
      </c>
    </row>
    <row r="61" spans="1:9" s="18" customFormat="1" ht="12" customHeight="1" x14ac:dyDescent="0.2">
      <c r="A61" s="246" t="s">
        <v>52</v>
      </c>
      <c r="B61" s="246"/>
      <c r="C61" s="19">
        <f t="shared" si="43"/>
        <v>2082</v>
      </c>
      <c r="D61" s="19">
        <v>1009</v>
      </c>
      <c r="E61" s="19">
        <v>1073</v>
      </c>
      <c r="F61" s="19">
        <v>2000</v>
      </c>
      <c r="G61" s="19">
        <v>1011</v>
      </c>
      <c r="H61" s="19">
        <v>989</v>
      </c>
      <c r="I61" s="19">
        <v>2074</v>
      </c>
    </row>
    <row r="62" spans="1:9" s="18" customFormat="1" ht="12" customHeight="1" x14ac:dyDescent="0.2">
      <c r="A62" s="246" t="s">
        <v>53</v>
      </c>
      <c r="B62" s="246"/>
      <c r="C62" s="19">
        <f t="shared" si="43"/>
        <v>7763</v>
      </c>
      <c r="D62" s="19">
        <v>3646</v>
      </c>
      <c r="E62" s="19">
        <v>4117</v>
      </c>
      <c r="F62" s="19">
        <v>7737</v>
      </c>
      <c r="G62" s="19">
        <v>3667</v>
      </c>
      <c r="H62" s="19">
        <v>4070</v>
      </c>
      <c r="I62" s="19">
        <v>7824</v>
      </c>
    </row>
    <row r="63" spans="1:9" s="18" customFormat="1" ht="12" customHeight="1" x14ac:dyDescent="0.2">
      <c r="A63" s="246" t="s">
        <v>54</v>
      </c>
      <c r="B63" s="246"/>
      <c r="C63" s="19">
        <f t="shared" si="43"/>
        <v>2681</v>
      </c>
      <c r="D63" s="19">
        <v>1307</v>
      </c>
      <c r="E63" s="19">
        <v>1374</v>
      </c>
      <c r="F63" s="19">
        <v>2681</v>
      </c>
      <c r="G63" s="19">
        <v>1322</v>
      </c>
      <c r="H63" s="19">
        <v>1359</v>
      </c>
      <c r="I63" s="19">
        <v>2684</v>
      </c>
    </row>
    <row r="64" spans="1:9" s="18" customFormat="1" ht="12" customHeight="1" x14ac:dyDescent="0.2">
      <c r="A64" s="246" t="s">
        <v>55</v>
      </c>
      <c r="B64" s="246"/>
      <c r="C64" s="19">
        <f t="shared" si="43"/>
        <v>1702</v>
      </c>
      <c r="D64" s="19">
        <v>836</v>
      </c>
      <c r="E64" s="19">
        <v>866</v>
      </c>
      <c r="F64" s="19">
        <v>1713</v>
      </c>
      <c r="G64" s="19">
        <v>841</v>
      </c>
      <c r="H64" s="19">
        <v>872</v>
      </c>
      <c r="I64" s="19">
        <v>1720</v>
      </c>
    </row>
    <row r="65" spans="1:9" s="18" customFormat="1" ht="12" customHeight="1" x14ac:dyDescent="0.2">
      <c r="A65" s="246" t="s">
        <v>56</v>
      </c>
      <c r="B65" s="246"/>
      <c r="C65" s="19">
        <f t="shared" si="43"/>
        <v>11561</v>
      </c>
      <c r="D65" s="19">
        <v>5495</v>
      </c>
      <c r="E65" s="19">
        <v>6066</v>
      </c>
      <c r="F65" s="19">
        <v>11582</v>
      </c>
      <c r="G65" s="19">
        <v>5551</v>
      </c>
      <c r="H65" s="19">
        <v>6031</v>
      </c>
      <c r="I65" s="19">
        <v>11612</v>
      </c>
    </row>
    <row r="66" spans="1:9" s="18" customFormat="1" ht="12" customHeight="1" x14ac:dyDescent="0.2">
      <c r="A66" s="246" t="s">
        <v>57</v>
      </c>
      <c r="B66" s="246"/>
      <c r="C66" s="19">
        <f t="shared" si="43"/>
        <v>331</v>
      </c>
      <c r="D66" s="19">
        <v>157</v>
      </c>
      <c r="E66" s="19">
        <v>174</v>
      </c>
      <c r="F66" s="19">
        <v>317</v>
      </c>
      <c r="G66" s="19">
        <v>148</v>
      </c>
      <c r="H66" s="19">
        <v>169</v>
      </c>
      <c r="I66" s="19">
        <v>332</v>
      </c>
    </row>
    <row r="67" spans="1:9" s="18" customFormat="1" ht="12" customHeight="1" x14ac:dyDescent="0.2">
      <c r="A67" s="246" t="s">
        <v>58</v>
      </c>
      <c r="B67" s="246"/>
      <c r="C67" s="19">
        <f t="shared" si="43"/>
        <v>4532</v>
      </c>
      <c r="D67" s="19">
        <v>2157</v>
      </c>
      <c r="E67" s="19">
        <v>2375</v>
      </c>
      <c r="F67" s="19">
        <v>4506</v>
      </c>
      <c r="G67" s="19">
        <v>2144</v>
      </c>
      <c r="H67" s="19">
        <v>2362</v>
      </c>
      <c r="I67" s="19">
        <v>4540</v>
      </c>
    </row>
    <row r="68" spans="1:9" s="18" customFormat="1" ht="12" customHeight="1" x14ac:dyDescent="0.2">
      <c r="A68" s="246" t="s">
        <v>59</v>
      </c>
      <c r="B68" s="246"/>
      <c r="C68" s="19">
        <f t="shared" si="43"/>
        <v>2440</v>
      </c>
      <c r="D68" s="19">
        <v>1174</v>
      </c>
      <c r="E68" s="19">
        <v>1266</v>
      </c>
      <c r="F68" s="19">
        <v>2405</v>
      </c>
      <c r="G68" s="19">
        <v>1164</v>
      </c>
      <c r="H68" s="19">
        <v>1241</v>
      </c>
      <c r="I68" s="19">
        <v>2442</v>
      </c>
    </row>
    <row r="69" spans="1:9" s="18" customFormat="1" ht="12" customHeight="1" x14ac:dyDescent="0.2">
      <c r="A69" s="246" t="s">
        <v>60</v>
      </c>
      <c r="B69" s="246"/>
      <c r="C69" s="19">
        <f t="shared" si="43"/>
        <v>2490</v>
      </c>
      <c r="D69" s="19">
        <v>1218</v>
      </c>
      <c r="E69" s="19">
        <v>1272</v>
      </c>
      <c r="F69" s="19">
        <v>2490</v>
      </c>
      <c r="G69" s="19">
        <v>1220</v>
      </c>
      <c r="H69" s="19">
        <v>1270</v>
      </c>
      <c r="I69" s="19">
        <v>2513</v>
      </c>
    </row>
    <row r="70" spans="1:9" s="18" customFormat="1" ht="12" customHeight="1" x14ac:dyDescent="0.2">
      <c r="A70" s="246" t="s">
        <v>61</v>
      </c>
      <c r="B70" s="246"/>
      <c r="C70" s="19">
        <f t="shared" si="43"/>
        <v>4274</v>
      </c>
      <c r="D70" s="19">
        <v>2097</v>
      </c>
      <c r="E70" s="19">
        <v>2177</v>
      </c>
      <c r="F70" s="19">
        <v>4341</v>
      </c>
      <c r="G70" s="19">
        <v>2123</v>
      </c>
      <c r="H70" s="19">
        <v>2218</v>
      </c>
      <c r="I70" s="19">
        <v>4303</v>
      </c>
    </row>
    <row r="71" spans="1:9" s="18" customFormat="1" ht="12" customHeight="1" x14ac:dyDescent="0.2">
      <c r="A71" s="253" t="s">
        <v>62</v>
      </c>
      <c r="B71" s="253"/>
      <c r="C71" s="25">
        <f t="shared" si="43"/>
        <v>3004</v>
      </c>
      <c r="D71" s="25">
        <v>1437</v>
      </c>
      <c r="E71" s="25">
        <v>1567</v>
      </c>
      <c r="F71" s="25">
        <v>3047</v>
      </c>
      <c r="G71" s="25">
        <v>1445</v>
      </c>
      <c r="H71" s="25">
        <v>1602</v>
      </c>
      <c r="I71" s="25">
        <v>3028</v>
      </c>
    </row>
    <row r="72" spans="1:9" s="18" customFormat="1" ht="12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</row>
    <row r="73" spans="1:9" s="18" customFormat="1" ht="12" customHeight="1" x14ac:dyDescent="0.2">
      <c r="A73" s="247" t="s">
        <v>63</v>
      </c>
      <c r="B73" s="247"/>
      <c r="C73" s="17">
        <f t="shared" ref="C73:I73" si="44">SUM(C74:C133)</f>
        <v>142828</v>
      </c>
      <c r="D73" s="17">
        <f t="shared" si="44"/>
        <v>68270</v>
      </c>
      <c r="E73" s="17">
        <f t="shared" si="44"/>
        <v>74558</v>
      </c>
      <c r="F73" s="17">
        <f t="shared" si="44"/>
        <v>141661</v>
      </c>
      <c r="G73" s="17">
        <f t="shared" si="44"/>
        <v>68334</v>
      </c>
      <c r="H73" s="17">
        <f t="shared" si="44"/>
        <v>73327</v>
      </c>
      <c r="I73" s="17">
        <f t="shared" si="44"/>
        <v>144018</v>
      </c>
    </row>
    <row r="74" spans="1:9" s="18" customFormat="1" ht="12" customHeight="1" x14ac:dyDescent="0.2">
      <c r="A74" s="246" t="s">
        <v>64</v>
      </c>
      <c r="B74" s="246"/>
      <c r="C74" s="19">
        <f>SUM(D74:E74)</f>
        <v>4066</v>
      </c>
      <c r="D74" s="19">
        <v>1912</v>
      </c>
      <c r="E74" s="19">
        <v>2154</v>
      </c>
      <c r="F74" s="19">
        <v>3981</v>
      </c>
      <c r="G74" s="19">
        <v>1881</v>
      </c>
      <c r="H74" s="19">
        <v>2100</v>
      </c>
      <c r="I74" s="19">
        <v>4087</v>
      </c>
    </row>
    <row r="75" spans="1:9" s="18" customFormat="1" ht="12" customHeight="1" x14ac:dyDescent="0.2">
      <c r="A75" s="246" t="s">
        <v>65</v>
      </c>
      <c r="B75" s="246"/>
      <c r="C75" s="19">
        <f t="shared" ref="C75:C133" si="45">SUM(D75:E75)</f>
        <v>1295</v>
      </c>
      <c r="D75" s="19">
        <v>619</v>
      </c>
      <c r="E75" s="19">
        <v>676</v>
      </c>
      <c r="F75" s="19">
        <v>1316</v>
      </c>
      <c r="G75" s="19">
        <v>638</v>
      </c>
      <c r="H75" s="19">
        <v>678</v>
      </c>
      <c r="I75" s="19">
        <v>1303</v>
      </c>
    </row>
    <row r="76" spans="1:9" s="18" customFormat="1" ht="12" customHeight="1" x14ac:dyDescent="0.2">
      <c r="A76" s="246" t="s">
        <v>66</v>
      </c>
      <c r="B76" s="246"/>
      <c r="C76" s="19">
        <f t="shared" si="45"/>
        <v>318</v>
      </c>
      <c r="D76" s="19">
        <v>149</v>
      </c>
      <c r="E76" s="19">
        <v>169</v>
      </c>
      <c r="F76" s="19">
        <v>308</v>
      </c>
      <c r="G76" s="19">
        <v>145</v>
      </c>
      <c r="H76" s="19">
        <v>163</v>
      </c>
      <c r="I76" s="19">
        <v>319</v>
      </c>
    </row>
    <row r="77" spans="1:9" s="18" customFormat="1" ht="12" customHeight="1" x14ac:dyDescent="0.2">
      <c r="A77" s="246" t="s">
        <v>67</v>
      </c>
      <c r="B77" s="246"/>
      <c r="C77" s="19">
        <f t="shared" si="45"/>
        <v>994</v>
      </c>
      <c r="D77" s="19">
        <v>481</v>
      </c>
      <c r="E77" s="19">
        <v>513</v>
      </c>
      <c r="F77" s="19">
        <v>953</v>
      </c>
      <c r="G77" s="19">
        <v>474</v>
      </c>
      <c r="H77" s="19">
        <v>479</v>
      </c>
      <c r="I77" s="19">
        <v>988</v>
      </c>
    </row>
    <row r="78" spans="1:9" s="18" customFormat="1" ht="12" customHeight="1" x14ac:dyDescent="0.2">
      <c r="A78" s="246" t="s">
        <v>68</v>
      </c>
      <c r="B78" s="246"/>
      <c r="C78" s="19">
        <f t="shared" si="45"/>
        <v>311</v>
      </c>
      <c r="D78" s="19">
        <v>159</v>
      </c>
      <c r="E78" s="19">
        <v>152</v>
      </c>
      <c r="F78" s="19">
        <v>291</v>
      </c>
      <c r="G78" s="19">
        <v>144</v>
      </c>
      <c r="H78" s="19">
        <v>147</v>
      </c>
      <c r="I78" s="19">
        <v>310</v>
      </c>
    </row>
    <row r="79" spans="1:9" s="18" customFormat="1" ht="12" customHeight="1" x14ac:dyDescent="0.2">
      <c r="A79" s="246" t="s">
        <v>69</v>
      </c>
      <c r="B79" s="246"/>
      <c r="C79" s="19">
        <f t="shared" si="45"/>
        <v>1425</v>
      </c>
      <c r="D79" s="19">
        <v>687</v>
      </c>
      <c r="E79" s="19">
        <v>738</v>
      </c>
      <c r="F79" s="19">
        <v>1438</v>
      </c>
      <c r="G79" s="19">
        <v>699</v>
      </c>
      <c r="H79" s="19">
        <v>739</v>
      </c>
      <c r="I79" s="19">
        <v>1449</v>
      </c>
    </row>
    <row r="80" spans="1:9" s="18" customFormat="1" ht="12" customHeight="1" x14ac:dyDescent="0.2">
      <c r="A80" s="246" t="s">
        <v>70</v>
      </c>
      <c r="B80" s="246"/>
      <c r="C80" s="19">
        <f t="shared" si="45"/>
        <v>653</v>
      </c>
      <c r="D80" s="19">
        <v>311</v>
      </c>
      <c r="E80" s="19">
        <v>342</v>
      </c>
      <c r="F80" s="19">
        <v>625</v>
      </c>
      <c r="G80" s="19">
        <v>307</v>
      </c>
      <c r="H80" s="19">
        <v>318</v>
      </c>
      <c r="I80" s="19">
        <v>652</v>
      </c>
    </row>
    <row r="81" spans="1:9" s="18" customFormat="1" ht="12" customHeight="1" x14ac:dyDescent="0.2">
      <c r="A81" s="246" t="s">
        <v>71</v>
      </c>
      <c r="B81" s="246"/>
      <c r="C81" s="19">
        <f t="shared" si="45"/>
        <v>2415</v>
      </c>
      <c r="D81" s="19">
        <v>1137</v>
      </c>
      <c r="E81" s="19">
        <v>1278</v>
      </c>
      <c r="F81" s="19">
        <v>2379</v>
      </c>
      <c r="G81" s="19">
        <v>1136</v>
      </c>
      <c r="H81" s="19">
        <v>1243</v>
      </c>
      <c r="I81" s="19">
        <v>2422</v>
      </c>
    </row>
    <row r="82" spans="1:9" s="18" customFormat="1" ht="12" customHeight="1" x14ac:dyDescent="0.2">
      <c r="A82" s="246" t="s">
        <v>73</v>
      </c>
      <c r="B82" s="246"/>
      <c r="C82" s="19">
        <f t="shared" si="45"/>
        <v>816</v>
      </c>
      <c r="D82" s="19">
        <v>412</v>
      </c>
      <c r="E82" s="19">
        <v>404</v>
      </c>
      <c r="F82" s="19">
        <v>845</v>
      </c>
      <c r="G82" s="19">
        <v>423</v>
      </c>
      <c r="H82" s="19">
        <v>422</v>
      </c>
      <c r="I82" s="19">
        <v>830</v>
      </c>
    </row>
    <row r="83" spans="1:9" s="18" customFormat="1" ht="12" customHeight="1" x14ac:dyDescent="0.2">
      <c r="A83" s="246" t="s">
        <v>74</v>
      </c>
      <c r="B83" s="246"/>
      <c r="C83" s="19">
        <f t="shared" si="45"/>
        <v>131</v>
      </c>
      <c r="D83" s="19">
        <v>72</v>
      </c>
      <c r="E83" s="19">
        <v>59</v>
      </c>
      <c r="F83" s="19">
        <v>142</v>
      </c>
      <c r="G83" s="19">
        <v>78</v>
      </c>
      <c r="H83" s="19">
        <v>64</v>
      </c>
      <c r="I83" s="19">
        <v>135</v>
      </c>
    </row>
    <row r="84" spans="1:9" s="18" customFormat="1" ht="12" customHeight="1" x14ac:dyDescent="0.2">
      <c r="A84" s="246" t="s">
        <v>75</v>
      </c>
      <c r="B84" s="246"/>
      <c r="C84" s="19">
        <f t="shared" si="45"/>
        <v>474</v>
      </c>
      <c r="D84" s="19">
        <v>237</v>
      </c>
      <c r="E84" s="19">
        <v>237</v>
      </c>
      <c r="F84" s="19">
        <v>425</v>
      </c>
      <c r="G84" s="19">
        <v>212</v>
      </c>
      <c r="H84" s="19">
        <v>213</v>
      </c>
      <c r="I84" s="19">
        <v>478</v>
      </c>
    </row>
    <row r="85" spans="1:9" s="18" customFormat="1" ht="12" customHeight="1" x14ac:dyDescent="0.2">
      <c r="A85" s="246" t="s">
        <v>76</v>
      </c>
      <c r="B85" s="246"/>
      <c r="C85" s="19">
        <f t="shared" si="45"/>
        <v>686</v>
      </c>
      <c r="D85" s="19">
        <v>332</v>
      </c>
      <c r="E85" s="19">
        <v>354</v>
      </c>
      <c r="F85" s="19">
        <v>718</v>
      </c>
      <c r="G85" s="19">
        <v>348</v>
      </c>
      <c r="H85" s="19">
        <v>370</v>
      </c>
      <c r="I85" s="19">
        <v>700</v>
      </c>
    </row>
    <row r="86" spans="1:9" s="18" customFormat="1" ht="12" customHeight="1" x14ac:dyDescent="0.2">
      <c r="A86" s="246" t="s">
        <v>77</v>
      </c>
      <c r="B86" s="246"/>
      <c r="C86" s="19">
        <f t="shared" si="45"/>
        <v>1500</v>
      </c>
      <c r="D86" s="19">
        <v>762</v>
      </c>
      <c r="E86" s="19">
        <v>738</v>
      </c>
      <c r="F86" s="19">
        <v>1435</v>
      </c>
      <c r="G86" s="19">
        <v>726</v>
      </c>
      <c r="H86" s="19">
        <v>709</v>
      </c>
      <c r="I86" s="19">
        <v>1492</v>
      </c>
    </row>
    <row r="87" spans="1:9" s="18" customFormat="1" ht="12" customHeight="1" x14ac:dyDescent="0.2">
      <c r="A87" s="246" t="s">
        <v>78</v>
      </c>
      <c r="B87" s="246"/>
      <c r="C87" s="19">
        <f t="shared" si="45"/>
        <v>1995</v>
      </c>
      <c r="D87" s="19">
        <v>1001</v>
      </c>
      <c r="E87" s="19">
        <v>994</v>
      </c>
      <c r="F87" s="19">
        <v>1976</v>
      </c>
      <c r="G87" s="19">
        <v>984</v>
      </c>
      <c r="H87" s="19">
        <v>992</v>
      </c>
      <c r="I87" s="19">
        <v>2005</v>
      </c>
    </row>
    <row r="88" spans="1:9" s="18" customFormat="1" ht="12" customHeight="1" x14ac:dyDescent="0.2">
      <c r="A88" s="246" t="s">
        <v>80</v>
      </c>
      <c r="B88" s="246"/>
      <c r="C88" s="19">
        <f t="shared" si="45"/>
        <v>1909</v>
      </c>
      <c r="D88" s="19">
        <v>919</v>
      </c>
      <c r="E88" s="19">
        <v>990</v>
      </c>
      <c r="F88" s="19">
        <v>1963</v>
      </c>
      <c r="G88" s="19">
        <v>945</v>
      </c>
      <c r="H88" s="19">
        <v>1018</v>
      </c>
      <c r="I88" s="19">
        <v>1939</v>
      </c>
    </row>
    <row r="89" spans="1:9" s="18" customFormat="1" ht="12" customHeight="1" x14ac:dyDescent="0.2">
      <c r="A89" s="246" t="s">
        <v>81</v>
      </c>
      <c r="B89" s="246"/>
      <c r="C89" s="19">
        <f t="shared" si="45"/>
        <v>6274</v>
      </c>
      <c r="D89" s="19">
        <v>3112</v>
      </c>
      <c r="E89" s="19">
        <v>3162</v>
      </c>
      <c r="F89" s="19">
        <v>6285</v>
      </c>
      <c r="G89" s="19">
        <v>3108</v>
      </c>
      <c r="H89" s="19">
        <v>3177</v>
      </c>
      <c r="I89" s="19">
        <v>6309</v>
      </c>
    </row>
    <row r="90" spans="1:9" s="18" customFormat="1" ht="12" customHeight="1" x14ac:dyDescent="0.2">
      <c r="A90" s="246" t="s">
        <v>82</v>
      </c>
      <c r="B90" s="246"/>
      <c r="C90" s="19">
        <f t="shared" si="45"/>
        <v>120</v>
      </c>
      <c r="D90" s="19">
        <v>54</v>
      </c>
      <c r="E90" s="19">
        <v>66</v>
      </c>
      <c r="F90" s="19">
        <v>113</v>
      </c>
      <c r="G90" s="19">
        <v>51</v>
      </c>
      <c r="H90" s="19">
        <v>62</v>
      </c>
      <c r="I90" s="19">
        <v>122</v>
      </c>
    </row>
    <row r="91" spans="1:9" s="18" customFormat="1" ht="12" customHeight="1" x14ac:dyDescent="0.2">
      <c r="A91" s="246" t="s">
        <v>83</v>
      </c>
      <c r="B91" s="246"/>
      <c r="C91" s="19">
        <f t="shared" si="45"/>
        <v>774</v>
      </c>
      <c r="D91" s="19">
        <v>360</v>
      </c>
      <c r="E91" s="19">
        <v>414</v>
      </c>
      <c r="F91" s="19">
        <v>812</v>
      </c>
      <c r="G91" s="19">
        <v>377</v>
      </c>
      <c r="H91" s="19">
        <v>435</v>
      </c>
      <c r="I91" s="19">
        <v>782</v>
      </c>
    </row>
    <row r="92" spans="1:9" s="18" customFormat="1" ht="12" customHeight="1" x14ac:dyDescent="0.2">
      <c r="A92" s="246" t="s">
        <v>84</v>
      </c>
      <c r="B92" s="246"/>
      <c r="C92" s="19">
        <f t="shared" si="45"/>
        <v>3996</v>
      </c>
      <c r="D92" s="19">
        <v>1861</v>
      </c>
      <c r="E92" s="19">
        <v>2135</v>
      </c>
      <c r="F92" s="19">
        <v>3988</v>
      </c>
      <c r="G92" s="19">
        <v>1875</v>
      </c>
      <c r="H92" s="19">
        <v>2113</v>
      </c>
      <c r="I92" s="19">
        <v>4027</v>
      </c>
    </row>
    <row r="93" spans="1:9" s="18" customFormat="1" ht="12" customHeight="1" x14ac:dyDescent="0.2">
      <c r="A93" s="246" t="s">
        <v>85</v>
      </c>
      <c r="B93" s="246"/>
      <c r="C93" s="19">
        <f t="shared" si="45"/>
        <v>60</v>
      </c>
      <c r="D93" s="19">
        <v>27</v>
      </c>
      <c r="E93" s="19">
        <v>33</v>
      </c>
      <c r="F93" s="19">
        <v>64</v>
      </c>
      <c r="G93" s="19">
        <v>32</v>
      </c>
      <c r="H93" s="19">
        <v>32</v>
      </c>
      <c r="I93" s="19">
        <v>60</v>
      </c>
    </row>
    <row r="94" spans="1:9" s="18" customFormat="1" ht="12" customHeight="1" x14ac:dyDescent="0.2">
      <c r="A94" s="246" t="s">
        <v>86</v>
      </c>
      <c r="B94" s="246"/>
      <c r="C94" s="19">
        <f t="shared" si="45"/>
        <v>130</v>
      </c>
      <c r="D94" s="19">
        <v>67</v>
      </c>
      <c r="E94" s="19">
        <v>63</v>
      </c>
      <c r="F94" s="19">
        <v>118</v>
      </c>
      <c r="G94" s="19">
        <v>63</v>
      </c>
      <c r="H94" s="19">
        <v>55</v>
      </c>
      <c r="I94" s="19">
        <v>130</v>
      </c>
    </row>
    <row r="95" spans="1:9" s="18" customFormat="1" ht="12" customHeight="1" x14ac:dyDescent="0.2">
      <c r="A95" s="246" t="s">
        <v>87</v>
      </c>
      <c r="B95" s="246"/>
      <c r="C95" s="19">
        <f t="shared" si="45"/>
        <v>4486</v>
      </c>
      <c r="D95" s="19">
        <v>2151</v>
      </c>
      <c r="E95" s="19">
        <v>2335</v>
      </c>
      <c r="F95" s="19">
        <v>4217</v>
      </c>
      <c r="G95" s="19">
        <v>2053</v>
      </c>
      <c r="H95" s="19">
        <v>2164</v>
      </c>
      <c r="I95" s="19">
        <v>4500</v>
      </c>
    </row>
    <row r="96" spans="1:9" s="18" customFormat="1" ht="12" customHeight="1" x14ac:dyDescent="0.2">
      <c r="A96" s="246" t="s">
        <v>88</v>
      </c>
      <c r="B96" s="246"/>
      <c r="C96" s="19">
        <f t="shared" si="45"/>
        <v>1905</v>
      </c>
      <c r="D96" s="19">
        <v>885</v>
      </c>
      <c r="E96" s="19">
        <v>1020</v>
      </c>
      <c r="F96" s="19">
        <v>1981</v>
      </c>
      <c r="G96" s="19">
        <v>933</v>
      </c>
      <c r="H96" s="19">
        <v>1048</v>
      </c>
      <c r="I96" s="19">
        <v>1943</v>
      </c>
    </row>
    <row r="97" spans="1:9" s="18" customFormat="1" ht="12" customHeight="1" x14ac:dyDescent="0.2">
      <c r="A97" s="246" t="s">
        <v>89</v>
      </c>
      <c r="B97" s="246"/>
      <c r="C97" s="19">
        <f t="shared" si="45"/>
        <v>851</v>
      </c>
      <c r="D97" s="19">
        <v>404</v>
      </c>
      <c r="E97" s="19">
        <v>447</v>
      </c>
      <c r="F97" s="19">
        <v>861</v>
      </c>
      <c r="G97" s="19">
        <v>410</v>
      </c>
      <c r="H97" s="19">
        <v>451</v>
      </c>
      <c r="I97" s="19">
        <v>850</v>
      </c>
    </row>
    <row r="98" spans="1:9" s="18" customFormat="1" ht="12" customHeight="1" x14ac:dyDescent="0.2">
      <c r="A98" s="246" t="s">
        <v>90</v>
      </c>
      <c r="B98" s="246"/>
      <c r="C98" s="19">
        <f t="shared" si="45"/>
        <v>1307</v>
      </c>
      <c r="D98" s="19">
        <v>653</v>
      </c>
      <c r="E98" s="19">
        <v>654</v>
      </c>
      <c r="F98" s="19">
        <v>1325</v>
      </c>
      <c r="G98" s="19">
        <v>661</v>
      </c>
      <c r="H98" s="19">
        <v>664</v>
      </c>
      <c r="I98" s="19">
        <v>1320</v>
      </c>
    </row>
    <row r="99" spans="1:9" s="18" customFormat="1" ht="12" customHeight="1" x14ac:dyDescent="0.2">
      <c r="A99" s="246" t="s">
        <v>91</v>
      </c>
      <c r="B99" s="246"/>
      <c r="C99" s="19">
        <f t="shared" si="45"/>
        <v>532</v>
      </c>
      <c r="D99" s="19">
        <v>256</v>
      </c>
      <c r="E99" s="19">
        <v>276</v>
      </c>
      <c r="F99" s="19">
        <v>501</v>
      </c>
      <c r="G99" s="19">
        <v>250</v>
      </c>
      <c r="H99" s="19">
        <v>251</v>
      </c>
      <c r="I99" s="19">
        <v>533</v>
      </c>
    </row>
    <row r="100" spans="1:9" s="18" customFormat="1" ht="12" customHeight="1" x14ac:dyDescent="0.2">
      <c r="A100" s="246" t="s">
        <v>92</v>
      </c>
      <c r="B100" s="246"/>
      <c r="C100" s="19">
        <f t="shared" si="45"/>
        <v>497</v>
      </c>
      <c r="D100" s="19">
        <v>247</v>
      </c>
      <c r="E100" s="19">
        <v>250</v>
      </c>
      <c r="F100" s="19">
        <v>463</v>
      </c>
      <c r="G100" s="19">
        <v>230</v>
      </c>
      <c r="H100" s="19">
        <v>233</v>
      </c>
      <c r="I100" s="19">
        <v>492</v>
      </c>
    </row>
    <row r="101" spans="1:9" s="18" customFormat="1" ht="12" customHeight="1" x14ac:dyDescent="0.2">
      <c r="A101" s="246" t="s">
        <v>93</v>
      </c>
      <c r="B101" s="246"/>
      <c r="C101" s="19">
        <f t="shared" si="45"/>
        <v>1194</v>
      </c>
      <c r="D101" s="19">
        <v>579</v>
      </c>
      <c r="E101" s="19">
        <v>615</v>
      </c>
      <c r="F101" s="19">
        <v>1181</v>
      </c>
      <c r="G101" s="19">
        <v>573</v>
      </c>
      <c r="H101" s="19">
        <v>608</v>
      </c>
      <c r="I101" s="19">
        <v>1199</v>
      </c>
    </row>
    <row r="102" spans="1:9" s="18" customFormat="1" ht="12" customHeight="1" x14ac:dyDescent="0.2">
      <c r="A102" s="246" t="s">
        <v>94</v>
      </c>
      <c r="B102" s="246"/>
      <c r="C102" s="19">
        <f t="shared" si="45"/>
        <v>1606</v>
      </c>
      <c r="D102" s="19">
        <v>775</v>
      </c>
      <c r="E102" s="19">
        <v>831</v>
      </c>
      <c r="F102" s="19">
        <v>1654</v>
      </c>
      <c r="G102" s="19">
        <v>803</v>
      </c>
      <c r="H102" s="19">
        <v>851</v>
      </c>
      <c r="I102" s="19">
        <v>1628</v>
      </c>
    </row>
    <row r="103" spans="1:9" s="18" customFormat="1" ht="12" customHeight="1" x14ac:dyDescent="0.2">
      <c r="A103" s="246" t="s">
        <v>95</v>
      </c>
      <c r="B103" s="246"/>
      <c r="C103" s="19">
        <f t="shared" si="45"/>
        <v>55060</v>
      </c>
      <c r="D103" s="19">
        <v>25918</v>
      </c>
      <c r="E103" s="19">
        <v>29142</v>
      </c>
      <c r="F103" s="19">
        <v>54667</v>
      </c>
      <c r="G103" s="19">
        <v>26008</v>
      </c>
      <c r="H103" s="19">
        <v>28659</v>
      </c>
      <c r="I103" s="19">
        <v>55502</v>
      </c>
    </row>
    <row r="104" spans="1:9" s="18" customFormat="1" ht="12" customHeight="1" x14ac:dyDescent="0.2">
      <c r="A104" s="246" t="s">
        <v>96</v>
      </c>
      <c r="B104" s="246"/>
      <c r="C104" s="19">
        <f t="shared" si="45"/>
        <v>1467</v>
      </c>
      <c r="D104" s="19">
        <v>687</v>
      </c>
      <c r="E104" s="19">
        <v>780</v>
      </c>
      <c r="F104" s="19">
        <v>1452</v>
      </c>
      <c r="G104" s="19">
        <v>678</v>
      </c>
      <c r="H104" s="19">
        <v>774</v>
      </c>
      <c r="I104" s="19">
        <v>1476</v>
      </c>
    </row>
    <row r="105" spans="1:9" s="18" customFormat="1" ht="12" customHeight="1" x14ac:dyDescent="0.2">
      <c r="A105" s="246" t="s">
        <v>97</v>
      </c>
      <c r="B105" s="246"/>
      <c r="C105" s="19">
        <f t="shared" si="45"/>
        <v>1263</v>
      </c>
      <c r="D105" s="19">
        <v>621</v>
      </c>
      <c r="E105" s="19">
        <v>642</v>
      </c>
      <c r="F105" s="19">
        <v>1241</v>
      </c>
      <c r="G105" s="19">
        <v>613</v>
      </c>
      <c r="H105" s="19">
        <v>628</v>
      </c>
      <c r="I105" s="19">
        <v>1270</v>
      </c>
    </row>
    <row r="106" spans="1:9" s="18" customFormat="1" ht="12" customHeight="1" x14ac:dyDescent="0.2">
      <c r="A106" s="246" t="s">
        <v>98</v>
      </c>
      <c r="B106" s="246"/>
      <c r="C106" s="19">
        <f t="shared" si="45"/>
        <v>592</v>
      </c>
      <c r="D106" s="19">
        <v>285</v>
      </c>
      <c r="E106" s="19">
        <v>307</v>
      </c>
      <c r="F106" s="19">
        <v>557</v>
      </c>
      <c r="G106" s="19">
        <v>282</v>
      </c>
      <c r="H106" s="19">
        <v>275</v>
      </c>
      <c r="I106" s="19">
        <v>595</v>
      </c>
    </row>
    <row r="107" spans="1:9" s="18" customFormat="1" ht="12" customHeight="1" x14ac:dyDescent="0.2">
      <c r="A107" s="246" t="s">
        <v>99</v>
      </c>
      <c r="B107" s="246"/>
      <c r="C107" s="19">
        <f t="shared" si="45"/>
        <v>5918</v>
      </c>
      <c r="D107" s="19">
        <v>2715</v>
      </c>
      <c r="E107" s="19">
        <v>3203</v>
      </c>
      <c r="F107" s="19">
        <v>5852</v>
      </c>
      <c r="G107" s="19">
        <v>2689</v>
      </c>
      <c r="H107" s="19">
        <v>3163</v>
      </c>
      <c r="I107" s="19">
        <v>5921</v>
      </c>
    </row>
    <row r="108" spans="1:9" s="18" customFormat="1" ht="12" customHeight="1" x14ac:dyDescent="0.2">
      <c r="A108" s="246" t="s">
        <v>100</v>
      </c>
      <c r="B108" s="246"/>
      <c r="C108" s="19">
        <f t="shared" si="45"/>
        <v>1297</v>
      </c>
      <c r="D108" s="19">
        <v>658</v>
      </c>
      <c r="E108" s="19">
        <v>639</v>
      </c>
      <c r="F108" s="19">
        <v>1306</v>
      </c>
      <c r="G108" s="19">
        <v>660</v>
      </c>
      <c r="H108" s="19">
        <v>646</v>
      </c>
      <c r="I108" s="19">
        <v>1313</v>
      </c>
    </row>
    <row r="109" spans="1:9" s="18" customFormat="1" ht="12" customHeight="1" x14ac:dyDescent="0.2">
      <c r="A109" s="246" t="s">
        <v>101</v>
      </c>
      <c r="B109" s="246"/>
      <c r="C109" s="19">
        <f t="shared" si="45"/>
        <v>1633</v>
      </c>
      <c r="D109" s="19">
        <v>768</v>
      </c>
      <c r="E109" s="19">
        <v>865</v>
      </c>
      <c r="F109" s="19">
        <v>1612</v>
      </c>
      <c r="G109" s="19">
        <v>777</v>
      </c>
      <c r="H109" s="19">
        <v>835</v>
      </c>
      <c r="I109" s="19">
        <v>1646</v>
      </c>
    </row>
    <row r="110" spans="1:9" s="18" customFormat="1" ht="12" customHeight="1" x14ac:dyDescent="0.2">
      <c r="A110" s="246" t="s">
        <v>102</v>
      </c>
      <c r="B110" s="246"/>
      <c r="C110" s="19">
        <f t="shared" si="45"/>
        <v>1159</v>
      </c>
      <c r="D110" s="19">
        <v>566</v>
      </c>
      <c r="E110" s="19">
        <v>593</v>
      </c>
      <c r="F110" s="19">
        <v>1174</v>
      </c>
      <c r="G110" s="19">
        <v>586</v>
      </c>
      <c r="H110" s="19">
        <v>588</v>
      </c>
      <c r="I110" s="19">
        <v>1184</v>
      </c>
    </row>
    <row r="111" spans="1:9" s="18" customFormat="1" ht="12" customHeight="1" x14ac:dyDescent="0.2">
      <c r="A111" s="246" t="s">
        <v>103</v>
      </c>
      <c r="B111" s="246"/>
      <c r="C111" s="19">
        <f t="shared" si="45"/>
        <v>273</v>
      </c>
      <c r="D111" s="19">
        <v>134</v>
      </c>
      <c r="E111" s="19">
        <v>139</v>
      </c>
      <c r="F111" s="19">
        <v>270</v>
      </c>
      <c r="G111" s="19">
        <v>125</v>
      </c>
      <c r="H111" s="19">
        <v>145</v>
      </c>
      <c r="I111" s="19">
        <v>281</v>
      </c>
    </row>
    <row r="112" spans="1:9" s="18" customFormat="1" ht="12" customHeight="1" x14ac:dyDescent="0.2">
      <c r="A112" s="246" t="s">
        <v>340</v>
      </c>
      <c r="B112" s="246"/>
      <c r="C112" s="19">
        <f t="shared" si="45"/>
        <v>3899</v>
      </c>
      <c r="D112" s="19">
        <v>1976</v>
      </c>
      <c r="E112" s="19">
        <v>1923</v>
      </c>
      <c r="F112" s="19">
        <v>4080</v>
      </c>
      <c r="G112" s="19">
        <v>2168</v>
      </c>
      <c r="H112" s="19">
        <v>1912</v>
      </c>
      <c r="I112" s="19">
        <v>4058</v>
      </c>
    </row>
    <row r="113" spans="1:9" s="18" customFormat="1" ht="12" customHeight="1" x14ac:dyDescent="0.2">
      <c r="A113" s="246" t="s">
        <v>104</v>
      </c>
      <c r="B113" s="246"/>
      <c r="C113" s="19">
        <f t="shared" si="45"/>
        <v>889</v>
      </c>
      <c r="D113" s="19">
        <v>434</v>
      </c>
      <c r="E113" s="19">
        <v>455</v>
      </c>
      <c r="F113" s="19">
        <v>871</v>
      </c>
      <c r="G113" s="19">
        <v>428</v>
      </c>
      <c r="H113" s="19">
        <v>443</v>
      </c>
      <c r="I113" s="19">
        <v>888</v>
      </c>
    </row>
    <row r="114" spans="1:9" s="18" customFormat="1" ht="12" customHeight="1" x14ac:dyDescent="0.2">
      <c r="A114" s="246" t="s">
        <v>105</v>
      </c>
      <c r="B114" s="246"/>
      <c r="C114" s="19">
        <f t="shared" si="45"/>
        <v>746</v>
      </c>
      <c r="D114" s="19">
        <v>354</v>
      </c>
      <c r="E114" s="19">
        <v>392</v>
      </c>
      <c r="F114" s="19">
        <v>722</v>
      </c>
      <c r="G114" s="19">
        <v>362</v>
      </c>
      <c r="H114" s="19">
        <v>360</v>
      </c>
      <c r="I114" s="19">
        <v>752</v>
      </c>
    </row>
    <row r="115" spans="1:9" s="18" customFormat="1" ht="12" customHeight="1" x14ac:dyDescent="0.2">
      <c r="A115" s="246" t="s">
        <v>106</v>
      </c>
      <c r="B115" s="246"/>
      <c r="C115" s="19">
        <f t="shared" si="45"/>
        <v>860</v>
      </c>
      <c r="D115" s="19">
        <v>394</v>
      </c>
      <c r="E115" s="19">
        <v>466</v>
      </c>
      <c r="F115" s="19">
        <v>751</v>
      </c>
      <c r="G115" s="19">
        <v>353</v>
      </c>
      <c r="H115" s="19">
        <v>398</v>
      </c>
      <c r="I115" s="19">
        <v>870</v>
      </c>
    </row>
    <row r="116" spans="1:9" s="18" customFormat="1" ht="12" customHeight="1" x14ac:dyDescent="0.2">
      <c r="A116" s="246" t="s">
        <v>107</v>
      </c>
      <c r="B116" s="246"/>
      <c r="C116" s="19">
        <f t="shared" si="45"/>
        <v>341</v>
      </c>
      <c r="D116" s="19">
        <v>164</v>
      </c>
      <c r="E116" s="19">
        <v>177</v>
      </c>
      <c r="F116" s="19">
        <v>327</v>
      </c>
      <c r="G116" s="19">
        <v>162</v>
      </c>
      <c r="H116" s="19">
        <v>165</v>
      </c>
      <c r="I116" s="19">
        <v>336</v>
      </c>
    </row>
    <row r="117" spans="1:9" s="18" customFormat="1" ht="12" customHeight="1" x14ac:dyDescent="0.2">
      <c r="A117" s="246" t="s">
        <v>108</v>
      </c>
      <c r="B117" s="246"/>
      <c r="C117" s="19">
        <f t="shared" si="45"/>
        <v>823</v>
      </c>
      <c r="D117" s="19">
        <v>381</v>
      </c>
      <c r="E117" s="19">
        <v>442</v>
      </c>
      <c r="F117" s="19">
        <v>810</v>
      </c>
      <c r="G117" s="19">
        <v>378</v>
      </c>
      <c r="H117" s="19">
        <v>432</v>
      </c>
      <c r="I117" s="19">
        <v>822</v>
      </c>
    </row>
    <row r="118" spans="1:9" s="18" customFormat="1" ht="12" customHeight="1" x14ac:dyDescent="0.2">
      <c r="A118" s="246" t="s">
        <v>109</v>
      </c>
      <c r="B118" s="246"/>
      <c r="C118" s="19">
        <f t="shared" si="45"/>
        <v>1367</v>
      </c>
      <c r="D118" s="19">
        <v>656</v>
      </c>
      <c r="E118" s="19">
        <v>711</v>
      </c>
      <c r="F118" s="19">
        <v>1355</v>
      </c>
      <c r="G118" s="19">
        <v>637</v>
      </c>
      <c r="H118" s="19">
        <v>718</v>
      </c>
      <c r="I118" s="19">
        <v>1373</v>
      </c>
    </row>
    <row r="119" spans="1:9" s="18" customFormat="1" ht="12" customHeight="1" x14ac:dyDescent="0.2">
      <c r="A119" s="246" t="s">
        <v>110</v>
      </c>
      <c r="B119" s="246"/>
      <c r="C119" s="19">
        <f t="shared" si="45"/>
        <v>3658</v>
      </c>
      <c r="D119" s="19">
        <v>1833</v>
      </c>
      <c r="E119" s="19">
        <v>1825</v>
      </c>
      <c r="F119" s="19">
        <v>3606</v>
      </c>
      <c r="G119" s="19">
        <v>1820</v>
      </c>
      <c r="H119" s="19">
        <v>1786</v>
      </c>
      <c r="I119" s="19">
        <v>3738</v>
      </c>
    </row>
    <row r="120" spans="1:9" s="18" customFormat="1" ht="12" customHeight="1" x14ac:dyDescent="0.2">
      <c r="A120" s="246" t="s">
        <v>111</v>
      </c>
      <c r="B120" s="246"/>
      <c r="C120" s="19">
        <f t="shared" si="45"/>
        <v>1645</v>
      </c>
      <c r="D120" s="19">
        <v>806</v>
      </c>
      <c r="E120" s="19">
        <v>839</v>
      </c>
      <c r="F120" s="19">
        <v>1669</v>
      </c>
      <c r="G120" s="19">
        <v>829</v>
      </c>
      <c r="H120" s="19">
        <v>840</v>
      </c>
      <c r="I120" s="19">
        <v>1654</v>
      </c>
    </row>
    <row r="121" spans="1:9" s="18" customFormat="1" ht="12" customHeight="1" x14ac:dyDescent="0.2">
      <c r="A121" s="246" t="s">
        <v>112</v>
      </c>
      <c r="B121" s="246"/>
      <c r="C121" s="19">
        <f t="shared" si="45"/>
        <v>807</v>
      </c>
      <c r="D121" s="19">
        <v>368</v>
      </c>
      <c r="E121" s="19">
        <v>439</v>
      </c>
      <c r="F121" s="19">
        <v>773</v>
      </c>
      <c r="G121" s="19">
        <v>362</v>
      </c>
      <c r="H121" s="19">
        <v>411</v>
      </c>
      <c r="I121" s="19">
        <v>809</v>
      </c>
    </row>
    <row r="122" spans="1:9" s="18" customFormat="1" ht="12" customHeight="1" x14ac:dyDescent="0.2">
      <c r="A122" s="246" t="s">
        <v>113</v>
      </c>
      <c r="B122" s="246"/>
      <c r="C122" s="19">
        <f t="shared" si="45"/>
        <v>1515</v>
      </c>
      <c r="D122" s="19">
        <v>745</v>
      </c>
      <c r="E122" s="19">
        <v>770</v>
      </c>
      <c r="F122" s="19">
        <v>1446</v>
      </c>
      <c r="G122" s="19">
        <v>718</v>
      </c>
      <c r="H122" s="19">
        <v>728</v>
      </c>
      <c r="I122" s="19">
        <v>1516</v>
      </c>
    </row>
    <row r="123" spans="1:9" s="18" customFormat="1" ht="12" customHeight="1" x14ac:dyDescent="0.2">
      <c r="A123" s="246" t="s">
        <v>114</v>
      </c>
      <c r="B123" s="246"/>
      <c r="C123" s="19">
        <f t="shared" si="45"/>
        <v>1306</v>
      </c>
      <c r="D123" s="19">
        <v>609</v>
      </c>
      <c r="E123" s="19">
        <v>697</v>
      </c>
      <c r="F123" s="19">
        <v>1317</v>
      </c>
      <c r="G123" s="19">
        <v>628</v>
      </c>
      <c r="H123" s="19">
        <v>689</v>
      </c>
      <c r="I123" s="19">
        <v>1321</v>
      </c>
    </row>
    <row r="124" spans="1:9" s="18" customFormat="1" ht="12" customHeight="1" x14ac:dyDescent="0.2">
      <c r="A124" s="246" t="s">
        <v>116</v>
      </c>
      <c r="B124" s="246"/>
      <c r="C124" s="19">
        <f t="shared" si="45"/>
        <v>753</v>
      </c>
      <c r="D124" s="19">
        <v>371</v>
      </c>
      <c r="E124" s="19">
        <v>382</v>
      </c>
      <c r="F124" s="19">
        <v>745</v>
      </c>
      <c r="G124" s="19">
        <v>373</v>
      </c>
      <c r="H124" s="19">
        <v>372</v>
      </c>
      <c r="I124" s="19">
        <v>755</v>
      </c>
    </row>
    <row r="125" spans="1:9" s="18" customFormat="1" ht="12" customHeight="1" x14ac:dyDescent="0.2">
      <c r="A125" s="246" t="s">
        <v>117</v>
      </c>
      <c r="B125" s="246"/>
      <c r="C125" s="19">
        <f t="shared" si="45"/>
        <v>2107</v>
      </c>
      <c r="D125" s="19">
        <v>1015</v>
      </c>
      <c r="E125" s="19">
        <v>1092</v>
      </c>
      <c r="F125" s="19">
        <v>2101</v>
      </c>
      <c r="G125" s="19">
        <v>1011</v>
      </c>
      <c r="H125" s="19">
        <v>1090</v>
      </c>
      <c r="I125" s="19">
        <v>2129</v>
      </c>
    </row>
    <row r="126" spans="1:9" s="18" customFormat="1" ht="12" customHeight="1" x14ac:dyDescent="0.2">
      <c r="A126" s="246" t="s">
        <v>118</v>
      </c>
      <c r="B126" s="246"/>
      <c r="C126" s="19">
        <f t="shared" si="45"/>
        <v>672</v>
      </c>
      <c r="D126" s="19">
        <v>322</v>
      </c>
      <c r="E126" s="19">
        <v>350</v>
      </c>
      <c r="F126" s="19">
        <v>658</v>
      </c>
      <c r="G126" s="19">
        <v>318</v>
      </c>
      <c r="H126" s="19">
        <v>340</v>
      </c>
      <c r="I126" s="19">
        <v>668</v>
      </c>
    </row>
    <row r="127" spans="1:9" s="18" customFormat="1" ht="12" customHeight="1" x14ac:dyDescent="0.2">
      <c r="A127" s="246" t="s">
        <v>120</v>
      </c>
      <c r="B127" s="246"/>
      <c r="C127" s="19">
        <f t="shared" si="45"/>
        <v>1848</v>
      </c>
      <c r="D127" s="19">
        <v>904</v>
      </c>
      <c r="E127" s="19">
        <v>944</v>
      </c>
      <c r="F127" s="19">
        <v>1837</v>
      </c>
      <c r="G127" s="19">
        <v>907</v>
      </c>
      <c r="H127" s="19">
        <v>930</v>
      </c>
      <c r="I127" s="19">
        <v>1862</v>
      </c>
    </row>
    <row r="128" spans="1:9" s="18" customFormat="1" ht="12" customHeight="1" x14ac:dyDescent="0.2">
      <c r="A128" s="246" t="s">
        <v>121</v>
      </c>
      <c r="B128" s="246"/>
      <c r="C128" s="19">
        <f t="shared" si="45"/>
        <v>1752</v>
      </c>
      <c r="D128" s="19">
        <v>798</v>
      </c>
      <c r="E128" s="19">
        <v>954</v>
      </c>
      <c r="F128" s="19">
        <v>1706</v>
      </c>
      <c r="G128" s="19">
        <v>780</v>
      </c>
      <c r="H128" s="19">
        <v>926</v>
      </c>
      <c r="I128" s="19">
        <v>1784</v>
      </c>
    </row>
    <row r="129" spans="1:9" s="18" customFormat="1" ht="12" customHeight="1" x14ac:dyDescent="0.2">
      <c r="A129" s="246" t="s">
        <v>122</v>
      </c>
      <c r="B129" s="246"/>
      <c r="C129" s="19">
        <f t="shared" si="45"/>
        <v>2991</v>
      </c>
      <c r="D129" s="19">
        <v>1454</v>
      </c>
      <c r="E129" s="19">
        <v>1537</v>
      </c>
      <c r="F129" s="19">
        <v>2969</v>
      </c>
      <c r="G129" s="19">
        <v>1445</v>
      </c>
      <c r="H129" s="19">
        <v>1524</v>
      </c>
      <c r="I129" s="19">
        <v>2993</v>
      </c>
    </row>
    <row r="130" spans="1:9" s="18" customFormat="1" ht="12" customHeight="1" x14ac:dyDescent="0.2">
      <c r="A130" s="246" t="s">
        <v>123</v>
      </c>
      <c r="B130" s="246"/>
      <c r="C130" s="19">
        <f t="shared" si="45"/>
        <v>619</v>
      </c>
      <c r="D130" s="19">
        <v>304</v>
      </c>
      <c r="E130" s="19">
        <v>315</v>
      </c>
      <c r="F130" s="19">
        <v>622</v>
      </c>
      <c r="G130" s="19">
        <v>295</v>
      </c>
      <c r="H130" s="19">
        <v>327</v>
      </c>
      <c r="I130" s="19">
        <v>627</v>
      </c>
    </row>
    <row r="131" spans="1:9" s="18" customFormat="1" ht="12" customHeight="1" x14ac:dyDescent="0.2">
      <c r="A131" s="246" t="s">
        <v>124</v>
      </c>
      <c r="B131" s="246"/>
      <c r="C131" s="19">
        <f t="shared" si="45"/>
        <v>560</v>
      </c>
      <c r="D131" s="19">
        <v>285</v>
      </c>
      <c r="E131" s="19">
        <v>275</v>
      </c>
      <c r="F131" s="19">
        <v>543</v>
      </c>
      <c r="G131" s="19">
        <v>272</v>
      </c>
      <c r="H131" s="19">
        <v>271</v>
      </c>
      <c r="I131" s="19">
        <v>569</v>
      </c>
    </row>
    <row r="132" spans="1:9" s="18" customFormat="1" ht="12" customHeight="1" x14ac:dyDescent="0.2">
      <c r="A132" s="246" t="s">
        <v>125</v>
      </c>
      <c r="B132" s="246"/>
      <c r="C132" s="19">
        <f t="shared" si="45"/>
        <v>1950</v>
      </c>
      <c r="D132" s="19">
        <v>950</v>
      </c>
      <c r="E132" s="19">
        <v>1000</v>
      </c>
      <c r="F132" s="19">
        <v>1907</v>
      </c>
      <c r="G132" s="19">
        <v>927</v>
      </c>
      <c r="H132" s="19">
        <v>980</v>
      </c>
      <c r="I132" s="19">
        <v>1951</v>
      </c>
    </row>
    <row r="133" spans="1:9" s="18" customFormat="1" ht="12" customHeight="1" x14ac:dyDescent="0.2">
      <c r="A133" s="254" t="s">
        <v>126</v>
      </c>
      <c r="B133" s="254"/>
      <c r="C133" s="25">
        <f t="shared" si="45"/>
        <v>338</v>
      </c>
      <c r="D133" s="25">
        <v>174</v>
      </c>
      <c r="E133" s="25">
        <v>164</v>
      </c>
      <c r="F133" s="25">
        <v>357</v>
      </c>
      <c r="G133" s="25">
        <v>184</v>
      </c>
      <c r="H133" s="25">
        <v>173</v>
      </c>
      <c r="I133" s="25">
        <v>351</v>
      </c>
    </row>
    <row r="134" spans="1:9" s="18" customFormat="1" ht="12" customHeight="1" x14ac:dyDescent="0.2">
      <c r="A134" s="22"/>
      <c r="B134" s="22"/>
      <c r="C134" s="22"/>
      <c r="D134" s="22"/>
      <c r="E134" s="22"/>
      <c r="F134" s="22"/>
      <c r="G134" s="22"/>
      <c r="H134" s="22"/>
      <c r="I134" s="22"/>
    </row>
    <row r="135" spans="1:9" s="18" customFormat="1" ht="12" customHeight="1" x14ac:dyDescent="0.2">
      <c r="A135" s="247" t="s">
        <v>127</v>
      </c>
      <c r="B135" s="247"/>
      <c r="C135" s="17">
        <f t="shared" ref="C135:I135" si="46">SUM(C136:C164)</f>
        <v>62199</v>
      </c>
      <c r="D135" s="17">
        <f t="shared" si="46"/>
        <v>29516</v>
      </c>
      <c r="E135" s="17">
        <f t="shared" si="46"/>
        <v>32683</v>
      </c>
      <c r="F135" s="17">
        <f t="shared" si="46"/>
        <v>61707</v>
      </c>
      <c r="G135" s="17">
        <f t="shared" si="46"/>
        <v>29466</v>
      </c>
      <c r="H135" s="17">
        <f t="shared" si="46"/>
        <v>32241</v>
      </c>
      <c r="I135" s="17">
        <f t="shared" si="46"/>
        <v>62432</v>
      </c>
    </row>
    <row r="136" spans="1:9" s="18" customFormat="1" ht="12" customHeight="1" x14ac:dyDescent="0.2">
      <c r="A136" s="246" t="s">
        <v>128</v>
      </c>
      <c r="B136" s="246"/>
      <c r="C136" s="19">
        <f t="shared" ref="C136:C164" si="47">SUM(D136:E136)</f>
        <v>5488</v>
      </c>
      <c r="D136" s="19">
        <v>2555</v>
      </c>
      <c r="E136" s="19">
        <v>2933</v>
      </c>
      <c r="F136" s="19">
        <v>5489</v>
      </c>
      <c r="G136" s="19">
        <v>2561</v>
      </c>
      <c r="H136" s="19">
        <v>2928</v>
      </c>
      <c r="I136" s="19">
        <v>5520</v>
      </c>
    </row>
    <row r="137" spans="1:9" s="18" customFormat="1" ht="12" customHeight="1" x14ac:dyDescent="0.2">
      <c r="A137" s="246" t="s">
        <v>129</v>
      </c>
      <c r="B137" s="246"/>
      <c r="C137" s="19">
        <f t="shared" si="47"/>
        <v>208</v>
      </c>
      <c r="D137" s="19">
        <v>101</v>
      </c>
      <c r="E137" s="19">
        <v>107</v>
      </c>
      <c r="F137" s="19">
        <v>201</v>
      </c>
      <c r="G137" s="19">
        <v>98</v>
      </c>
      <c r="H137" s="19">
        <v>103</v>
      </c>
      <c r="I137" s="19">
        <v>205</v>
      </c>
    </row>
    <row r="138" spans="1:9" s="18" customFormat="1" ht="12" customHeight="1" x14ac:dyDescent="0.2">
      <c r="A138" s="246" t="s">
        <v>130</v>
      </c>
      <c r="B138" s="246"/>
      <c r="C138" s="19">
        <f t="shared" si="47"/>
        <v>563</v>
      </c>
      <c r="D138" s="19">
        <v>271</v>
      </c>
      <c r="E138" s="19">
        <v>292</v>
      </c>
      <c r="F138" s="19">
        <v>525</v>
      </c>
      <c r="G138" s="19">
        <v>256</v>
      </c>
      <c r="H138" s="19">
        <v>269</v>
      </c>
      <c r="I138" s="19">
        <v>563</v>
      </c>
    </row>
    <row r="139" spans="1:9" s="18" customFormat="1" ht="12" customHeight="1" x14ac:dyDescent="0.2">
      <c r="A139" s="246" t="s">
        <v>131</v>
      </c>
      <c r="B139" s="246"/>
      <c r="C139" s="19">
        <f t="shared" si="47"/>
        <v>1847</v>
      </c>
      <c r="D139" s="19">
        <v>888</v>
      </c>
      <c r="E139" s="19">
        <v>959</v>
      </c>
      <c r="F139" s="19">
        <v>1816</v>
      </c>
      <c r="G139" s="19">
        <v>892</v>
      </c>
      <c r="H139" s="19">
        <v>924</v>
      </c>
      <c r="I139" s="19">
        <v>1847</v>
      </c>
    </row>
    <row r="140" spans="1:9" s="18" customFormat="1" ht="12" customHeight="1" x14ac:dyDescent="0.2">
      <c r="A140" s="246" t="s">
        <v>133</v>
      </c>
      <c r="B140" s="246"/>
      <c r="C140" s="19">
        <f t="shared" si="47"/>
        <v>719</v>
      </c>
      <c r="D140" s="19">
        <v>336</v>
      </c>
      <c r="E140" s="19">
        <v>383</v>
      </c>
      <c r="F140" s="19">
        <v>689</v>
      </c>
      <c r="G140" s="19">
        <v>320</v>
      </c>
      <c r="H140" s="19">
        <v>369</v>
      </c>
      <c r="I140" s="19">
        <v>723</v>
      </c>
    </row>
    <row r="141" spans="1:9" s="18" customFormat="1" ht="12" customHeight="1" x14ac:dyDescent="0.2">
      <c r="A141" s="246" t="s">
        <v>134</v>
      </c>
      <c r="B141" s="246"/>
      <c r="C141" s="19">
        <f t="shared" si="47"/>
        <v>1142</v>
      </c>
      <c r="D141" s="19">
        <v>518</v>
      </c>
      <c r="E141" s="19">
        <v>624</v>
      </c>
      <c r="F141" s="19">
        <v>1122</v>
      </c>
      <c r="G141" s="19">
        <v>537</v>
      </c>
      <c r="H141" s="19">
        <v>585</v>
      </c>
      <c r="I141" s="19">
        <v>1147</v>
      </c>
    </row>
    <row r="142" spans="1:9" s="18" customFormat="1" ht="12" customHeight="1" x14ac:dyDescent="0.2">
      <c r="A142" s="246" t="s">
        <v>136</v>
      </c>
      <c r="B142" s="246"/>
      <c r="C142" s="19">
        <f t="shared" si="47"/>
        <v>15</v>
      </c>
      <c r="D142" s="19">
        <v>8</v>
      </c>
      <c r="E142" s="19">
        <v>7</v>
      </c>
      <c r="F142" s="19">
        <v>12</v>
      </c>
      <c r="G142" s="19">
        <v>8</v>
      </c>
      <c r="H142" s="19">
        <v>4</v>
      </c>
      <c r="I142" s="19">
        <v>15</v>
      </c>
    </row>
    <row r="143" spans="1:9" s="18" customFormat="1" ht="12" customHeight="1" x14ac:dyDescent="0.2">
      <c r="A143" s="246" t="s">
        <v>137</v>
      </c>
      <c r="B143" s="246"/>
      <c r="C143" s="19">
        <f t="shared" si="47"/>
        <v>2863</v>
      </c>
      <c r="D143" s="19">
        <v>1421</v>
      </c>
      <c r="E143" s="19">
        <v>1442</v>
      </c>
      <c r="F143" s="19">
        <v>2848</v>
      </c>
      <c r="G143" s="19">
        <v>1412</v>
      </c>
      <c r="H143" s="19">
        <v>1436</v>
      </c>
      <c r="I143" s="19">
        <v>2891</v>
      </c>
    </row>
    <row r="144" spans="1:9" s="18" customFormat="1" ht="12" customHeight="1" x14ac:dyDescent="0.2">
      <c r="A144" s="246" t="s">
        <v>138</v>
      </c>
      <c r="B144" s="246"/>
      <c r="C144" s="19">
        <f t="shared" si="47"/>
        <v>113</v>
      </c>
      <c r="D144" s="19">
        <v>63</v>
      </c>
      <c r="E144" s="19">
        <v>50</v>
      </c>
      <c r="F144" s="19">
        <v>105</v>
      </c>
      <c r="G144" s="19">
        <v>55</v>
      </c>
      <c r="H144" s="19">
        <v>50</v>
      </c>
      <c r="I144" s="19">
        <v>112</v>
      </c>
    </row>
    <row r="145" spans="1:9" s="124" customFormat="1" ht="12" customHeight="1" x14ac:dyDescent="0.2">
      <c r="A145" s="294" t="s">
        <v>341</v>
      </c>
      <c r="B145" s="294"/>
      <c r="C145" s="49">
        <f t="shared" si="47"/>
        <v>4906</v>
      </c>
      <c r="D145" s="49">
        <v>2356</v>
      </c>
      <c r="E145" s="49">
        <v>2550</v>
      </c>
      <c r="F145" s="49">
        <v>4888</v>
      </c>
      <c r="G145" s="49">
        <v>2347</v>
      </c>
      <c r="H145" s="49">
        <v>2541</v>
      </c>
      <c r="I145" s="49">
        <v>4927</v>
      </c>
    </row>
    <row r="146" spans="1:9" s="18" customFormat="1" ht="12" customHeight="1" x14ac:dyDescent="0.2">
      <c r="A146" s="246" t="s">
        <v>140</v>
      </c>
      <c r="B146" s="246"/>
      <c r="C146" s="19">
        <f t="shared" si="47"/>
        <v>4398</v>
      </c>
      <c r="D146" s="19">
        <v>2131</v>
      </c>
      <c r="E146" s="19">
        <v>2267</v>
      </c>
      <c r="F146" s="19">
        <v>4355</v>
      </c>
      <c r="G146" s="19">
        <v>2120</v>
      </c>
      <c r="H146" s="19">
        <v>2235</v>
      </c>
      <c r="I146" s="19">
        <v>4400</v>
      </c>
    </row>
    <row r="147" spans="1:9" s="18" customFormat="1" ht="12" customHeight="1" x14ac:dyDescent="0.2">
      <c r="A147" s="246" t="s">
        <v>141</v>
      </c>
      <c r="B147" s="246"/>
      <c r="C147" s="19">
        <f t="shared" si="47"/>
        <v>30</v>
      </c>
      <c r="D147" s="19">
        <v>15</v>
      </c>
      <c r="E147" s="19">
        <v>15</v>
      </c>
      <c r="F147" s="19">
        <v>31</v>
      </c>
      <c r="G147" s="19">
        <v>18</v>
      </c>
      <c r="H147" s="19">
        <v>13</v>
      </c>
      <c r="I147" s="19">
        <v>29</v>
      </c>
    </row>
    <row r="148" spans="1:9" s="18" customFormat="1" ht="12" customHeight="1" x14ac:dyDescent="0.2">
      <c r="A148" s="246" t="s">
        <v>143</v>
      </c>
      <c r="B148" s="246"/>
      <c r="C148" s="19">
        <f t="shared" si="47"/>
        <v>351</v>
      </c>
      <c r="D148" s="19">
        <v>171</v>
      </c>
      <c r="E148" s="19">
        <v>180</v>
      </c>
      <c r="F148" s="19">
        <v>330</v>
      </c>
      <c r="G148" s="19">
        <v>170</v>
      </c>
      <c r="H148" s="19">
        <v>160</v>
      </c>
      <c r="I148" s="19">
        <v>353</v>
      </c>
    </row>
    <row r="149" spans="1:9" s="18" customFormat="1" ht="12" customHeight="1" x14ac:dyDescent="0.2">
      <c r="A149" s="246" t="s">
        <v>144</v>
      </c>
      <c r="B149" s="246"/>
      <c r="C149" s="19">
        <f t="shared" si="47"/>
        <v>1226</v>
      </c>
      <c r="D149" s="19">
        <v>609</v>
      </c>
      <c r="E149" s="19">
        <v>617</v>
      </c>
      <c r="F149" s="19">
        <v>1174</v>
      </c>
      <c r="G149" s="19">
        <v>578</v>
      </c>
      <c r="H149" s="19">
        <v>596</v>
      </c>
      <c r="I149" s="19">
        <v>1217</v>
      </c>
    </row>
    <row r="150" spans="1:9" s="18" customFormat="1" ht="12" customHeight="1" x14ac:dyDescent="0.2">
      <c r="A150" s="246" t="s">
        <v>145</v>
      </c>
      <c r="B150" s="246"/>
      <c r="C150" s="19">
        <f t="shared" si="47"/>
        <v>15185</v>
      </c>
      <c r="D150" s="19">
        <v>7057</v>
      </c>
      <c r="E150" s="19">
        <v>8128</v>
      </c>
      <c r="F150" s="19">
        <v>15153</v>
      </c>
      <c r="G150" s="19">
        <v>7083</v>
      </c>
      <c r="H150" s="19">
        <v>8070</v>
      </c>
      <c r="I150" s="19">
        <v>15272</v>
      </c>
    </row>
    <row r="151" spans="1:9" s="18" customFormat="1" ht="12" customHeight="1" x14ac:dyDescent="0.2">
      <c r="A151" s="246" t="s">
        <v>146</v>
      </c>
      <c r="B151" s="246"/>
      <c r="C151" s="19">
        <f t="shared" si="47"/>
        <v>6452</v>
      </c>
      <c r="D151" s="19">
        <v>3171</v>
      </c>
      <c r="E151" s="19">
        <v>3281</v>
      </c>
      <c r="F151" s="19">
        <v>6397</v>
      </c>
      <c r="G151" s="19">
        <v>3180</v>
      </c>
      <c r="H151" s="19">
        <v>3217</v>
      </c>
      <c r="I151" s="19">
        <v>6462</v>
      </c>
    </row>
    <row r="152" spans="1:9" s="18" customFormat="1" ht="12" customHeight="1" x14ac:dyDescent="0.2">
      <c r="A152" s="246" t="s">
        <v>148</v>
      </c>
      <c r="B152" s="246"/>
      <c r="C152" s="19">
        <f t="shared" si="47"/>
        <v>218</v>
      </c>
      <c r="D152" s="19">
        <v>109</v>
      </c>
      <c r="E152" s="19">
        <v>109</v>
      </c>
      <c r="F152" s="19">
        <v>220</v>
      </c>
      <c r="G152" s="19">
        <v>107</v>
      </c>
      <c r="H152" s="19">
        <v>113</v>
      </c>
      <c r="I152" s="19">
        <v>220</v>
      </c>
    </row>
    <row r="153" spans="1:9" s="18" customFormat="1" ht="12" customHeight="1" x14ac:dyDescent="0.2">
      <c r="A153" s="246" t="s">
        <v>149</v>
      </c>
      <c r="B153" s="246"/>
      <c r="C153" s="19">
        <f t="shared" si="47"/>
        <v>6966</v>
      </c>
      <c r="D153" s="19">
        <v>3200</v>
      </c>
      <c r="E153" s="19">
        <v>3766</v>
      </c>
      <c r="F153" s="19">
        <v>6942</v>
      </c>
      <c r="G153" s="19">
        <v>3190</v>
      </c>
      <c r="H153" s="19">
        <v>3752</v>
      </c>
      <c r="I153" s="19">
        <v>6988</v>
      </c>
    </row>
    <row r="154" spans="1:9" s="18" customFormat="1" ht="12" customHeight="1" x14ac:dyDescent="0.2">
      <c r="A154" s="246" t="s">
        <v>150</v>
      </c>
      <c r="B154" s="246"/>
      <c r="C154" s="19">
        <f t="shared" si="47"/>
        <v>59</v>
      </c>
      <c r="D154" s="19">
        <v>32</v>
      </c>
      <c r="E154" s="19">
        <v>27</v>
      </c>
      <c r="F154" s="19">
        <v>52</v>
      </c>
      <c r="G154" s="19">
        <v>29</v>
      </c>
      <c r="H154" s="19">
        <v>23</v>
      </c>
      <c r="I154" s="19">
        <v>59</v>
      </c>
    </row>
    <row r="155" spans="1:9" s="18" customFormat="1" ht="12" customHeight="1" x14ac:dyDescent="0.2">
      <c r="A155" s="246" t="s">
        <v>151</v>
      </c>
      <c r="B155" s="246"/>
      <c r="C155" s="19">
        <f t="shared" si="47"/>
        <v>2799</v>
      </c>
      <c r="D155" s="19">
        <v>1281</v>
      </c>
      <c r="E155" s="19">
        <v>1518</v>
      </c>
      <c r="F155" s="19">
        <v>2769</v>
      </c>
      <c r="G155" s="19">
        <v>1275</v>
      </c>
      <c r="H155" s="19">
        <v>1494</v>
      </c>
      <c r="I155" s="19">
        <v>2801</v>
      </c>
    </row>
    <row r="156" spans="1:9" s="18" customFormat="1" ht="12" customHeight="1" x14ac:dyDescent="0.2">
      <c r="A156" s="246" t="s">
        <v>152</v>
      </c>
      <c r="B156" s="246"/>
      <c r="C156" s="19">
        <f t="shared" si="47"/>
        <v>295</v>
      </c>
      <c r="D156" s="19">
        <v>140</v>
      </c>
      <c r="E156" s="19">
        <v>155</v>
      </c>
      <c r="F156" s="19">
        <v>282</v>
      </c>
      <c r="G156" s="19">
        <v>140</v>
      </c>
      <c r="H156" s="19">
        <v>142</v>
      </c>
      <c r="I156" s="19">
        <v>293</v>
      </c>
    </row>
    <row r="157" spans="1:9" s="18" customFormat="1" ht="12" customHeight="1" x14ac:dyDescent="0.2">
      <c r="A157" s="246" t="s">
        <v>153</v>
      </c>
      <c r="B157" s="246"/>
      <c r="C157" s="19">
        <f t="shared" si="47"/>
        <v>768</v>
      </c>
      <c r="D157" s="19">
        <v>360</v>
      </c>
      <c r="E157" s="19">
        <v>408</v>
      </c>
      <c r="F157" s="19">
        <v>755</v>
      </c>
      <c r="G157" s="19">
        <v>359</v>
      </c>
      <c r="H157" s="19">
        <v>396</v>
      </c>
      <c r="I157" s="19">
        <v>768</v>
      </c>
    </row>
    <row r="158" spans="1:9" s="18" customFormat="1" ht="12" customHeight="1" x14ac:dyDescent="0.2">
      <c r="A158" s="246" t="s">
        <v>155</v>
      </c>
      <c r="B158" s="246"/>
      <c r="C158" s="49">
        <f t="shared" si="47"/>
        <v>676</v>
      </c>
      <c r="D158" s="19">
        <v>342</v>
      </c>
      <c r="E158" s="19">
        <v>334</v>
      </c>
      <c r="F158" s="19">
        <v>678</v>
      </c>
      <c r="G158" s="19">
        <v>346</v>
      </c>
      <c r="H158" s="19">
        <v>332</v>
      </c>
      <c r="I158" s="19">
        <v>676</v>
      </c>
    </row>
    <row r="159" spans="1:9" s="18" customFormat="1" ht="12" customHeight="1" x14ac:dyDescent="0.2">
      <c r="A159" s="246" t="s">
        <v>158</v>
      </c>
      <c r="B159" s="246"/>
      <c r="C159" s="19">
        <f t="shared" si="47"/>
        <v>89</v>
      </c>
      <c r="D159" s="19">
        <v>44</v>
      </c>
      <c r="E159" s="19">
        <v>45</v>
      </c>
      <c r="F159" s="19">
        <v>93</v>
      </c>
      <c r="G159" s="19">
        <v>46</v>
      </c>
      <c r="H159" s="19">
        <v>47</v>
      </c>
      <c r="I159" s="19">
        <v>91</v>
      </c>
    </row>
    <row r="160" spans="1:9" s="18" customFormat="1" ht="12" customHeight="1" x14ac:dyDescent="0.2">
      <c r="A160" s="246" t="s">
        <v>159</v>
      </c>
      <c r="B160" s="246"/>
      <c r="C160" s="19">
        <f t="shared" si="47"/>
        <v>743</v>
      </c>
      <c r="D160" s="19">
        <v>361</v>
      </c>
      <c r="E160" s="19">
        <v>382</v>
      </c>
      <c r="F160" s="19">
        <v>730</v>
      </c>
      <c r="G160" s="19">
        <v>367</v>
      </c>
      <c r="H160" s="19">
        <v>363</v>
      </c>
      <c r="I160" s="19">
        <v>741</v>
      </c>
    </row>
    <row r="161" spans="1:9" s="18" customFormat="1" ht="12" customHeight="1" x14ac:dyDescent="0.2">
      <c r="A161" s="246" t="s">
        <v>160</v>
      </c>
      <c r="B161" s="246"/>
      <c r="C161" s="19">
        <f t="shared" si="47"/>
        <v>2617</v>
      </c>
      <c r="D161" s="19">
        <v>1263</v>
      </c>
      <c r="E161" s="19">
        <v>1354</v>
      </c>
      <c r="F161" s="19">
        <v>2600</v>
      </c>
      <c r="G161" s="19">
        <v>1266</v>
      </c>
      <c r="H161" s="19">
        <v>1334</v>
      </c>
      <c r="I161" s="19">
        <v>2650</v>
      </c>
    </row>
    <row r="162" spans="1:9" s="18" customFormat="1" ht="12" customHeight="1" x14ac:dyDescent="0.2">
      <c r="A162" s="246" t="s">
        <v>161</v>
      </c>
      <c r="B162" s="246"/>
      <c r="C162" s="19">
        <f t="shared" si="47"/>
        <v>62</v>
      </c>
      <c r="D162" s="19">
        <v>29</v>
      </c>
      <c r="E162" s="19">
        <v>33</v>
      </c>
      <c r="F162" s="19">
        <v>64</v>
      </c>
      <c r="G162" s="19">
        <v>29</v>
      </c>
      <c r="H162" s="19">
        <v>35</v>
      </c>
      <c r="I162" s="19">
        <v>62</v>
      </c>
    </row>
    <row r="163" spans="1:9" s="18" customFormat="1" ht="12" customHeight="1" x14ac:dyDescent="0.2">
      <c r="A163" s="246" t="s">
        <v>162</v>
      </c>
      <c r="B163" s="246"/>
      <c r="C163" s="19">
        <f t="shared" si="47"/>
        <v>1114</v>
      </c>
      <c r="D163" s="19">
        <v>545</v>
      </c>
      <c r="E163" s="19">
        <v>569</v>
      </c>
      <c r="F163" s="19">
        <v>1104</v>
      </c>
      <c r="G163" s="19">
        <v>543</v>
      </c>
      <c r="H163" s="19">
        <v>561</v>
      </c>
      <c r="I163" s="19">
        <v>1113</v>
      </c>
    </row>
    <row r="164" spans="1:9" s="18" customFormat="1" ht="12" customHeight="1" x14ac:dyDescent="0.2">
      <c r="A164" s="253" t="s">
        <v>164</v>
      </c>
      <c r="B164" s="253"/>
      <c r="C164" s="25">
        <f t="shared" si="47"/>
        <v>287</v>
      </c>
      <c r="D164" s="25">
        <v>139</v>
      </c>
      <c r="E164" s="25">
        <v>148</v>
      </c>
      <c r="F164" s="25">
        <v>283</v>
      </c>
      <c r="G164" s="25">
        <v>134</v>
      </c>
      <c r="H164" s="25">
        <v>149</v>
      </c>
      <c r="I164" s="25">
        <v>287</v>
      </c>
    </row>
    <row r="165" spans="1:9" s="18" customFormat="1" ht="12" customHeight="1" x14ac:dyDescent="0.2">
      <c r="A165" s="22"/>
      <c r="B165" s="22"/>
      <c r="C165" s="22"/>
      <c r="D165" s="22"/>
      <c r="E165" s="22"/>
      <c r="F165" s="22"/>
      <c r="G165" s="22"/>
      <c r="H165" s="22"/>
      <c r="I165" s="22"/>
    </row>
    <row r="166" spans="1:9" s="18" customFormat="1" ht="12" customHeight="1" x14ac:dyDescent="0.2">
      <c r="A166" s="247" t="s">
        <v>165</v>
      </c>
      <c r="B166" s="247"/>
      <c r="C166" s="17">
        <f t="shared" ref="C166:I166" si="48">SUM(C167:C174)</f>
        <v>5871</v>
      </c>
      <c r="D166" s="17">
        <f t="shared" si="48"/>
        <v>2888</v>
      </c>
      <c r="E166" s="17">
        <f t="shared" si="48"/>
        <v>2983</v>
      </c>
      <c r="F166" s="17">
        <f t="shared" si="48"/>
        <v>5762</v>
      </c>
      <c r="G166" s="17">
        <f t="shared" si="48"/>
        <v>2864</v>
      </c>
      <c r="H166" s="17">
        <f t="shared" si="48"/>
        <v>2898</v>
      </c>
      <c r="I166" s="17">
        <f t="shared" si="48"/>
        <v>5891</v>
      </c>
    </row>
    <row r="167" spans="1:9" s="18" customFormat="1" ht="12" customHeight="1" x14ac:dyDescent="0.2">
      <c r="A167" s="246" t="s">
        <v>166</v>
      </c>
      <c r="B167" s="246"/>
      <c r="C167" s="19">
        <f t="shared" ref="C167:C174" si="49">SUM(D167:E167)</f>
        <v>1412</v>
      </c>
      <c r="D167" s="19">
        <v>670</v>
      </c>
      <c r="E167" s="19">
        <v>742</v>
      </c>
      <c r="F167" s="19">
        <v>1372</v>
      </c>
      <c r="G167" s="19">
        <v>671</v>
      </c>
      <c r="H167" s="19">
        <v>701</v>
      </c>
      <c r="I167" s="19">
        <v>1412</v>
      </c>
    </row>
    <row r="168" spans="1:9" s="18" customFormat="1" ht="12" customHeight="1" x14ac:dyDescent="0.2">
      <c r="A168" s="246" t="s">
        <v>167</v>
      </c>
      <c r="B168" s="246"/>
      <c r="C168" s="19">
        <f t="shared" si="49"/>
        <v>54</v>
      </c>
      <c r="D168" s="19">
        <v>33</v>
      </c>
      <c r="E168" s="19">
        <v>21</v>
      </c>
      <c r="F168" s="19">
        <v>48</v>
      </c>
      <c r="G168" s="19">
        <v>27</v>
      </c>
      <c r="H168" s="19">
        <v>21</v>
      </c>
      <c r="I168" s="19">
        <v>55</v>
      </c>
    </row>
    <row r="169" spans="1:9" s="18" customFormat="1" ht="12" customHeight="1" x14ac:dyDescent="0.2">
      <c r="A169" s="246" t="s">
        <v>168</v>
      </c>
      <c r="B169" s="246"/>
      <c r="C169" s="19">
        <f t="shared" si="49"/>
        <v>52</v>
      </c>
      <c r="D169" s="19">
        <v>29</v>
      </c>
      <c r="E169" s="19">
        <v>23</v>
      </c>
      <c r="F169" s="19">
        <v>49</v>
      </c>
      <c r="G169" s="19">
        <v>27</v>
      </c>
      <c r="H169" s="19">
        <v>22</v>
      </c>
      <c r="I169" s="19">
        <v>53</v>
      </c>
    </row>
    <row r="170" spans="1:9" s="18" customFormat="1" ht="12" customHeight="1" x14ac:dyDescent="0.2">
      <c r="A170" s="246" t="s">
        <v>169</v>
      </c>
      <c r="B170" s="246"/>
      <c r="C170" s="19">
        <f t="shared" si="49"/>
        <v>57</v>
      </c>
      <c r="D170" s="19">
        <v>30</v>
      </c>
      <c r="E170" s="19">
        <v>27</v>
      </c>
      <c r="F170" s="19">
        <v>60</v>
      </c>
      <c r="G170" s="19">
        <v>32</v>
      </c>
      <c r="H170" s="19">
        <v>28</v>
      </c>
      <c r="I170" s="19">
        <v>58</v>
      </c>
    </row>
    <row r="171" spans="1:9" s="18" customFormat="1" ht="12" customHeight="1" x14ac:dyDescent="0.2">
      <c r="A171" s="246" t="s">
        <v>170</v>
      </c>
      <c r="B171" s="246"/>
      <c r="C171" s="19">
        <f t="shared" si="49"/>
        <v>1222</v>
      </c>
      <c r="D171" s="19">
        <v>619</v>
      </c>
      <c r="E171" s="19">
        <v>603</v>
      </c>
      <c r="F171" s="19">
        <v>1203</v>
      </c>
      <c r="G171" s="19">
        <v>613</v>
      </c>
      <c r="H171" s="19">
        <v>590</v>
      </c>
      <c r="I171" s="19">
        <v>1223</v>
      </c>
    </row>
    <row r="172" spans="1:9" s="18" customFormat="1" ht="12" customHeight="1" x14ac:dyDescent="0.2">
      <c r="A172" s="246" t="s">
        <v>171</v>
      </c>
      <c r="B172" s="246"/>
      <c r="C172" s="19">
        <f t="shared" si="49"/>
        <v>46</v>
      </c>
      <c r="D172" s="19">
        <v>21</v>
      </c>
      <c r="E172" s="19">
        <v>25</v>
      </c>
      <c r="F172" s="19">
        <v>535</v>
      </c>
      <c r="G172" s="19">
        <v>270</v>
      </c>
      <c r="H172" s="19">
        <v>265</v>
      </c>
      <c r="I172" s="19">
        <v>573</v>
      </c>
    </row>
    <row r="173" spans="1:9" s="18" customFormat="1" ht="12" customHeight="1" x14ac:dyDescent="0.2">
      <c r="A173" s="246" t="s">
        <v>172</v>
      </c>
      <c r="B173" s="246"/>
      <c r="C173" s="19">
        <f t="shared" si="49"/>
        <v>573</v>
      </c>
      <c r="D173" s="19">
        <v>289</v>
      </c>
      <c r="E173" s="19">
        <v>284</v>
      </c>
      <c r="F173" s="19">
        <v>48</v>
      </c>
      <c r="G173" s="19">
        <v>23</v>
      </c>
      <c r="H173" s="19">
        <v>25</v>
      </c>
      <c r="I173" s="19">
        <v>46</v>
      </c>
    </row>
    <row r="174" spans="1:9" s="18" customFormat="1" ht="12" customHeight="1" x14ac:dyDescent="0.2">
      <c r="A174" s="253" t="s">
        <v>173</v>
      </c>
      <c r="B174" s="253"/>
      <c r="C174" s="25">
        <f t="shared" si="49"/>
        <v>2455</v>
      </c>
      <c r="D174" s="25">
        <v>1197</v>
      </c>
      <c r="E174" s="25">
        <v>1258</v>
      </c>
      <c r="F174" s="25">
        <v>2447</v>
      </c>
      <c r="G174" s="25">
        <v>1201</v>
      </c>
      <c r="H174" s="25">
        <v>1246</v>
      </c>
      <c r="I174" s="25">
        <v>2471</v>
      </c>
    </row>
    <row r="175" spans="1:9" s="18" customFormat="1" ht="12" customHeight="1" x14ac:dyDescent="0.2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s="18" customFormat="1" ht="12" customHeight="1" x14ac:dyDescent="0.2">
      <c r="A176" s="247" t="s">
        <v>174</v>
      </c>
      <c r="B176" s="247"/>
      <c r="C176" s="17">
        <f t="shared" ref="C176:H176" si="50">SUM(C177:C193)</f>
        <v>48055</v>
      </c>
      <c r="D176" s="17">
        <f t="shared" si="50"/>
        <v>23206</v>
      </c>
      <c r="E176" s="17">
        <f t="shared" si="50"/>
        <v>24849</v>
      </c>
      <c r="F176" s="17">
        <f t="shared" si="50"/>
        <v>48231</v>
      </c>
      <c r="G176" s="17">
        <f t="shared" si="50"/>
        <v>23474</v>
      </c>
      <c r="H176" s="17">
        <f t="shared" si="50"/>
        <v>24757</v>
      </c>
      <c r="I176" s="17">
        <f>SUM(I177:I193)</f>
        <v>48406</v>
      </c>
    </row>
    <row r="177" spans="1:9" s="18" customFormat="1" ht="12" customHeight="1" x14ac:dyDescent="0.2">
      <c r="A177" s="246" t="s">
        <v>175</v>
      </c>
      <c r="B177" s="246"/>
      <c r="C177" s="19">
        <f t="shared" ref="C177:C193" si="51">SUM(D177:E177)</f>
        <v>4200</v>
      </c>
      <c r="D177" s="19">
        <v>2089</v>
      </c>
      <c r="E177" s="19">
        <v>2111</v>
      </c>
      <c r="F177" s="19">
        <v>4262</v>
      </c>
      <c r="G177" s="19">
        <v>2118</v>
      </c>
      <c r="H177" s="19">
        <v>2144</v>
      </c>
      <c r="I177" s="19">
        <v>4244</v>
      </c>
    </row>
    <row r="178" spans="1:9" s="18" customFormat="1" ht="12" customHeight="1" x14ac:dyDescent="0.2">
      <c r="A178" s="246" t="s">
        <v>176</v>
      </c>
      <c r="B178" s="246"/>
      <c r="C178" s="19">
        <f t="shared" si="51"/>
        <v>17323</v>
      </c>
      <c r="D178" s="19">
        <v>8070</v>
      </c>
      <c r="E178" s="19">
        <v>9253</v>
      </c>
      <c r="F178" s="19">
        <v>17373</v>
      </c>
      <c r="G178" s="19">
        <v>8189</v>
      </c>
      <c r="H178" s="19">
        <v>9184</v>
      </c>
      <c r="I178" s="19">
        <v>17393</v>
      </c>
    </row>
    <row r="179" spans="1:9" s="18" customFormat="1" ht="12" customHeight="1" x14ac:dyDescent="0.2">
      <c r="A179" s="246" t="s">
        <v>177</v>
      </c>
      <c r="B179" s="246"/>
      <c r="C179" s="19">
        <f t="shared" si="51"/>
        <v>2347</v>
      </c>
      <c r="D179" s="19">
        <v>1202</v>
      </c>
      <c r="E179" s="19">
        <v>1145</v>
      </c>
      <c r="F179" s="19">
        <v>2332</v>
      </c>
      <c r="G179" s="19">
        <v>1208</v>
      </c>
      <c r="H179" s="19">
        <v>1124</v>
      </c>
      <c r="I179" s="19">
        <v>2351</v>
      </c>
    </row>
    <row r="180" spans="1:9" s="18" customFormat="1" ht="12" customHeight="1" x14ac:dyDescent="0.2">
      <c r="A180" s="246" t="s">
        <v>178</v>
      </c>
      <c r="B180" s="246"/>
      <c r="C180" s="19">
        <f t="shared" si="51"/>
        <v>2706</v>
      </c>
      <c r="D180" s="19">
        <v>1363</v>
      </c>
      <c r="E180" s="19">
        <v>1343</v>
      </c>
      <c r="F180" s="19">
        <v>2658</v>
      </c>
      <c r="G180" s="19">
        <v>1347</v>
      </c>
      <c r="H180" s="19">
        <v>1311</v>
      </c>
      <c r="I180" s="19">
        <v>2721</v>
      </c>
    </row>
    <row r="181" spans="1:9" s="18" customFormat="1" ht="12" customHeight="1" x14ac:dyDescent="0.2">
      <c r="A181" s="246" t="s">
        <v>179</v>
      </c>
      <c r="B181" s="246"/>
      <c r="C181" s="19">
        <f t="shared" si="51"/>
        <v>8285</v>
      </c>
      <c r="D181" s="19">
        <v>3950</v>
      </c>
      <c r="E181" s="19">
        <v>4335</v>
      </c>
      <c r="F181" s="19">
        <v>8335</v>
      </c>
      <c r="G181" s="19">
        <v>4006</v>
      </c>
      <c r="H181" s="19">
        <v>4329</v>
      </c>
      <c r="I181" s="19">
        <v>8350</v>
      </c>
    </row>
    <row r="182" spans="1:9" s="18" customFormat="1" ht="12" customHeight="1" x14ac:dyDescent="0.2">
      <c r="A182" s="246" t="s">
        <v>180</v>
      </c>
      <c r="B182" s="246"/>
      <c r="C182" s="19">
        <f t="shared" si="51"/>
        <v>670</v>
      </c>
      <c r="D182" s="19">
        <v>333</v>
      </c>
      <c r="E182" s="19">
        <v>337</v>
      </c>
      <c r="F182" s="19">
        <v>681</v>
      </c>
      <c r="G182" s="19">
        <v>341</v>
      </c>
      <c r="H182" s="19">
        <v>340</v>
      </c>
      <c r="I182" s="19">
        <v>684</v>
      </c>
    </row>
    <row r="183" spans="1:9" s="18" customFormat="1" ht="12" customHeight="1" x14ac:dyDescent="0.2">
      <c r="A183" s="246" t="s">
        <v>181</v>
      </c>
      <c r="B183" s="246"/>
      <c r="C183" s="19">
        <f t="shared" si="51"/>
        <v>734</v>
      </c>
      <c r="D183" s="19">
        <v>356</v>
      </c>
      <c r="E183" s="19">
        <v>378</v>
      </c>
      <c r="F183" s="19">
        <v>699</v>
      </c>
      <c r="G183" s="19">
        <v>336</v>
      </c>
      <c r="H183" s="19">
        <v>363</v>
      </c>
      <c r="I183" s="19">
        <v>733</v>
      </c>
    </row>
    <row r="184" spans="1:9" s="18" customFormat="1" ht="12" customHeight="1" x14ac:dyDescent="0.2">
      <c r="A184" s="246" t="s">
        <v>182</v>
      </c>
      <c r="B184" s="246"/>
      <c r="C184" s="19">
        <f t="shared" si="51"/>
        <v>811</v>
      </c>
      <c r="D184" s="19">
        <v>402</v>
      </c>
      <c r="E184" s="19">
        <v>409</v>
      </c>
      <c r="F184" s="19">
        <v>781</v>
      </c>
      <c r="G184" s="19">
        <v>385</v>
      </c>
      <c r="H184" s="19">
        <v>396</v>
      </c>
      <c r="I184" s="19">
        <v>814</v>
      </c>
    </row>
    <row r="185" spans="1:9" s="18" customFormat="1" ht="12" customHeight="1" x14ac:dyDescent="0.2">
      <c r="A185" s="246" t="s">
        <v>183</v>
      </c>
      <c r="B185" s="246"/>
      <c r="C185" s="19">
        <f t="shared" si="51"/>
        <v>378</v>
      </c>
      <c r="D185" s="19">
        <v>208</v>
      </c>
      <c r="E185" s="19">
        <v>170</v>
      </c>
      <c r="F185" s="19">
        <v>367</v>
      </c>
      <c r="G185" s="19">
        <v>205</v>
      </c>
      <c r="H185" s="19">
        <v>162</v>
      </c>
      <c r="I185" s="19">
        <v>375</v>
      </c>
    </row>
    <row r="186" spans="1:9" s="18" customFormat="1" ht="12" customHeight="1" x14ac:dyDescent="0.2">
      <c r="A186" s="246" t="s">
        <v>184</v>
      </c>
      <c r="B186" s="246"/>
      <c r="C186" s="19">
        <f t="shared" si="51"/>
        <v>1309</v>
      </c>
      <c r="D186" s="19">
        <v>623</v>
      </c>
      <c r="E186" s="19">
        <v>686</v>
      </c>
      <c r="F186" s="19">
        <v>1313</v>
      </c>
      <c r="G186" s="19">
        <v>627</v>
      </c>
      <c r="H186" s="19">
        <v>686</v>
      </c>
      <c r="I186" s="19">
        <v>1330</v>
      </c>
    </row>
    <row r="187" spans="1:9" s="18" customFormat="1" ht="12" customHeight="1" x14ac:dyDescent="0.2">
      <c r="A187" s="246" t="s">
        <v>186</v>
      </c>
      <c r="B187" s="246"/>
      <c r="C187" s="19">
        <f t="shared" si="51"/>
        <v>116</v>
      </c>
      <c r="D187" s="19">
        <v>61</v>
      </c>
      <c r="E187" s="19">
        <v>55</v>
      </c>
      <c r="F187" s="19">
        <v>116</v>
      </c>
      <c r="G187" s="19">
        <v>57</v>
      </c>
      <c r="H187" s="19">
        <v>59</v>
      </c>
      <c r="I187" s="19">
        <v>116</v>
      </c>
    </row>
    <row r="188" spans="1:9" s="18" customFormat="1" ht="12" customHeight="1" x14ac:dyDescent="0.2">
      <c r="A188" s="246" t="s">
        <v>187</v>
      </c>
      <c r="B188" s="246"/>
      <c r="C188" s="19">
        <f t="shared" si="51"/>
        <v>2546</v>
      </c>
      <c r="D188" s="19">
        <v>1243</v>
      </c>
      <c r="E188" s="19">
        <v>1303</v>
      </c>
      <c r="F188" s="19">
        <v>2648</v>
      </c>
      <c r="G188" s="19">
        <v>1309</v>
      </c>
      <c r="H188" s="19">
        <v>1339</v>
      </c>
      <c r="I188" s="19">
        <v>2596</v>
      </c>
    </row>
    <row r="189" spans="1:9" s="18" customFormat="1" ht="12" customHeight="1" x14ac:dyDescent="0.2">
      <c r="A189" s="246" t="s">
        <v>188</v>
      </c>
      <c r="B189" s="246"/>
      <c r="C189" s="19">
        <f t="shared" si="51"/>
        <v>561</v>
      </c>
      <c r="D189" s="19">
        <v>270</v>
      </c>
      <c r="E189" s="19">
        <v>291</v>
      </c>
      <c r="F189" s="19">
        <v>573</v>
      </c>
      <c r="G189" s="19">
        <v>278</v>
      </c>
      <c r="H189" s="19">
        <v>295</v>
      </c>
      <c r="I189" s="19">
        <v>563</v>
      </c>
    </row>
    <row r="190" spans="1:9" s="18" customFormat="1" ht="12" customHeight="1" x14ac:dyDescent="0.2">
      <c r="A190" s="246" t="s">
        <v>189</v>
      </c>
      <c r="B190" s="246"/>
      <c r="C190" s="19">
        <f t="shared" si="51"/>
        <v>563</v>
      </c>
      <c r="D190" s="19">
        <v>280</v>
      </c>
      <c r="E190" s="19">
        <v>283</v>
      </c>
      <c r="F190" s="19">
        <v>556</v>
      </c>
      <c r="G190" s="19">
        <v>275</v>
      </c>
      <c r="H190" s="19">
        <v>281</v>
      </c>
      <c r="I190" s="19">
        <v>569</v>
      </c>
    </row>
    <row r="191" spans="1:9" s="18" customFormat="1" ht="12" customHeight="1" x14ac:dyDescent="0.2">
      <c r="A191" s="246" t="s">
        <v>190</v>
      </c>
      <c r="B191" s="246"/>
      <c r="C191" s="19">
        <f t="shared" si="51"/>
        <v>2262</v>
      </c>
      <c r="D191" s="19">
        <v>1159</v>
      </c>
      <c r="E191" s="19">
        <v>1103</v>
      </c>
      <c r="F191" s="19">
        <v>2274</v>
      </c>
      <c r="G191" s="19">
        <v>1170</v>
      </c>
      <c r="H191" s="19">
        <v>1104</v>
      </c>
      <c r="I191" s="19">
        <v>2274</v>
      </c>
    </row>
    <row r="192" spans="1:9" s="18" customFormat="1" ht="12" customHeight="1" x14ac:dyDescent="0.2">
      <c r="A192" s="246" t="s">
        <v>191</v>
      </c>
      <c r="B192" s="246"/>
      <c r="C192" s="19">
        <f t="shared" si="51"/>
        <v>203</v>
      </c>
      <c r="D192" s="19">
        <v>106</v>
      </c>
      <c r="E192" s="19">
        <v>97</v>
      </c>
      <c r="F192" s="19">
        <v>207</v>
      </c>
      <c r="G192" s="19">
        <v>104</v>
      </c>
      <c r="H192" s="19">
        <v>103</v>
      </c>
      <c r="I192" s="19">
        <v>207</v>
      </c>
    </row>
    <row r="193" spans="1:9" s="18" customFormat="1" ht="12" customHeight="1" x14ac:dyDescent="0.2">
      <c r="A193" s="253" t="s">
        <v>192</v>
      </c>
      <c r="B193" s="253"/>
      <c r="C193" s="25">
        <f t="shared" si="51"/>
        <v>3041</v>
      </c>
      <c r="D193" s="25">
        <v>1491</v>
      </c>
      <c r="E193" s="25">
        <v>1550</v>
      </c>
      <c r="F193" s="25">
        <v>3056</v>
      </c>
      <c r="G193" s="25">
        <v>1519</v>
      </c>
      <c r="H193" s="25">
        <v>1537</v>
      </c>
      <c r="I193" s="25">
        <v>3086</v>
      </c>
    </row>
    <row r="194" spans="1:9" s="18" customFormat="1" ht="12" customHeight="1" x14ac:dyDescent="0.2">
      <c r="A194" s="22"/>
      <c r="B194" s="22"/>
      <c r="C194" s="22"/>
      <c r="D194" s="22"/>
      <c r="E194" s="22"/>
      <c r="F194" s="22"/>
      <c r="G194" s="22"/>
      <c r="H194" s="22"/>
      <c r="I194" s="22"/>
    </row>
    <row r="195" spans="1:9" s="18" customFormat="1" ht="12" customHeight="1" x14ac:dyDescent="0.2">
      <c r="A195" s="247" t="s">
        <v>193</v>
      </c>
      <c r="B195" s="247"/>
      <c r="C195" s="17">
        <f t="shared" ref="C195:I195" si="52">SUM(C196:C201)</f>
        <v>12400</v>
      </c>
      <c r="D195" s="17">
        <f t="shared" si="52"/>
        <v>6206</v>
      </c>
      <c r="E195" s="17">
        <f t="shared" si="52"/>
        <v>6194</v>
      </c>
      <c r="F195" s="17">
        <f t="shared" si="52"/>
        <v>12533</v>
      </c>
      <c r="G195" s="17">
        <f t="shared" si="52"/>
        <v>6359</v>
      </c>
      <c r="H195" s="17">
        <f t="shared" si="52"/>
        <v>6174</v>
      </c>
      <c r="I195" s="17">
        <f t="shared" si="52"/>
        <v>12519</v>
      </c>
    </row>
    <row r="196" spans="1:9" s="18" customFormat="1" ht="12" customHeight="1" x14ac:dyDescent="0.2">
      <c r="A196" s="246" t="s">
        <v>194</v>
      </c>
      <c r="B196" s="246"/>
      <c r="C196" s="19">
        <f t="shared" ref="C196:C201" si="53">SUM(D196:E196)</f>
        <v>5955</v>
      </c>
      <c r="D196" s="19">
        <v>2958</v>
      </c>
      <c r="E196" s="19">
        <v>2997</v>
      </c>
      <c r="F196" s="19">
        <v>6080</v>
      </c>
      <c r="G196" s="19">
        <v>3098</v>
      </c>
      <c r="H196" s="19">
        <v>2982</v>
      </c>
      <c r="I196" s="19">
        <v>6027</v>
      </c>
    </row>
    <row r="197" spans="1:9" s="18" customFormat="1" ht="12" customHeight="1" x14ac:dyDescent="0.2">
      <c r="A197" s="246" t="s">
        <v>195</v>
      </c>
      <c r="B197" s="246"/>
      <c r="C197" s="19">
        <f t="shared" si="53"/>
        <v>2570</v>
      </c>
      <c r="D197" s="19">
        <v>1261</v>
      </c>
      <c r="E197" s="19">
        <v>1309</v>
      </c>
      <c r="F197" s="19">
        <v>2588</v>
      </c>
      <c r="G197" s="19">
        <v>1272</v>
      </c>
      <c r="H197" s="19">
        <v>1316</v>
      </c>
      <c r="I197" s="19">
        <v>2591</v>
      </c>
    </row>
    <row r="198" spans="1:9" s="18" customFormat="1" ht="12" customHeight="1" x14ac:dyDescent="0.2">
      <c r="A198" s="246" t="s">
        <v>196</v>
      </c>
      <c r="B198" s="246"/>
      <c r="C198" s="19">
        <f t="shared" si="53"/>
        <v>626</v>
      </c>
      <c r="D198" s="19">
        <v>323</v>
      </c>
      <c r="E198" s="19">
        <v>303</v>
      </c>
      <c r="F198" s="19">
        <v>618</v>
      </c>
      <c r="G198" s="19">
        <v>315</v>
      </c>
      <c r="H198" s="19">
        <v>303</v>
      </c>
      <c r="I198" s="19">
        <v>631</v>
      </c>
    </row>
    <row r="199" spans="1:9" s="18" customFormat="1" ht="12" customHeight="1" x14ac:dyDescent="0.2">
      <c r="A199" s="246" t="s">
        <v>197</v>
      </c>
      <c r="B199" s="246"/>
      <c r="C199" s="19">
        <f t="shared" si="53"/>
        <v>568</v>
      </c>
      <c r="D199" s="19">
        <v>277</v>
      </c>
      <c r="E199" s="19">
        <v>291</v>
      </c>
      <c r="F199" s="19">
        <v>551</v>
      </c>
      <c r="G199" s="19">
        <v>278</v>
      </c>
      <c r="H199" s="19">
        <v>273</v>
      </c>
      <c r="I199" s="19">
        <v>567</v>
      </c>
    </row>
    <row r="200" spans="1:9" s="18" customFormat="1" ht="12" customHeight="1" x14ac:dyDescent="0.2">
      <c r="A200" s="246" t="s">
        <v>198</v>
      </c>
      <c r="B200" s="246"/>
      <c r="C200" s="19">
        <f t="shared" si="53"/>
        <v>1641</v>
      </c>
      <c r="D200" s="19">
        <v>843</v>
      </c>
      <c r="E200" s="19">
        <v>798</v>
      </c>
      <c r="F200" s="19">
        <v>1663</v>
      </c>
      <c r="G200" s="19">
        <v>848</v>
      </c>
      <c r="H200" s="19">
        <v>815</v>
      </c>
      <c r="I200" s="19">
        <v>1664</v>
      </c>
    </row>
    <row r="201" spans="1:9" s="18" customFormat="1" ht="12" customHeight="1" x14ac:dyDescent="0.2">
      <c r="A201" s="253" t="s">
        <v>199</v>
      </c>
      <c r="B201" s="253"/>
      <c r="C201" s="25">
        <f t="shared" si="53"/>
        <v>1040</v>
      </c>
      <c r="D201" s="25">
        <v>544</v>
      </c>
      <c r="E201" s="25">
        <v>496</v>
      </c>
      <c r="F201" s="25">
        <v>1033</v>
      </c>
      <c r="G201" s="25">
        <v>548</v>
      </c>
      <c r="H201" s="25">
        <v>485</v>
      </c>
      <c r="I201" s="25">
        <v>1039</v>
      </c>
    </row>
    <row r="202" spans="1:9" s="18" customFormat="1" ht="12" customHeight="1" x14ac:dyDescent="0.2">
      <c r="A202" s="22"/>
      <c r="B202" s="22"/>
      <c r="C202" s="22"/>
      <c r="D202" s="22"/>
      <c r="E202" s="22"/>
      <c r="F202" s="22"/>
      <c r="G202" s="22"/>
      <c r="H202" s="22"/>
      <c r="I202" s="22"/>
    </row>
    <row r="203" spans="1:9" s="18" customFormat="1" ht="12" customHeight="1" x14ac:dyDescent="0.2">
      <c r="A203" s="247" t="s">
        <v>200</v>
      </c>
      <c r="B203" s="247"/>
      <c r="C203" s="17">
        <f t="shared" ref="C203:I203" si="54">SUM(C204:C208)</f>
        <v>5682</v>
      </c>
      <c r="D203" s="17">
        <f t="shared" si="54"/>
        <v>2854</v>
      </c>
      <c r="E203" s="17">
        <f t="shared" si="54"/>
        <v>2828</v>
      </c>
      <c r="F203" s="17">
        <f t="shared" si="54"/>
        <v>5530</v>
      </c>
      <c r="G203" s="17">
        <f t="shared" si="54"/>
        <v>2784</v>
      </c>
      <c r="H203" s="17">
        <f t="shared" si="54"/>
        <v>2746</v>
      </c>
      <c r="I203" s="17">
        <f t="shared" si="54"/>
        <v>5655</v>
      </c>
    </row>
    <row r="204" spans="1:9" s="18" customFormat="1" ht="12" customHeight="1" x14ac:dyDescent="0.2">
      <c r="A204" s="246" t="s">
        <v>201</v>
      </c>
      <c r="B204" s="246"/>
      <c r="C204" s="19">
        <f>SUM(D204:E204)</f>
        <v>1841</v>
      </c>
      <c r="D204" s="19">
        <v>909</v>
      </c>
      <c r="E204" s="19">
        <v>932</v>
      </c>
      <c r="F204" s="19">
        <v>1841</v>
      </c>
      <c r="G204" s="19">
        <v>918</v>
      </c>
      <c r="H204" s="19">
        <v>923</v>
      </c>
      <c r="I204" s="19">
        <v>1841</v>
      </c>
    </row>
    <row r="205" spans="1:9" s="18" customFormat="1" ht="12" customHeight="1" x14ac:dyDescent="0.2">
      <c r="A205" s="246" t="s">
        <v>202</v>
      </c>
      <c r="B205" s="246"/>
      <c r="C205" s="19">
        <f>SUM(D205:E205)</f>
        <v>1792</v>
      </c>
      <c r="D205" s="19">
        <v>894</v>
      </c>
      <c r="E205" s="19">
        <v>898</v>
      </c>
      <c r="F205" s="19">
        <v>1697</v>
      </c>
      <c r="G205" s="19">
        <v>841</v>
      </c>
      <c r="H205" s="19">
        <v>856</v>
      </c>
      <c r="I205" s="19">
        <v>1770</v>
      </c>
    </row>
    <row r="206" spans="1:9" s="18" customFormat="1" ht="12" customHeight="1" x14ac:dyDescent="0.2">
      <c r="A206" s="246" t="s">
        <v>203</v>
      </c>
      <c r="B206" s="246"/>
      <c r="C206" s="19">
        <f>SUM(D206:E206)</f>
        <v>378</v>
      </c>
      <c r="D206" s="19">
        <v>179</v>
      </c>
      <c r="E206" s="19">
        <v>199</v>
      </c>
      <c r="F206" s="19">
        <v>349</v>
      </c>
      <c r="G206" s="19">
        <v>167</v>
      </c>
      <c r="H206" s="19">
        <v>182</v>
      </c>
      <c r="I206" s="19">
        <v>372</v>
      </c>
    </row>
    <row r="207" spans="1:9" s="18" customFormat="1" ht="12" customHeight="1" x14ac:dyDescent="0.2">
      <c r="A207" s="246" t="s">
        <v>204</v>
      </c>
      <c r="B207" s="246"/>
      <c r="C207" s="19">
        <f>SUM(D207:E207)</f>
        <v>1316</v>
      </c>
      <c r="D207" s="19">
        <v>683</v>
      </c>
      <c r="E207" s="19">
        <v>633</v>
      </c>
      <c r="F207" s="19">
        <v>1311</v>
      </c>
      <c r="G207" s="19">
        <v>682</v>
      </c>
      <c r="H207" s="19">
        <v>629</v>
      </c>
      <c r="I207" s="19">
        <v>1317</v>
      </c>
    </row>
    <row r="208" spans="1:9" s="18" customFormat="1" ht="12" customHeight="1" x14ac:dyDescent="0.2">
      <c r="A208" s="253" t="s">
        <v>205</v>
      </c>
      <c r="B208" s="253"/>
      <c r="C208" s="25">
        <f>SUM(D208:E208)</f>
        <v>355</v>
      </c>
      <c r="D208" s="25">
        <v>189</v>
      </c>
      <c r="E208" s="25">
        <v>166</v>
      </c>
      <c r="F208" s="25">
        <v>332</v>
      </c>
      <c r="G208" s="25">
        <v>176</v>
      </c>
      <c r="H208" s="25">
        <v>156</v>
      </c>
      <c r="I208" s="25">
        <v>355</v>
      </c>
    </row>
    <row r="209" spans="1:9" s="18" customFormat="1" ht="12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</row>
    <row r="210" spans="1:9" s="18" customFormat="1" ht="12" customHeight="1" x14ac:dyDescent="0.2">
      <c r="A210" s="247" t="s">
        <v>206</v>
      </c>
      <c r="B210" s="247"/>
      <c r="C210" s="17">
        <f t="shared" ref="C210:I210" si="55">SUM(C211:C228)</f>
        <v>9834</v>
      </c>
      <c r="D210" s="17">
        <f t="shared" si="55"/>
        <v>5150</v>
      </c>
      <c r="E210" s="17">
        <f t="shared" si="55"/>
        <v>4684</v>
      </c>
      <c r="F210" s="17">
        <f t="shared" si="55"/>
        <v>9600</v>
      </c>
      <c r="G210" s="17">
        <f t="shared" si="55"/>
        <v>5082</v>
      </c>
      <c r="H210" s="17">
        <f t="shared" si="55"/>
        <v>4518</v>
      </c>
      <c r="I210" s="17">
        <f t="shared" si="55"/>
        <v>9848</v>
      </c>
    </row>
    <row r="211" spans="1:9" s="18" customFormat="1" ht="12" customHeight="1" x14ac:dyDescent="0.2">
      <c r="A211" s="246" t="s">
        <v>207</v>
      </c>
      <c r="B211" s="246"/>
      <c r="C211" s="19">
        <f t="shared" ref="C211:C228" si="56">SUM(D211:E211)</f>
        <v>1535</v>
      </c>
      <c r="D211" s="19">
        <v>766</v>
      </c>
      <c r="E211" s="19">
        <v>769</v>
      </c>
      <c r="F211" s="19">
        <v>1558</v>
      </c>
      <c r="G211" s="19">
        <v>792</v>
      </c>
      <c r="H211" s="19">
        <v>766</v>
      </c>
      <c r="I211" s="19">
        <v>1555</v>
      </c>
    </row>
    <row r="212" spans="1:9" s="18" customFormat="1" ht="12" customHeight="1" x14ac:dyDescent="0.2">
      <c r="A212" s="246" t="s">
        <v>208</v>
      </c>
      <c r="B212" s="246"/>
      <c r="C212" s="19">
        <f t="shared" si="56"/>
        <v>106</v>
      </c>
      <c r="D212" s="19">
        <v>49</v>
      </c>
      <c r="E212" s="19">
        <v>57</v>
      </c>
      <c r="F212" s="19">
        <v>107</v>
      </c>
      <c r="G212" s="19">
        <v>53</v>
      </c>
      <c r="H212" s="19">
        <v>54</v>
      </c>
      <c r="I212" s="19">
        <v>104</v>
      </c>
    </row>
    <row r="213" spans="1:9" s="18" customFormat="1" ht="12" customHeight="1" x14ac:dyDescent="0.2">
      <c r="A213" s="246" t="s">
        <v>209</v>
      </c>
      <c r="B213" s="246"/>
      <c r="C213" s="19">
        <f t="shared" si="56"/>
        <v>67</v>
      </c>
      <c r="D213" s="19">
        <v>35</v>
      </c>
      <c r="E213" s="19">
        <v>32</v>
      </c>
      <c r="F213" s="19">
        <v>64</v>
      </c>
      <c r="G213" s="19">
        <v>31</v>
      </c>
      <c r="H213" s="19">
        <v>33</v>
      </c>
      <c r="I213" s="19">
        <v>64</v>
      </c>
    </row>
    <row r="214" spans="1:9" s="18" customFormat="1" ht="12" customHeight="1" x14ac:dyDescent="0.2">
      <c r="A214" s="246" t="s">
        <v>210</v>
      </c>
      <c r="B214" s="246"/>
      <c r="C214" s="19">
        <f t="shared" si="56"/>
        <v>978</v>
      </c>
      <c r="D214" s="19">
        <v>496</v>
      </c>
      <c r="E214" s="19">
        <v>482</v>
      </c>
      <c r="F214" s="19">
        <v>980</v>
      </c>
      <c r="G214" s="19">
        <v>504</v>
      </c>
      <c r="H214" s="19">
        <v>476</v>
      </c>
      <c r="I214" s="19">
        <v>980</v>
      </c>
    </row>
    <row r="215" spans="1:9" s="18" customFormat="1" ht="12" customHeight="1" x14ac:dyDescent="0.2">
      <c r="A215" s="246" t="s">
        <v>211</v>
      </c>
      <c r="B215" s="246"/>
      <c r="C215" s="19">
        <f t="shared" si="56"/>
        <v>47</v>
      </c>
      <c r="D215" s="19">
        <v>22</v>
      </c>
      <c r="E215" s="19">
        <v>25</v>
      </c>
      <c r="F215" s="19">
        <v>41</v>
      </c>
      <c r="G215" s="19">
        <v>21</v>
      </c>
      <c r="H215" s="19">
        <v>20</v>
      </c>
      <c r="I215" s="19">
        <v>48</v>
      </c>
    </row>
    <row r="216" spans="1:9" s="18" customFormat="1" ht="12" customHeight="1" x14ac:dyDescent="0.2">
      <c r="A216" s="246" t="s">
        <v>212</v>
      </c>
      <c r="B216" s="246"/>
      <c r="C216" s="19">
        <f t="shared" si="56"/>
        <v>62</v>
      </c>
      <c r="D216" s="19">
        <v>34</v>
      </c>
      <c r="E216" s="19">
        <v>28</v>
      </c>
      <c r="F216" s="19">
        <v>55</v>
      </c>
      <c r="G216" s="19">
        <v>31</v>
      </c>
      <c r="H216" s="19">
        <v>24</v>
      </c>
      <c r="I216" s="19">
        <v>61</v>
      </c>
    </row>
    <row r="217" spans="1:9" s="18" customFormat="1" ht="12" customHeight="1" x14ac:dyDescent="0.2">
      <c r="A217" s="246" t="s">
        <v>213</v>
      </c>
      <c r="B217" s="246"/>
      <c r="C217" s="19">
        <f t="shared" si="56"/>
        <v>85</v>
      </c>
      <c r="D217" s="19">
        <v>42</v>
      </c>
      <c r="E217" s="19">
        <v>43</v>
      </c>
      <c r="F217" s="19">
        <v>81</v>
      </c>
      <c r="G217" s="19">
        <v>39</v>
      </c>
      <c r="H217" s="19">
        <v>42</v>
      </c>
      <c r="I217" s="19">
        <v>84</v>
      </c>
    </row>
    <row r="218" spans="1:9" s="18" customFormat="1" ht="12" customHeight="1" x14ac:dyDescent="0.2">
      <c r="A218" s="246" t="s">
        <v>214</v>
      </c>
      <c r="B218" s="246"/>
      <c r="C218" s="19">
        <f t="shared" si="56"/>
        <v>405</v>
      </c>
      <c r="D218" s="19">
        <v>203</v>
      </c>
      <c r="E218" s="19">
        <v>202</v>
      </c>
      <c r="F218" s="19">
        <v>394</v>
      </c>
      <c r="G218" s="19">
        <v>195</v>
      </c>
      <c r="H218" s="19">
        <v>199</v>
      </c>
      <c r="I218" s="19">
        <v>406</v>
      </c>
    </row>
    <row r="219" spans="1:9" s="18" customFormat="1" ht="12" customHeight="1" x14ac:dyDescent="0.2">
      <c r="A219" s="246" t="s">
        <v>215</v>
      </c>
      <c r="B219" s="246"/>
      <c r="C219" s="19">
        <f t="shared" si="56"/>
        <v>181</v>
      </c>
      <c r="D219" s="19">
        <v>93</v>
      </c>
      <c r="E219" s="19">
        <v>88</v>
      </c>
      <c r="F219" s="19">
        <v>174</v>
      </c>
      <c r="G219" s="19">
        <v>86</v>
      </c>
      <c r="H219" s="19">
        <v>88</v>
      </c>
      <c r="I219" s="19">
        <v>177</v>
      </c>
    </row>
    <row r="220" spans="1:9" s="18" customFormat="1" ht="12" customHeight="1" x14ac:dyDescent="0.2">
      <c r="A220" s="246" t="s">
        <v>216</v>
      </c>
      <c r="B220" s="246"/>
      <c r="C220" s="19">
        <f t="shared" si="56"/>
        <v>2006</v>
      </c>
      <c r="D220" s="19">
        <v>979</v>
      </c>
      <c r="E220" s="19">
        <v>1027</v>
      </c>
      <c r="F220" s="19">
        <v>1942</v>
      </c>
      <c r="G220" s="19">
        <v>962</v>
      </c>
      <c r="H220" s="19">
        <v>980</v>
      </c>
      <c r="I220" s="19">
        <v>1989</v>
      </c>
    </row>
    <row r="221" spans="1:9" s="18" customFormat="1" ht="12" customHeight="1" x14ac:dyDescent="0.2">
      <c r="A221" s="246" t="s">
        <v>217</v>
      </c>
      <c r="B221" s="246"/>
      <c r="C221" s="19">
        <f t="shared" si="56"/>
        <v>865</v>
      </c>
      <c r="D221" s="19">
        <v>426</v>
      </c>
      <c r="E221" s="19">
        <v>439</v>
      </c>
      <c r="F221" s="19">
        <v>848</v>
      </c>
      <c r="G221" s="19">
        <v>425</v>
      </c>
      <c r="H221" s="19">
        <v>423</v>
      </c>
      <c r="I221" s="19">
        <v>867</v>
      </c>
    </row>
    <row r="222" spans="1:9" s="18" customFormat="1" ht="12" customHeight="1" x14ac:dyDescent="0.2">
      <c r="A222" s="246" t="s">
        <v>218</v>
      </c>
      <c r="B222" s="246"/>
      <c r="C222" s="19">
        <f t="shared" si="56"/>
        <v>570</v>
      </c>
      <c r="D222" s="19">
        <v>450</v>
      </c>
      <c r="E222" s="19">
        <v>120</v>
      </c>
      <c r="F222" s="19">
        <v>562</v>
      </c>
      <c r="G222" s="19">
        <v>449</v>
      </c>
      <c r="H222" s="19">
        <v>113</v>
      </c>
      <c r="I222" s="19">
        <v>580</v>
      </c>
    </row>
    <row r="223" spans="1:9" s="18" customFormat="1" ht="12" customHeight="1" x14ac:dyDescent="0.2">
      <c r="A223" s="246" t="s">
        <v>219</v>
      </c>
      <c r="B223" s="246"/>
      <c r="C223" s="19">
        <f t="shared" si="56"/>
        <v>132</v>
      </c>
      <c r="D223" s="19">
        <v>70</v>
      </c>
      <c r="E223" s="19">
        <v>62</v>
      </c>
      <c r="F223" s="19">
        <v>127</v>
      </c>
      <c r="G223" s="19">
        <v>63</v>
      </c>
      <c r="H223" s="19">
        <v>64</v>
      </c>
      <c r="I223" s="19">
        <v>133</v>
      </c>
    </row>
    <row r="224" spans="1:9" s="18" customFormat="1" ht="12" customHeight="1" x14ac:dyDescent="0.2">
      <c r="A224" s="246" t="s">
        <v>220</v>
      </c>
      <c r="B224" s="246"/>
      <c r="C224" s="19">
        <f t="shared" si="56"/>
        <v>366</v>
      </c>
      <c r="D224" s="19">
        <v>181</v>
      </c>
      <c r="E224" s="19">
        <v>185</v>
      </c>
      <c r="F224" s="19">
        <v>345</v>
      </c>
      <c r="G224" s="19">
        <v>168</v>
      </c>
      <c r="H224" s="19">
        <v>177</v>
      </c>
      <c r="I224" s="19">
        <v>359</v>
      </c>
    </row>
    <row r="225" spans="1:9" s="18" customFormat="1" ht="12" customHeight="1" x14ac:dyDescent="0.2">
      <c r="A225" s="246" t="s">
        <v>221</v>
      </c>
      <c r="B225" s="246"/>
      <c r="C225" s="19">
        <f t="shared" si="56"/>
        <v>861</v>
      </c>
      <c r="D225" s="19">
        <v>524</v>
      </c>
      <c r="E225" s="19">
        <v>337</v>
      </c>
      <c r="F225" s="19">
        <v>807</v>
      </c>
      <c r="G225" s="19">
        <v>503</v>
      </c>
      <c r="H225" s="19">
        <v>304</v>
      </c>
      <c r="I225" s="19">
        <v>864</v>
      </c>
    </row>
    <row r="226" spans="1:9" s="18" customFormat="1" ht="12" customHeight="1" x14ac:dyDescent="0.2">
      <c r="A226" s="246" t="s">
        <v>222</v>
      </c>
      <c r="B226" s="246"/>
      <c r="C226" s="19">
        <f t="shared" si="56"/>
        <v>451</v>
      </c>
      <c r="D226" s="19">
        <v>232</v>
      </c>
      <c r="E226" s="19">
        <v>219</v>
      </c>
      <c r="F226" s="19">
        <v>436</v>
      </c>
      <c r="G226" s="19">
        <v>223</v>
      </c>
      <c r="H226" s="19">
        <v>213</v>
      </c>
      <c r="I226" s="19">
        <v>447</v>
      </c>
    </row>
    <row r="227" spans="1:9" s="18" customFormat="1" ht="12" customHeight="1" x14ac:dyDescent="0.2">
      <c r="A227" s="246" t="s">
        <v>223</v>
      </c>
      <c r="B227" s="246"/>
      <c r="C227" s="19">
        <f t="shared" si="56"/>
        <v>1036</v>
      </c>
      <c r="D227" s="19">
        <v>506</v>
      </c>
      <c r="E227" s="19">
        <v>530</v>
      </c>
      <c r="F227" s="19">
        <v>1006</v>
      </c>
      <c r="G227" s="19">
        <v>499</v>
      </c>
      <c r="H227" s="19">
        <v>507</v>
      </c>
      <c r="I227" s="19">
        <v>1049</v>
      </c>
    </row>
    <row r="228" spans="1:9" s="18" customFormat="1" ht="12" customHeight="1" x14ac:dyDescent="0.2">
      <c r="A228" s="253" t="s">
        <v>224</v>
      </c>
      <c r="B228" s="253"/>
      <c r="C228" s="25">
        <f t="shared" si="56"/>
        <v>81</v>
      </c>
      <c r="D228" s="25">
        <v>42</v>
      </c>
      <c r="E228" s="25">
        <v>39</v>
      </c>
      <c r="F228" s="25">
        <v>73</v>
      </c>
      <c r="G228" s="25">
        <v>38</v>
      </c>
      <c r="H228" s="25">
        <v>35</v>
      </c>
      <c r="I228" s="25">
        <v>81</v>
      </c>
    </row>
    <row r="229" spans="1:9" s="18" customFormat="1" ht="12" customHeight="1" x14ac:dyDescent="0.2">
      <c r="A229" s="22"/>
      <c r="B229" s="22"/>
      <c r="C229" s="22"/>
      <c r="D229" s="22"/>
      <c r="E229" s="22"/>
      <c r="F229" s="22"/>
      <c r="G229" s="22"/>
      <c r="H229" s="22"/>
      <c r="I229" s="22"/>
    </row>
    <row r="230" spans="1:9" s="18" customFormat="1" ht="12" customHeight="1" x14ac:dyDescent="0.2">
      <c r="A230" s="247" t="s">
        <v>225</v>
      </c>
      <c r="B230" s="247"/>
      <c r="C230" s="17">
        <f t="shared" ref="C230:I230" si="57">SUM(C231:C238)</f>
        <v>335720</v>
      </c>
      <c r="D230" s="17">
        <f t="shared" si="57"/>
        <v>161540</v>
      </c>
      <c r="E230" s="17">
        <f t="shared" si="57"/>
        <v>174180</v>
      </c>
      <c r="F230" s="17">
        <f t="shared" si="57"/>
        <v>333753</v>
      </c>
      <c r="G230" s="17">
        <f t="shared" si="57"/>
        <v>161891</v>
      </c>
      <c r="H230" s="17">
        <f t="shared" si="57"/>
        <v>171862</v>
      </c>
      <c r="I230" s="17">
        <f t="shared" si="57"/>
        <v>337833</v>
      </c>
    </row>
    <row r="231" spans="1:9" s="18" customFormat="1" ht="12" customHeight="1" x14ac:dyDescent="0.2">
      <c r="A231" s="246" t="s">
        <v>226</v>
      </c>
      <c r="B231" s="246"/>
      <c r="C231" s="19">
        <f t="shared" ref="C231:I231" si="58">SUM(C58:C71)</f>
        <v>48851</v>
      </c>
      <c r="D231" s="19">
        <f t="shared" si="58"/>
        <v>23450</v>
      </c>
      <c r="E231" s="19">
        <f t="shared" si="58"/>
        <v>25401</v>
      </c>
      <c r="F231" s="19">
        <f t="shared" si="58"/>
        <v>48729</v>
      </c>
      <c r="G231" s="19">
        <f t="shared" si="58"/>
        <v>23528</v>
      </c>
      <c r="H231" s="19">
        <f t="shared" si="58"/>
        <v>25201</v>
      </c>
      <c r="I231" s="19">
        <f t="shared" si="58"/>
        <v>49064</v>
      </c>
    </row>
    <row r="232" spans="1:9" s="18" customFormat="1" ht="12" customHeight="1" x14ac:dyDescent="0.2">
      <c r="A232" s="246" t="s">
        <v>227</v>
      </c>
      <c r="B232" s="246"/>
      <c r="C232" s="19">
        <f t="shared" ref="C232:I232" si="59">SUM(C74:C133)</f>
        <v>142828</v>
      </c>
      <c r="D232" s="19">
        <f t="shared" si="59"/>
        <v>68270</v>
      </c>
      <c r="E232" s="19">
        <f t="shared" si="59"/>
        <v>74558</v>
      </c>
      <c r="F232" s="19">
        <f t="shared" si="59"/>
        <v>141661</v>
      </c>
      <c r="G232" s="19">
        <f t="shared" si="59"/>
        <v>68334</v>
      </c>
      <c r="H232" s="19">
        <f t="shared" si="59"/>
        <v>73327</v>
      </c>
      <c r="I232" s="19">
        <f t="shared" si="59"/>
        <v>144018</v>
      </c>
    </row>
    <row r="233" spans="1:9" s="18" customFormat="1" ht="12" customHeight="1" x14ac:dyDescent="0.2">
      <c r="A233" s="246" t="s">
        <v>228</v>
      </c>
      <c r="B233" s="246"/>
      <c r="C233" s="19">
        <f t="shared" ref="C233:I233" si="60">SUM(C136:C164)</f>
        <v>62199</v>
      </c>
      <c r="D233" s="19">
        <f t="shared" si="60"/>
        <v>29516</v>
      </c>
      <c r="E233" s="19">
        <f t="shared" si="60"/>
        <v>32683</v>
      </c>
      <c r="F233" s="19">
        <f t="shared" si="60"/>
        <v>61707</v>
      </c>
      <c r="G233" s="19">
        <f t="shared" si="60"/>
        <v>29466</v>
      </c>
      <c r="H233" s="19">
        <f t="shared" si="60"/>
        <v>32241</v>
      </c>
      <c r="I233" s="19">
        <f t="shared" si="60"/>
        <v>62432</v>
      </c>
    </row>
    <row r="234" spans="1:9" s="18" customFormat="1" ht="12" customHeight="1" x14ac:dyDescent="0.2">
      <c r="A234" s="246" t="s">
        <v>229</v>
      </c>
      <c r="B234" s="246"/>
      <c r="C234" s="19">
        <f t="shared" ref="C234:I234" si="61">SUM(C167:C174)</f>
        <v>5871</v>
      </c>
      <c r="D234" s="19">
        <f t="shared" si="61"/>
        <v>2888</v>
      </c>
      <c r="E234" s="19">
        <f t="shared" si="61"/>
        <v>2983</v>
      </c>
      <c r="F234" s="19">
        <f t="shared" si="61"/>
        <v>5762</v>
      </c>
      <c r="G234" s="19">
        <f t="shared" si="61"/>
        <v>2864</v>
      </c>
      <c r="H234" s="19">
        <f t="shared" si="61"/>
        <v>2898</v>
      </c>
      <c r="I234" s="19">
        <f t="shared" si="61"/>
        <v>5891</v>
      </c>
    </row>
    <row r="235" spans="1:9" s="18" customFormat="1" ht="12" customHeight="1" x14ac:dyDescent="0.2">
      <c r="A235" s="246" t="s">
        <v>230</v>
      </c>
      <c r="B235" s="246"/>
      <c r="C235" s="19">
        <f t="shared" ref="C235:H235" si="62">SUM(C177:C193)</f>
        <v>48055</v>
      </c>
      <c r="D235" s="19">
        <f t="shared" si="62"/>
        <v>23206</v>
      </c>
      <c r="E235" s="19">
        <f t="shared" si="62"/>
        <v>24849</v>
      </c>
      <c r="F235" s="19">
        <f t="shared" si="62"/>
        <v>48231</v>
      </c>
      <c r="G235" s="19">
        <f t="shared" si="62"/>
        <v>23474</v>
      </c>
      <c r="H235" s="19">
        <f t="shared" si="62"/>
        <v>24757</v>
      </c>
      <c r="I235" s="19">
        <f>SUM(I177:I193)</f>
        <v>48406</v>
      </c>
    </row>
    <row r="236" spans="1:9" s="18" customFormat="1" ht="12" customHeight="1" x14ac:dyDescent="0.2">
      <c r="A236" s="246" t="s">
        <v>231</v>
      </c>
      <c r="B236" s="246"/>
      <c r="C236" s="19">
        <f t="shared" ref="C236:I236" si="63">SUM(C196:C201)</f>
        <v>12400</v>
      </c>
      <c r="D236" s="19">
        <f t="shared" si="63"/>
        <v>6206</v>
      </c>
      <c r="E236" s="19">
        <f t="shared" si="63"/>
        <v>6194</v>
      </c>
      <c r="F236" s="19">
        <f t="shared" si="63"/>
        <v>12533</v>
      </c>
      <c r="G236" s="19">
        <f t="shared" si="63"/>
        <v>6359</v>
      </c>
      <c r="H236" s="19">
        <f t="shared" si="63"/>
        <v>6174</v>
      </c>
      <c r="I236" s="19">
        <f t="shared" si="63"/>
        <v>12519</v>
      </c>
    </row>
    <row r="237" spans="1:9" s="18" customFormat="1" ht="12" customHeight="1" x14ac:dyDescent="0.2">
      <c r="A237" s="246" t="s">
        <v>232</v>
      </c>
      <c r="B237" s="246"/>
      <c r="C237" s="19">
        <f t="shared" ref="C237:I237" si="64">SUM(C204:C208)</f>
        <v>5682</v>
      </c>
      <c r="D237" s="19">
        <f t="shared" si="64"/>
        <v>2854</v>
      </c>
      <c r="E237" s="19">
        <f t="shared" si="64"/>
        <v>2828</v>
      </c>
      <c r="F237" s="19">
        <f t="shared" si="64"/>
        <v>5530</v>
      </c>
      <c r="G237" s="19">
        <f t="shared" si="64"/>
        <v>2784</v>
      </c>
      <c r="H237" s="19">
        <f t="shared" si="64"/>
        <v>2746</v>
      </c>
      <c r="I237" s="19">
        <f t="shared" si="64"/>
        <v>5655</v>
      </c>
    </row>
    <row r="238" spans="1:9" s="18" customFormat="1" ht="12" customHeight="1" x14ac:dyDescent="0.2">
      <c r="A238" s="253" t="s">
        <v>233</v>
      </c>
      <c r="B238" s="253"/>
      <c r="C238" s="25">
        <f t="shared" ref="C238:I238" si="65">SUM(C211:C228)</f>
        <v>9834</v>
      </c>
      <c r="D238" s="25">
        <f t="shared" si="65"/>
        <v>5150</v>
      </c>
      <c r="E238" s="25">
        <f t="shared" si="65"/>
        <v>4684</v>
      </c>
      <c r="F238" s="25">
        <f t="shared" si="65"/>
        <v>9600</v>
      </c>
      <c r="G238" s="25">
        <f t="shared" si="65"/>
        <v>5082</v>
      </c>
      <c r="H238" s="25">
        <f t="shared" si="65"/>
        <v>4518</v>
      </c>
      <c r="I238" s="25">
        <f t="shared" si="65"/>
        <v>9848</v>
      </c>
    </row>
    <row r="239" spans="1:9" s="18" customFormat="1" ht="12" customHeight="1" x14ac:dyDescent="0.2">
      <c r="A239" s="22"/>
      <c r="B239" s="22"/>
      <c r="C239" s="22"/>
      <c r="D239" s="22"/>
      <c r="E239" s="22"/>
      <c r="F239" s="22"/>
      <c r="G239" s="22"/>
      <c r="H239" s="22"/>
      <c r="I239" s="22"/>
    </row>
    <row r="240" spans="1:9" s="18" customFormat="1" ht="12" customHeight="1" x14ac:dyDescent="0.2">
      <c r="A240" s="296" t="s">
        <v>372</v>
      </c>
      <c r="B240" s="296"/>
      <c r="C240" s="17">
        <f t="shared" ref="C240:I240" si="66">SUM(C241:C244)</f>
        <v>294648</v>
      </c>
      <c r="D240" s="17">
        <f t="shared" si="66"/>
        <v>140805</v>
      </c>
      <c r="E240" s="17">
        <f t="shared" si="66"/>
        <v>153843</v>
      </c>
      <c r="F240" s="17">
        <f t="shared" si="66"/>
        <v>293048</v>
      </c>
      <c r="G240" s="17">
        <f t="shared" si="66"/>
        <v>141044</v>
      </c>
      <c r="H240" s="17">
        <f t="shared" si="66"/>
        <v>152004</v>
      </c>
      <c r="I240" s="17">
        <f t="shared" si="66"/>
        <v>296499</v>
      </c>
    </row>
    <row r="241" spans="1:9" s="18" customFormat="1" ht="12" customHeight="1" x14ac:dyDescent="0.2">
      <c r="A241" s="246" t="s">
        <v>230</v>
      </c>
      <c r="B241" s="246"/>
      <c r="C241" s="19">
        <f t="shared" ref="C241:H241" si="67">C177+C178+C179+C180+C181+C182+C183+C184+C186+C188+C189+C191+C193+C197+C190</f>
        <v>49928</v>
      </c>
      <c r="D241" s="19">
        <f t="shared" si="67"/>
        <v>24092</v>
      </c>
      <c r="E241" s="19">
        <f t="shared" si="67"/>
        <v>25836</v>
      </c>
      <c r="F241" s="19">
        <f t="shared" si="67"/>
        <v>50129</v>
      </c>
      <c r="G241" s="19">
        <f t="shared" si="67"/>
        <v>24380</v>
      </c>
      <c r="H241" s="19">
        <f t="shared" si="67"/>
        <v>25749</v>
      </c>
      <c r="I241" s="19">
        <f>I177+I178+I179+I180+I181+I182+I183+I184+I186+I188+I189+I191+I193+I197+I190</f>
        <v>50299</v>
      </c>
    </row>
    <row r="242" spans="1:9" s="18" customFormat="1" ht="12" customHeight="1" x14ac:dyDescent="0.2">
      <c r="A242" s="246" t="s">
        <v>234</v>
      </c>
      <c r="B242" s="246"/>
      <c r="C242" s="19">
        <f t="shared" ref="C242:I242" si="68">+C58+C59+C61+C62+C63+C64+C65+C67+C68+C69+C70+C71+C84+C60</f>
        <v>48994</v>
      </c>
      <c r="D242" s="19">
        <f t="shared" si="68"/>
        <v>23530</v>
      </c>
      <c r="E242" s="19">
        <f t="shared" si="68"/>
        <v>25464</v>
      </c>
      <c r="F242" s="19">
        <f t="shared" si="68"/>
        <v>48837</v>
      </c>
      <c r="G242" s="19">
        <f t="shared" si="68"/>
        <v>23592</v>
      </c>
      <c r="H242" s="19">
        <f t="shared" si="68"/>
        <v>25245</v>
      </c>
      <c r="I242" s="19">
        <f t="shared" si="68"/>
        <v>49210</v>
      </c>
    </row>
    <row r="243" spans="1:9" s="18" customFormat="1" ht="12" customHeight="1" x14ac:dyDescent="0.2">
      <c r="A243" s="246" t="s">
        <v>228</v>
      </c>
      <c r="B243" s="246"/>
      <c r="C243" s="19">
        <f t="shared" ref="C243:I243" si="69">C136+C138+C140+C143+C146+C150+C151+C153+C155+C157+C158+C160+C161+C163+C167+C174+C149+C145</f>
        <v>61350</v>
      </c>
      <c r="D243" s="19">
        <f t="shared" si="69"/>
        <v>29126</v>
      </c>
      <c r="E243" s="19">
        <f t="shared" si="69"/>
        <v>32224</v>
      </c>
      <c r="F243" s="19">
        <f t="shared" si="69"/>
        <v>60915</v>
      </c>
      <c r="G243" s="19">
        <f t="shared" si="69"/>
        <v>29075</v>
      </c>
      <c r="H243" s="19">
        <f t="shared" si="69"/>
        <v>31840</v>
      </c>
      <c r="I243" s="19">
        <f t="shared" si="69"/>
        <v>61595</v>
      </c>
    </row>
    <row r="244" spans="1:9" s="18" customFormat="1" ht="12" customHeight="1" x14ac:dyDescent="0.2">
      <c r="A244" s="253" t="s">
        <v>227</v>
      </c>
      <c r="B244" s="253"/>
      <c r="C244" s="25">
        <f t="shared" ref="C244:I244" si="70">+C74+C75+C76+C79+C80+C82+C81+C86+C85+C89+C87+C90+C88+C91+C92+C97+C96+C95+C98+C99+C100+C101+C102+C104+C103+C105+C106+C108+C107+C110+C109+C114+C116+C115+C118+C117+C119+C120+C121+C122+C123+C124+C125+C127+C128+C129+C131+C132+C133</f>
        <v>134376</v>
      </c>
      <c r="D244" s="25">
        <f t="shared" si="70"/>
        <v>64057</v>
      </c>
      <c r="E244" s="25">
        <f t="shared" si="70"/>
        <v>70319</v>
      </c>
      <c r="F244" s="25">
        <f t="shared" si="70"/>
        <v>133167</v>
      </c>
      <c r="G244" s="25">
        <f t="shared" si="70"/>
        <v>63997</v>
      </c>
      <c r="H244" s="25">
        <f t="shared" si="70"/>
        <v>69170</v>
      </c>
      <c r="I244" s="25">
        <f t="shared" si="70"/>
        <v>135395</v>
      </c>
    </row>
    <row r="245" spans="1:9" s="30" customFormat="1" ht="5.25" x14ac:dyDescent="0.15">
      <c r="A245" s="295"/>
      <c r="B245" s="295"/>
      <c r="C245" s="295"/>
      <c r="D245" s="295"/>
      <c r="E245" s="295"/>
      <c r="F245" s="295"/>
      <c r="G245" s="295"/>
      <c r="H245" s="295"/>
      <c r="I245" s="295"/>
    </row>
    <row r="246" spans="1:9" s="31" customFormat="1" ht="11.25" x14ac:dyDescent="0.2">
      <c r="A246" s="291" t="s">
        <v>342</v>
      </c>
      <c r="B246" s="291"/>
      <c r="C246" s="291"/>
      <c r="D246" s="291"/>
      <c r="E246" s="291"/>
      <c r="F246" s="291"/>
      <c r="G246" s="291"/>
      <c r="H246" s="291"/>
      <c r="I246" s="291"/>
    </row>
    <row r="247" spans="1:9" s="31" customFormat="1" ht="12" customHeight="1" x14ac:dyDescent="0.2">
      <c r="A247" s="291" t="s">
        <v>371</v>
      </c>
      <c r="B247" s="291"/>
      <c r="C247" s="291"/>
      <c r="D247" s="291"/>
      <c r="E247" s="291"/>
      <c r="F247" s="291"/>
      <c r="G247" s="291"/>
      <c r="H247" s="291"/>
      <c r="I247" s="291"/>
    </row>
    <row r="248" spans="1:9" s="30" customFormat="1" ht="11.25" x14ac:dyDescent="0.2">
      <c r="A248" s="293"/>
      <c r="B248" s="293"/>
      <c r="C248" s="293"/>
      <c r="D248" s="293"/>
      <c r="E248" s="293"/>
      <c r="F248" s="293"/>
      <c r="G248" s="293"/>
      <c r="H248" s="293"/>
      <c r="I248" s="293"/>
    </row>
    <row r="249" spans="1:9" s="31" customFormat="1" ht="21" customHeight="1" x14ac:dyDescent="0.15">
      <c r="A249" s="307" t="s">
        <v>343</v>
      </c>
      <c r="B249" s="307"/>
      <c r="C249" s="307"/>
      <c r="D249" s="307"/>
      <c r="E249" s="307"/>
      <c r="F249" s="307"/>
      <c r="G249" s="307"/>
      <c r="H249" s="307"/>
      <c r="I249" s="307"/>
    </row>
    <row r="250" spans="1:9" s="32" customFormat="1" ht="5.25" customHeight="1" x14ac:dyDescent="0.2">
      <c r="A250" s="305"/>
      <c r="B250" s="305"/>
      <c r="C250" s="305"/>
      <c r="D250" s="305"/>
      <c r="E250" s="305"/>
      <c r="F250" s="305"/>
      <c r="G250" s="305"/>
      <c r="H250" s="305"/>
      <c r="I250" s="305"/>
    </row>
    <row r="251" spans="1:9" s="33" customFormat="1" ht="11.25" customHeight="1" x14ac:dyDescent="0.2">
      <c r="A251" s="306" t="s">
        <v>344</v>
      </c>
      <c r="B251" s="306"/>
      <c r="C251" s="306"/>
      <c r="D251" s="306"/>
      <c r="E251" s="306"/>
      <c r="F251" s="306"/>
      <c r="G251" s="306"/>
      <c r="H251" s="306"/>
      <c r="I251" s="306"/>
    </row>
    <row r="252" spans="1:9" s="33" customFormat="1" ht="11.25" customHeight="1" x14ac:dyDescent="0.2">
      <c r="A252" s="291" t="s">
        <v>338</v>
      </c>
      <c r="B252" s="291"/>
      <c r="C252" s="291"/>
      <c r="D252" s="291"/>
      <c r="E252" s="291"/>
      <c r="F252" s="291"/>
      <c r="G252" s="291"/>
      <c r="H252" s="291"/>
      <c r="I252" s="291"/>
    </row>
    <row r="253" spans="1:9" ht="12" customHeight="1" x14ac:dyDescent="0.2">
      <c r="A253" s="18"/>
      <c r="B253" s="18"/>
      <c r="C253" s="135"/>
      <c r="D253" s="135"/>
      <c r="E253" s="135"/>
      <c r="F253" s="135"/>
      <c r="G253" s="135"/>
      <c r="H253" s="135"/>
      <c r="I253" s="135"/>
    </row>
    <row r="254" spans="1:9" ht="12" customHeight="1" x14ac:dyDescent="0.2">
      <c r="A254" s="18"/>
      <c r="B254" s="18"/>
      <c r="C254" s="135"/>
      <c r="D254" s="135"/>
      <c r="E254" s="135"/>
      <c r="F254" s="135"/>
      <c r="G254" s="135"/>
      <c r="H254" s="135"/>
      <c r="I254" s="135"/>
    </row>
    <row r="255" spans="1:9" ht="12" customHeight="1" x14ac:dyDescent="0.2">
      <c r="A255" s="18"/>
      <c r="B255" s="18"/>
      <c r="C255" s="135"/>
      <c r="D255" s="135"/>
      <c r="E255" s="135"/>
      <c r="F255" s="135"/>
      <c r="G255" s="135"/>
      <c r="H255" s="135"/>
      <c r="I255" s="135"/>
    </row>
    <row r="256" spans="1:9" ht="12" customHeight="1" x14ac:dyDescent="0.2">
      <c r="A256" s="18"/>
      <c r="B256" s="18"/>
      <c r="C256" s="135"/>
      <c r="D256" s="135"/>
      <c r="E256" s="135"/>
      <c r="F256" s="135"/>
      <c r="G256" s="135"/>
      <c r="H256" s="135"/>
      <c r="I256" s="135"/>
    </row>
  </sheetData>
  <mergeCells count="220">
    <mergeCell ref="A250:I250"/>
    <mergeCell ref="A251:I251"/>
    <mergeCell ref="A252:I252"/>
    <mergeCell ref="A244:B244"/>
    <mergeCell ref="A246:I246"/>
    <mergeCell ref="A248:I248"/>
    <mergeCell ref="A249:I249"/>
    <mergeCell ref="A247:I247"/>
    <mergeCell ref="A238:B238"/>
    <mergeCell ref="A241:B241"/>
    <mergeCell ref="A242:B242"/>
    <mergeCell ref="A243:B243"/>
    <mergeCell ref="A212:B212"/>
    <mergeCell ref="A214:B214"/>
    <mergeCell ref="A215:B215"/>
    <mergeCell ref="A216:B216"/>
    <mergeCell ref="A213:B213"/>
    <mergeCell ref="A208:B208"/>
    <mergeCell ref="A205:B205"/>
    <mergeCell ref="A210:B210"/>
    <mergeCell ref="A211:B211"/>
    <mergeCell ref="A203:B203"/>
    <mergeCell ref="A204:B204"/>
    <mergeCell ref="A206:B206"/>
    <mergeCell ref="A207:B207"/>
    <mergeCell ref="A198:B198"/>
    <mergeCell ref="A199:B199"/>
    <mergeCell ref="A200:B200"/>
    <mergeCell ref="A201:B201"/>
    <mergeCell ref="A193:B193"/>
    <mergeCell ref="A195:B195"/>
    <mergeCell ref="A196:B196"/>
    <mergeCell ref="A197:B197"/>
    <mergeCell ref="A189:B189"/>
    <mergeCell ref="A190:B190"/>
    <mergeCell ref="A191:B191"/>
    <mergeCell ref="A192:B192"/>
    <mergeCell ref="A186:B186"/>
    <mergeCell ref="A187:B187"/>
    <mergeCell ref="A185:B185"/>
    <mergeCell ref="A188:B188"/>
    <mergeCell ref="A181:B181"/>
    <mergeCell ref="A182:B182"/>
    <mergeCell ref="A183:B183"/>
    <mergeCell ref="A184:B184"/>
    <mergeCell ref="A177:B177"/>
    <mergeCell ref="A178:B178"/>
    <mergeCell ref="A179:B179"/>
    <mergeCell ref="A180:B180"/>
    <mergeCell ref="A172:B172"/>
    <mergeCell ref="A173:B173"/>
    <mergeCell ref="A174:B174"/>
    <mergeCell ref="A176:B176"/>
    <mergeCell ref="A168:B168"/>
    <mergeCell ref="A169:B169"/>
    <mergeCell ref="A170:B170"/>
    <mergeCell ref="A171:B171"/>
    <mergeCell ref="A163:B163"/>
    <mergeCell ref="A164:B164"/>
    <mergeCell ref="A166:B166"/>
    <mergeCell ref="A167:B167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7:B137"/>
    <mergeCell ref="A136:B136"/>
    <mergeCell ref="A138:B138"/>
    <mergeCell ref="A130:B130"/>
    <mergeCell ref="A131:B131"/>
    <mergeCell ref="A132:B132"/>
    <mergeCell ref="A133:B133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69:B69"/>
    <mergeCell ref="A70:B70"/>
    <mergeCell ref="A71:B71"/>
    <mergeCell ref="A73:B73"/>
    <mergeCell ref="A65:B65"/>
    <mergeCell ref="A66:B66"/>
    <mergeCell ref="A67:B67"/>
    <mergeCell ref="A68:B68"/>
    <mergeCell ref="A22:B22"/>
    <mergeCell ref="A23:B23"/>
    <mergeCell ref="A61:B61"/>
    <mergeCell ref="A62:B62"/>
    <mergeCell ref="A63:B63"/>
    <mergeCell ref="A64:B64"/>
    <mergeCell ref="A57:B57"/>
    <mergeCell ref="A58:B58"/>
    <mergeCell ref="A59:B59"/>
    <mergeCell ref="A60:B60"/>
    <mergeCell ref="A43:B43"/>
    <mergeCell ref="A47:B47"/>
    <mergeCell ref="A55:B55"/>
    <mergeCell ref="A41:B41"/>
    <mergeCell ref="A42:B42"/>
    <mergeCell ref="A52:B52"/>
    <mergeCell ref="A53:B53"/>
    <mergeCell ref="A54:B54"/>
    <mergeCell ref="A1:I1"/>
    <mergeCell ref="A2:I2"/>
    <mergeCell ref="A3:I3"/>
    <mergeCell ref="A4:I4"/>
    <mergeCell ref="A24:B24"/>
    <mergeCell ref="A39:B39"/>
    <mergeCell ref="A28:B28"/>
    <mergeCell ref="A31:B31"/>
    <mergeCell ref="A37:B37"/>
    <mergeCell ref="A38:B38"/>
    <mergeCell ref="A32:B32"/>
    <mergeCell ref="A25:B25"/>
    <mergeCell ref="A7:I7"/>
    <mergeCell ref="A11:B11"/>
    <mergeCell ref="A9:B9"/>
    <mergeCell ref="A12:B12"/>
    <mergeCell ref="A16:B16"/>
    <mergeCell ref="A20:B20"/>
    <mergeCell ref="A5:B5"/>
    <mergeCell ref="C5:H5"/>
    <mergeCell ref="A6:B6"/>
    <mergeCell ref="C6:E6"/>
    <mergeCell ref="F6:H6"/>
    <mergeCell ref="A220:B220"/>
    <mergeCell ref="A240:B240"/>
    <mergeCell ref="A245:I245"/>
    <mergeCell ref="A217:B217"/>
    <mergeCell ref="A218:B218"/>
    <mergeCell ref="A219:B219"/>
    <mergeCell ref="A221:B221"/>
    <mergeCell ref="A222:B222"/>
    <mergeCell ref="A223:B223"/>
    <mergeCell ref="A224:B224"/>
    <mergeCell ref="A234:B234"/>
    <mergeCell ref="A235:B235"/>
    <mergeCell ref="A236:B236"/>
    <mergeCell ref="A237:B237"/>
    <mergeCell ref="A230:B230"/>
    <mergeCell ref="A231:B231"/>
    <mergeCell ref="A232:B232"/>
    <mergeCell ref="A233:B233"/>
    <mergeCell ref="A225:B225"/>
    <mergeCell ref="A226:B226"/>
    <mergeCell ref="A227:B227"/>
    <mergeCell ref="A228:B228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workbookViewId="0">
      <selection sqref="A1:I1"/>
    </sheetView>
  </sheetViews>
  <sheetFormatPr defaultRowHeight="12" customHeight="1" x14ac:dyDescent="0.2"/>
  <cols>
    <col min="1" max="1" width="1.7109375" style="1" customWidth="1"/>
    <col min="2" max="2" width="30.7109375" style="1" customWidth="1"/>
    <col min="3" max="8" width="9.7109375" style="2" customWidth="1"/>
    <col min="9" max="9" width="16" style="2" customWidth="1"/>
    <col min="10" max="16384" width="9.140625" style="1"/>
  </cols>
  <sheetData>
    <row r="1" spans="1:9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s="3" customFormat="1" ht="12.75" customHeight="1" x14ac:dyDescent="0.2">
      <c r="A2" s="288" t="s">
        <v>0</v>
      </c>
      <c r="B2" s="288"/>
      <c r="C2" s="288"/>
      <c r="D2" s="288"/>
      <c r="E2" s="288"/>
      <c r="F2" s="288"/>
      <c r="G2" s="288"/>
      <c r="H2" s="288"/>
      <c r="I2" s="288"/>
    </row>
    <row r="3" spans="1:9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5" customFormat="1" ht="12" customHeight="1" x14ac:dyDescent="0.2">
      <c r="A5" s="298"/>
      <c r="B5" s="298"/>
      <c r="C5" s="299" t="s">
        <v>1</v>
      </c>
      <c r="D5" s="298"/>
      <c r="E5" s="298"/>
      <c r="F5" s="298"/>
      <c r="G5" s="298"/>
      <c r="H5" s="300"/>
      <c r="I5" s="6" t="s">
        <v>2</v>
      </c>
    </row>
    <row r="6" spans="1:9" s="7" customFormat="1" ht="12" customHeight="1" x14ac:dyDescent="0.2">
      <c r="A6" s="301"/>
      <c r="B6" s="301"/>
      <c r="C6" s="302">
        <v>2008</v>
      </c>
      <c r="D6" s="303"/>
      <c r="E6" s="303"/>
      <c r="F6" s="303">
        <v>2009</v>
      </c>
      <c r="G6" s="303"/>
      <c r="H6" s="304"/>
      <c r="I6" s="8">
        <v>2009</v>
      </c>
    </row>
    <row r="7" spans="1:9" s="5" customFormat="1" ht="12" customHeight="1" x14ac:dyDescent="0.2">
      <c r="A7" s="297"/>
      <c r="B7" s="297"/>
      <c r="C7" s="297"/>
      <c r="D7" s="297"/>
      <c r="E7" s="297"/>
      <c r="F7" s="297"/>
      <c r="G7" s="297"/>
      <c r="H7" s="297"/>
      <c r="I7" s="297"/>
    </row>
    <row r="8" spans="1:9" s="9" customFormat="1" ht="12" customHeight="1" x14ac:dyDescent="0.2">
      <c r="A8" s="10"/>
      <c r="B8" s="10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</row>
    <row r="9" spans="1:9" s="12" customFormat="1" ht="12" customHeight="1" x14ac:dyDescent="0.2">
      <c r="A9" s="258" t="s">
        <v>6</v>
      </c>
      <c r="B9" s="258"/>
      <c r="C9" s="13">
        <f t="shared" ref="C9:I9" si="0">C11+C22+C37+C41+C52</f>
        <v>332736</v>
      </c>
      <c r="D9" s="13">
        <f t="shared" si="0"/>
        <v>160014</v>
      </c>
      <c r="E9" s="13">
        <f t="shared" si="0"/>
        <v>172722</v>
      </c>
      <c r="F9" s="13">
        <f t="shared" si="0"/>
        <v>335720</v>
      </c>
      <c r="G9" s="13">
        <f t="shared" si="0"/>
        <v>161540</v>
      </c>
      <c r="H9" s="13">
        <f t="shared" si="0"/>
        <v>174180</v>
      </c>
      <c r="I9" s="13">
        <f t="shared" si="0"/>
        <v>334296</v>
      </c>
    </row>
    <row r="10" spans="1:9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16" customFormat="1" ht="12" customHeight="1" x14ac:dyDescent="0.2">
      <c r="A11" s="247" t="s">
        <v>7</v>
      </c>
      <c r="B11" s="247"/>
      <c r="C11" s="17">
        <f t="shared" ref="C11:I11" si="1">C12+C16+C20</f>
        <v>29145</v>
      </c>
      <c r="D11" s="17">
        <f t="shared" si="1"/>
        <v>14763</v>
      </c>
      <c r="E11" s="17">
        <f t="shared" si="1"/>
        <v>14382</v>
      </c>
      <c r="F11" s="17">
        <f t="shared" si="1"/>
        <v>29265</v>
      </c>
      <c r="G11" s="17">
        <f t="shared" si="1"/>
        <v>14884</v>
      </c>
      <c r="H11" s="17">
        <f t="shared" si="1"/>
        <v>14381</v>
      </c>
      <c r="I11" s="17">
        <f t="shared" si="1"/>
        <v>29232</v>
      </c>
    </row>
    <row r="12" spans="1:9" s="18" customFormat="1" ht="12" customHeight="1" x14ac:dyDescent="0.2">
      <c r="A12" s="246" t="s">
        <v>8</v>
      </c>
      <c r="B12" s="246"/>
      <c r="C12" s="19">
        <f t="shared" ref="C12:I12" si="2">C13+C14+C15</f>
        <v>9838</v>
      </c>
      <c r="D12" s="19">
        <f t="shared" si="2"/>
        <v>5100</v>
      </c>
      <c r="E12" s="19">
        <f t="shared" si="2"/>
        <v>4738</v>
      </c>
      <c r="F12" s="19">
        <f t="shared" si="2"/>
        <v>9834</v>
      </c>
      <c r="G12" s="19">
        <f t="shared" si="2"/>
        <v>5150</v>
      </c>
      <c r="H12" s="19">
        <f t="shared" si="2"/>
        <v>4684</v>
      </c>
      <c r="I12" s="19">
        <f t="shared" si="2"/>
        <v>9855</v>
      </c>
    </row>
    <row r="13" spans="1:9" s="18" customFormat="1" ht="12" customHeight="1" x14ac:dyDescent="0.2">
      <c r="A13" s="20"/>
      <c r="B13" s="21" t="s">
        <v>9</v>
      </c>
      <c r="C13" s="19">
        <f t="shared" ref="C13:I13" si="3">C223+C225+C231+C238+C239</f>
        <v>3335</v>
      </c>
      <c r="D13" s="19">
        <f t="shared" si="3"/>
        <v>1666</v>
      </c>
      <c r="E13" s="19">
        <f t="shared" si="3"/>
        <v>1669</v>
      </c>
      <c r="F13" s="19">
        <f t="shared" si="3"/>
        <v>3270</v>
      </c>
      <c r="G13" s="19">
        <f t="shared" si="3"/>
        <v>1632</v>
      </c>
      <c r="H13" s="19">
        <f t="shared" si="3"/>
        <v>1638</v>
      </c>
      <c r="I13" s="19">
        <f t="shared" si="3"/>
        <v>3307</v>
      </c>
    </row>
    <row r="14" spans="1:9" s="18" customFormat="1" ht="12" customHeight="1" x14ac:dyDescent="0.2">
      <c r="A14" s="20"/>
      <c r="B14" s="21" t="s">
        <v>10</v>
      </c>
      <c r="C14" s="19">
        <f t="shared" ref="C14:I14" si="4">+C224+C232+C227+C228+C229+C230+C234+C235+C240</f>
        <v>3407</v>
      </c>
      <c r="D14" s="19">
        <f t="shared" si="4"/>
        <v>1787</v>
      </c>
      <c r="E14" s="19">
        <f t="shared" si="4"/>
        <v>1620</v>
      </c>
      <c r="F14" s="19">
        <f t="shared" si="4"/>
        <v>3494</v>
      </c>
      <c r="G14" s="19">
        <f t="shared" si="4"/>
        <v>1891</v>
      </c>
      <c r="H14" s="19">
        <f t="shared" si="4"/>
        <v>1603</v>
      </c>
      <c r="I14" s="19">
        <f t="shared" si="4"/>
        <v>3461</v>
      </c>
    </row>
    <row r="15" spans="1:9" s="18" customFormat="1" ht="12" customHeight="1" x14ac:dyDescent="0.2">
      <c r="A15" s="20"/>
      <c r="B15" s="22" t="s">
        <v>11</v>
      </c>
      <c r="C15" s="19">
        <f t="shared" ref="C15:I15" si="5">C226+C233+C236+C237</f>
        <v>3096</v>
      </c>
      <c r="D15" s="19">
        <f t="shared" si="5"/>
        <v>1647</v>
      </c>
      <c r="E15" s="19">
        <f t="shared" si="5"/>
        <v>1449</v>
      </c>
      <c r="F15" s="19">
        <f t="shared" si="5"/>
        <v>3070</v>
      </c>
      <c r="G15" s="19">
        <f t="shared" si="5"/>
        <v>1627</v>
      </c>
      <c r="H15" s="19">
        <f t="shared" si="5"/>
        <v>1443</v>
      </c>
      <c r="I15" s="19">
        <f t="shared" si="5"/>
        <v>3087</v>
      </c>
    </row>
    <row r="16" spans="1:9" s="18" customFormat="1" ht="12" customHeight="1" x14ac:dyDescent="0.2">
      <c r="A16" s="246" t="s">
        <v>12</v>
      </c>
      <c r="B16" s="246"/>
      <c r="C16" s="19">
        <f t="shared" ref="C16:I16" si="6">C17+C18+C19</f>
        <v>5697</v>
      </c>
      <c r="D16" s="19">
        <f t="shared" si="6"/>
        <v>2855</v>
      </c>
      <c r="E16" s="19">
        <f t="shared" si="6"/>
        <v>2842</v>
      </c>
      <c r="F16" s="19">
        <f t="shared" si="6"/>
        <v>5682</v>
      </c>
      <c r="G16" s="19">
        <f t="shared" si="6"/>
        <v>2854</v>
      </c>
      <c r="H16" s="19">
        <f t="shared" si="6"/>
        <v>2828</v>
      </c>
      <c r="I16" s="19">
        <f t="shared" si="6"/>
        <v>5694</v>
      </c>
    </row>
    <row r="17" spans="1:9" s="18" customFormat="1" ht="12" customHeight="1" x14ac:dyDescent="0.2">
      <c r="A17" s="20"/>
      <c r="B17" s="21" t="s">
        <v>13</v>
      </c>
      <c r="C17" s="19">
        <f t="shared" ref="C17:I17" si="7">+C217</f>
        <v>1825</v>
      </c>
      <c r="D17" s="19">
        <f t="shared" si="7"/>
        <v>909</v>
      </c>
      <c r="E17" s="19">
        <f t="shared" si="7"/>
        <v>916</v>
      </c>
      <c r="F17" s="19">
        <f t="shared" si="7"/>
        <v>1792</v>
      </c>
      <c r="G17" s="19">
        <f t="shared" si="7"/>
        <v>894</v>
      </c>
      <c r="H17" s="19">
        <f t="shared" si="7"/>
        <v>898</v>
      </c>
      <c r="I17" s="19">
        <f t="shared" si="7"/>
        <v>1809</v>
      </c>
    </row>
    <row r="18" spans="1:9" s="18" customFormat="1" ht="12" customHeight="1" x14ac:dyDescent="0.2">
      <c r="A18" s="20"/>
      <c r="B18" s="21" t="s">
        <v>14</v>
      </c>
      <c r="C18" s="19">
        <f t="shared" ref="C18:I18" si="8">+C216</f>
        <v>1835</v>
      </c>
      <c r="D18" s="19">
        <f t="shared" si="8"/>
        <v>902</v>
      </c>
      <c r="E18" s="19">
        <f t="shared" si="8"/>
        <v>933</v>
      </c>
      <c r="F18" s="19">
        <f t="shared" si="8"/>
        <v>1841</v>
      </c>
      <c r="G18" s="19">
        <f t="shared" si="8"/>
        <v>909</v>
      </c>
      <c r="H18" s="19">
        <f t="shared" si="8"/>
        <v>932</v>
      </c>
      <c r="I18" s="19">
        <f t="shared" si="8"/>
        <v>1839</v>
      </c>
    </row>
    <row r="19" spans="1:9" s="18" customFormat="1" ht="12" customHeight="1" x14ac:dyDescent="0.2">
      <c r="A19" s="23"/>
      <c r="B19" s="21" t="s">
        <v>15</v>
      </c>
      <c r="C19" s="19">
        <f t="shared" ref="C19:I19" si="9">C218+C219+C220</f>
        <v>2037</v>
      </c>
      <c r="D19" s="19">
        <f t="shared" si="9"/>
        <v>1044</v>
      </c>
      <c r="E19" s="19">
        <f t="shared" si="9"/>
        <v>993</v>
      </c>
      <c r="F19" s="19">
        <f t="shared" si="9"/>
        <v>2049</v>
      </c>
      <c r="G19" s="19">
        <f t="shared" si="9"/>
        <v>1051</v>
      </c>
      <c r="H19" s="19">
        <f t="shared" si="9"/>
        <v>998</v>
      </c>
      <c r="I19" s="19">
        <f t="shared" si="9"/>
        <v>2046</v>
      </c>
    </row>
    <row r="20" spans="1:9" s="18" customFormat="1" ht="12" customHeight="1" x14ac:dyDescent="0.2">
      <c r="A20" s="253" t="s">
        <v>16</v>
      </c>
      <c r="B20" s="253"/>
      <c r="C20" s="25">
        <f t="shared" ref="C20:I20" si="10">C208+C209+C210+C193+C211+C212+C199+C213+C202</f>
        <v>13610</v>
      </c>
      <c r="D20" s="25">
        <f t="shared" si="10"/>
        <v>6808</v>
      </c>
      <c r="E20" s="25">
        <f t="shared" si="10"/>
        <v>6802</v>
      </c>
      <c r="F20" s="25">
        <f t="shared" si="10"/>
        <v>13749</v>
      </c>
      <c r="G20" s="25">
        <f t="shared" si="10"/>
        <v>6880</v>
      </c>
      <c r="H20" s="25">
        <f t="shared" si="10"/>
        <v>6869</v>
      </c>
      <c r="I20" s="25">
        <f t="shared" si="10"/>
        <v>13683</v>
      </c>
    </row>
    <row r="21" spans="1:9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6" customFormat="1" ht="12" customHeight="1" x14ac:dyDescent="0.2">
      <c r="A22" s="247" t="s">
        <v>17</v>
      </c>
      <c r="B22" s="247"/>
      <c r="C22" s="17">
        <f t="shared" ref="C22:I22" si="11">C23+C24+C25+C28+C31+C32</f>
        <v>66821</v>
      </c>
      <c r="D22" s="17">
        <f t="shared" si="11"/>
        <v>31784</v>
      </c>
      <c r="E22" s="17">
        <f t="shared" si="11"/>
        <v>35037</v>
      </c>
      <c r="F22" s="17">
        <f t="shared" si="11"/>
        <v>67224</v>
      </c>
      <c r="G22" s="17">
        <f t="shared" si="11"/>
        <v>32007</v>
      </c>
      <c r="H22" s="17">
        <f t="shared" si="11"/>
        <v>35217</v>
      </c>
      <c r="I22" s="17">
        <f t="shared" si="11"/>
        <v>67046</v>
      </c>
    </row>
    <row r="23" spans="1:9" s="18" customFormat="1" ht="12" customHeight="1" x14ac:dyDescent="0.2">
      <c r="A23" s="246" t="s">
        <v>18</v>
      </c>
      <c r="B23" s="246"/>
      <c r="C23" s="19">
        <f t="shared" ref="C23:I23" si="12">C139+C141+C142+C156+C157+C160+C162+C164+C166</f>
        <v>40585</v>
      </c>
      <c r="D23" s="19">
        <f t="shared" si="12"/>
        <v>19021</v>
      </c>
      <c r="E23" s="19">
        <f t="shared" si="12"/>
        <v>21564</v>
      </c>
      <c r="F23" s="19">
        <f t="shared" si="12"/>
        <v>40744</v>
      </c>
      <c r="G23" s="19">
        <f t="shared" si="12"/>
        <v>19125</v>
      </c>
      <c r="H23" s="19">
        <f t="shared" si="12"/>
        <v>21619</v>
      </c>
      <c r="I23" s="19">
        <f t="shared" si="12"/>
        <v>40657</v>
      </c>
    </row>
    <row r="24" spans="1:9" s="18" customFormat="1" ht="12" customHeight="1" x14ac:dyDescent="0.2">
      <c r="A24" s="246" t="s">
        <v>19</v>
      </c>
      <c r="B24" s="246"/>
      <c r="C24" s="19">
        <f t="shared" ref="C24:I24" si="13">C143+C150+C153+C158+C165+C167+C168+C174</f>
        <v>4004</v>
      </c>
      <c r="D24" s="19">
        <f t="shared" si="13"/>
        <v>1935</v>
      </c>
      <c r="E24" s="19">
        <f t="shared" si="13"/>
        <v>2069</v>
      </c>
      <c r="F24" s="19">
        <f t="shared" si="13"/>
        <v>4060</v>
      </c>
      <c r="G24" s="19">
        <f t="shared" si="13"/>
        <v>1959</v>
      </c>
      <c r="H24" s="19">
        <f t="shared" si="13"/>
        <v>2101</v>
      </c>
      <c r="I24" s="19">
        <f t="shared" si="13"/>
        <v>4041</v>
      </c>
    </row>
    <row r="25" spans="1:9" s="18" customFormat="1" ht="12" customHeight="1" x14ac:dyDescent="0.2">
      <c r="A25" s="246" t="s">
        <v>20</v>
      </c>
      <c r="B25" s="246"/>
      <c r="C25" s="19">
        <f t="shared" ref="C25:I25" si="14">C26+C27</f>
        <v>11892</v>
      </c>
      <c r="D25" s="19">
        <f t="shared" si="14"/>
        <v>5822</v>
      </c>
      <c r="E25" s="19">
        <f t="shared" si="14"/>
        <v>6070</v>
      </c>
      <c r="F25" s="19">
        <f t="shared" si="14"/>
        <v>12034</v>
      </c>
      <c r="G25" s="19">
        <f t="shared" si="14"/>
        <v>5888</v>
      </c>
      <c r="H25" s="19">
        <f t="shared" si="14"/>
        <v>6146</v>
      </c>
      <c r="I25" s="19">
        <f t="shared" si="14"/>
        <v>11970</v>
      </c>
    </row>
    <row r="26" spans="1:9" s="18" customFormat="1" ht="12" customHeight="1" x14ac:dyDescent="0.2">
      <c r="A26" s="26"/>
      <c r="B26" s="21" t="s">
        <v>21</v>
      </c>
      <c r="C26" s="19">
        <f t="shared" ref="C26:I26" si="15">C140+C147+C149+C159+C169+C175</f>
        <v>937</v>
      </c>
      <c r="D26" s="19">
        <f t="shared" si="15"/>
        <v>467</v>
      </c>
      <c r="E26" s="19">
        <f t="shared" si="15"/>
        <v>470</v>
      </c>
      <c r="F26" s="19">
        <f t="shared" si="15"/>
        <v>930</v>
      </c>
      <c r="G26" s="19">
        <f t="shared" si="15"/>
        <v>464</v>
      </c>
      <c r="H26" s="19">
        <f t="shared" si="15"/>
        <v>466</v>
      </c>
      <c r="I26" s="19">
        <f t="shared" si="15"/>
        <v>939</v>
      </c>
    </row>
    <row r="27" spans="1:9" s="18" customFormat="1" ht="12" customHeight="1" x14ac:dyDescent="0.2">
      <c r="A27" s="23"/>
      <c r="B27" s="21" t="s">
        <v>22</v>
      </c>
      <c r="C27" s="19">
        <f t="shared" ref="C27:I27" si="16">C148+C151+C155+C171</f>
        <v>10955</v>
      </c>
      <c r="D27" s="19">
        <f t="shared" si="16"/>
        <v>5355</v>
      </c>
      <c r="E27" s="19">
        <f t="shared" si="16"/>
        <v>5600</v>
      </c>
      <c r="F27" s="19">
        <f t="shared" si="16"/>
        <v>11104</v>
      </c>
      <c r="G27" s="19">
        <f t="shared" si="16"/>
        <v>5424</v>
      </c>
      <c r="H27" s="19">
        <f t="shared" si="16"/>
        <v>5680</v>
      </c>
      <c r="I27" s="19">
        <f t="shared" si="16"/>
        <v>11031</v>
      </c>
    </row>
    <row r="28" spans="1:9" s="18" customFormat="1" ht="12" customHeight="1" x14ac:dyDescent="0.2">
      <c r="A28" s="246" t="s">
        <v>23</v>
      </c>
      <c r="B28" s="246"/>
      <c r="C28" s="19">
        <f t="shared" ref="C28:I28" si="17">C29+C30</f>
        <v>3722</v>
      </c>
      <c r="D28" s="19">
        <f t="shared" si="17"/>
        <v>1759</v>
      </c>
      <c r="E28" s="19">
        <f t="shared" si="17"/>
        <v>1963</v>
      </c>
      <c r="F28" s="19">
        <f t="shared" si="17"/>
        <v>3718</v>
      </c>
      <c r="G28" s="19">
        <f t="shared" si="17"/>
        <v>1760</v>
      </c>
      <c r="H28" s="19">
        <f t="shared" si="17"/>
        <v>1958</v>
      </c>
      <c r="I28" s="19">
        <f t="shared" si="17"/>
        <v>3724</v>
      </c>
    </row>
    <row r="29" spans="1:9" s="18" customFormat="1" ht="12" customHeight="1" x14ac:dyDescent="0.2">
      <c r="A29" s="26"/>
      <c r="B29" s="21" t="s">
        <v>24</v>
      </c>
      <c r="C29" s="19">
        <f t="shared" ref="C29:I29" si="18">+C145</f>
        <v>1143</v>
      </c>
      <c r="D29" s="19">
        <f t="shared" si="18"/>
        <v>511</v>
      </c>
      <c r="E29" s="19">
        <f t="shared" si="18"/>
        <v>632</v>
      </c>
      <c r="F29" s="19">
        <f t="shared" si="18"/>
        <v>1142</v>
      </c>
      <c r="G29" s="19">
        <f t="shared" si="18"/>
        <v>518</v>
      </c>
      <c r="H29" s="19">
        <f t="shared" si="18"/>
        <v>624</v>
      </c>
      <c r="I29" s="19">
        <f t="shared" si="18"/>
        <v>1144</v>
      </c>
    </row>
    <row r="30" spans="1:9" s="18" customFormat="1" ht="12" customHeight="1" x14ac:dyDescent="0.2">
      <c r="A30" s="23"/>
      <c r="B30" s="21" t="s">
        <v>25</v>
      </c>
      <c r="C30" s="19">
        <f t="shared" ref="C30:I30" si="19">C144+C170+C173</f>
        <v>2579</v>
      </c>
      <c r="D30" s="19">
        <f t="shared" si="19"/>
        <v>1248</v>
      </c>
      <c r="E30" s="19">
        <f t="shared" si="19"/>
        <v>1331</v>
      </c>
      <c r="F30" s="19">
        <f t="shared" si="19"/>
        <v>2576</v>
      </c>
      <c r="G30" s="19">
        <f t="shared" si="19"/>
        <v>1242</v>
      </c>
      <c r="H30" s="19">
        <f t="shared" si="19"/>
        <v>1334</v>
      </c>
      <c r="I30" s="19">
        <f t="shared" si="19"/>
        <v>2580</v>
      </c>
    </row>
    <row r="31" spans="1:9" s="18" customFormat="1" ht="12" customHeight="1" x14ac:dyDescent="0.2">
      <c r="A31" s="246" t="s">
        <v>26</v>
      </c>
      <c r="B31" s="246"/>
      <c r="C31" s="19">
        <f t="shared" ref="C31:I31" si="20">C152+C154+C161+C163+C172</f>
        <v>792</v>
      </c>
      <c r="D31" s="19">
        <f t="shared" si="20"/>
        <v>387</v>
      </c>
      <c r="E31" s="19">
        <f t="shared" si="20"/>
        <v>405</v>
      </c>
      <c r="F31" s="19">
        <f t="shared" si="20"/>
        <v>797</v>
      </c>
      <c r="G31" s="19">
        <f t="shared" si="20"/>
        <v>387</v>
      </c>
      <c r="H31" s="19">
        <f t="shared" si="20"/>
        <v>410</v>
      </c>
      <c r="I31" s="19">
        <f t="shared" si="20"/>
        <v>800</v>
      </c>
    </row>
    <row r="32" spans="1:9" s="18" customFormat="1" ht="12" customHeight="1" x14ac:dyDescent="0.2">
      <c r="A32" s="246" t="s">
        <v>27</v>
      </c>
      <c r="B32" s="246"/>
      <c r="C32" s="19">
        <f t="shared" ref="C32:I32" si="21">C33+C34+C35</f>
        <v>5826</v>
      </c>
      <c r="D32" s="19">
        <f t="shared" si="21"/>
        <v>2860</v>
      </c>
      <c r="E32" s="19">
        <f t="shared" si="21"/>
        <v>2966</v>
      </c>
      <c r="F32" s="19">
        <f t="shared" si="21"/>
        <v>5871</v>
      </c>
      <c r="G32" s="19">
        <f t="shared" si="21"/>
        <v>2888</v>
      </c>
      <c r="H32" s="19">
        <f t="shared" si="21"/>
        <v>2983</v>
      </c>
      <c r="I32" s="19">
        <f t="shared" si="21"/>
        <v>5854</v>
      </c>
    </row>
    <row r="33" spans="1:9" s="18" customFormat="1" ht="12" customHeight="1" x14ac:dyDescent="0.2">
      <c r="A33" s="26"/>
      <c r="B33" s="21" t="s">
        <v>28</v>
      </c>
      <c r="C33" s="19">
        <f t="shared" ref="C33:I33" si="22">C183</f>
        <v>572</v>
      </c>
      <c r="D33" s="19">
        <f t="shared" si="22"/>
        <v>286</v>
      </c>
      <c r="E33" s="19">
        <f t="shared" si="22"/>
        <v>286</v>
      </c>
      <c r="F33" s="19">
        <f t="shared" si="22"/>
        <v>573</v>
      </c>
      <c r="G33" s="19">
        <f t="shared" si="22"/>
        <v>289</v>
      </c>
      <c r="H33" s="19">
        <f t="shared" si="22"/>
        <v>284</v>
      </c>
      <c r="I33" s="19">
        <f t="shared" si="22"/>
        <v>573</v>
      </c>
    </row>
    <row r="34" spans="1:9" s="18" customFormat="1" ht="12" customHeight="1" x14ac:dyDescent="0.2">
      <c r="A34" s="20"/>
      <c r="B34" s="21" t="s">
        <v>29</v>
      </c>
      <c r="C34" s="19">
        <f t="shared" ref="C34:I34" si="23">C179+C180+C181+C184</f>
        <v>224</v>
      </c>
      <c r="D34" s="19">
        <f t="shared" si="23"/>
        <v>122</v>
      </c>
      <c r="E34" s="19">
        <f t="shared" si="23"/>
        <v>102</v>
      </c>
      <c r="F34" s="19">
        <f t="shared" si="23"/>
        <v>209</v>
      </c>
      <c r="G34" s="19">
        <f t="shared" si="23"/>
        <v>113</v>
      </c>
      <c r="H34" s="19">
        <f t="shared" si="23"/>
        <v>96</v>
      </c>
      <c r="I34" s="19">
        <f t="shared" si="23"/>
        <v>219</v>
      </c>
    </row>
    <row r="35" spans="1:9" s="18" customFormat="1" ht="12" customHeight="1" x14ac:dyDescent="0.2">
      <c r="A35" s="20"/>
      <c r="B35" s="27" t="s">
        <v>30</v>
      </c>
      <c r="C35" s="25">
        <f t="shared" ref="C35:I35" si="24">C178+C182+C185</f>
        <v>5030</v>
      </c>
      <c r="D35" s="25">
        <f t="shared" si="24"/>
        <v>2452</v>
      </c>
      <c r="E35" s="25">
        <f t="shared" si="24"/>
        <v>2578</v>
      </c>
      <c r="F35" s="25">
        <f t="shared" si="24"/>
        <v>5089</v>
      </c>
      <c r="G35" s="25">
        <f t="shared" si="24"/>
        <v>2486</v>
      </c>
      <c r="H35" s="25">
        <f t="shared" si="24"/>
        <v>2603</v>
      </c>
      <c r="I35" s="25">
        <f t="shared" si="24"/>
        <v>5062</v>
      </c>
    </row>
    <row r="36" spans="1:9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16" customFormat="1" ht="12" customHeight="1" x14ac:dyDescent="0.2">
      <c r="A37" s="247" t="s">
        <v>31</v>
      </c>
      <c r="B37" s="247"/>
      <c r="C37" s="17">
        <f t="shared" ref="C37:I37" si="25">C38+C39</f>
        <v>46549</v>
      </c>
      <c r="D37" s="17">
        <f t="shared" si="25"/>
        <v>22435</v>
      </c>
      <c r="E37" s="17">
        <f t="shared" si="25"/>
        <v>24114</v>
      </c>
      <c r="F37" s="17">
        <f t="shared" si="25"/>
        <v>47174</v>
      </c>
      <c r="G37" s="17">
        <f t="shared" si="25"/>
        <v>22721</v>
      </c>
      <c r="H37" s="17">
        <f t="shared" si="25"/>
        <v>24453</v>
      </c>
      <c r="I37" s="17">
        <f t="shared" si="25"/>
        <v>46862</v>
      </c>
    </row>
    <row r="38" spans="1:9" s="18" customFormat="1" ht="12" customHeight="1" x14ac:dyDescent="0.2">
      <c r="A38" s="246" t="s">
        <v>32</v>
      </c>
      <c r="B38" s="246"/>
      <c r="C38" s="19">
        <f t="shared" ref="C38:I38" si="26">C188+C189+C191+C192+C194+C197+C200+C201+C204+C205</f>
        <v>40427</v>
      </c>
      <c r="D38" s="19">
        <f t="shared" si="26"/>
        <v>19335</v>
      </c>
      <c r="E38" s="19">
        <f t="shared" si="26"/>
        <v>21092</v>
      </c>
      <c r="F38" s="19">
        <f t="shared" si="26"/>
        <v>40908</v>
      </c>
      <c r="G38" s="19">
        <f t="shared" si="26"/>
        <v>19561</v>
      </c>
      <c r="H38" s="19">
        <f t="shared" si="26"/>
        <v>21347</v>
      </c>
      <c r="I38" s="19">
        <f t="shared" si="26"/>
        <v>40665</v>
      </c>
    </row>
    <row r="39" spans="1:9" s="18" customFormat="1" ht="12" customHeight="1" x14ac:dyDescent="0.2">
      <c r="A39" s="253" t="s">
        <v>33</v>
      </c>
      <c r="B39" s="253"/>
      <c r="C39" s="25">
        <f t="shared" ref="C39:I39" si="27">+C190+C146+C195+C203</f>
        <v>6122</v>
      </c>
      <c r="D39" s="25">
        <f t="shared" si="27"/>
        <v>3100</v>
      </c>
      <c r="E39" s="25">
        <f t="shared" si="27"/>
        <v>3022</v>
      </c>
      <c r="F39" s="25">
        <f t="shared" si="27"/>
        <v>6266</v>
      </c>
      <c r="G39" s="25">
        <f t="shared" si="27"/>
        <v>3160</v>
      </c>
      <c r="H39" s="25">
        <f t="shared" si="27"/>
        <v>3106</v>
      </c>
      <c r="I39" s="25">
        <f t="shared" si="27"/>
        <v>6197</v>
      </c>
    </row>
    <row r="40" spans="1:9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6" customFormat="1" ht="12" customHeight="1" x14ac:dyDescent="0.2">
      <c r="A41" s="247" t="s">
        <v>34</v>
      </c>
      <c r="B41" s="247"/>
      <c r="C41" s="17">
        <f t="shared" ref="C41:I41" si="28">C42+C43+C47</f>
        <v>136673</v>
      </c>
      <c r="D41" s="17">
        <f t="shared" si="28"/>
        <v>65245</v>
      </c>
      <c r="E41" s="17">
        <f t="shared" si="28"/>
        <v>71428</v>
      </c>
      <c r="F41" s="17">
        <f t="shared" si="28"/>
        <v>138280</v>
      </c>
      <c r="G41" s="17">
        <f t="shared" si="28"/>
        <v>66034</v>
      </c>
      <c r="H41" s="17">
        <f t="shared" si="28"/>
        <v>72246</v>
      </c>
      <c r="I41" s="17">
        <f t="shared" si="28"/>
        <v>137491</v>
      </c>
    </row>
    <row r="42" spans="1:9" s="18" customFormat="1" ht="12" customHeight="1" x14ac:dyDescent="0.2">
      <c r="A42" s="246" t="s">
        <v>35</v>
      </c>
      <c r="B42" s="246"/>
      <c r="C42" s="19">
        <f t="shared" ref="C42:I42" si="29">C87+C88+C90+C92+C93+C97+C98+C100+C102+C104+C105+C109+C111+C115+C116+C120+C123+C127+C131+C135+C136</f>
        <v>90623</v>
      </c>
      <c r="D42" s="19">
        <f t="shared" si="29"/>
        <v>42978</v>
      </c>
      <c r="E42" s="19">
        <f t="shared" si="29"/>
        <v>47645</v>
      </c>
      <c r="F42" s="19">
        <f t="shared" si="29"/>
        <v>91636</v>
      </c>
      <c r="G42" s="19">
        <f t="shared" si="29"/>
        <v>43471</v>
      </c>
      <c r="H42" s="19">
        <f t="shared" si="29"/>
        <v>48165</v>
      </c>
      <c r="I42" s="19">
        <f t="shared" si="29"/>
        <v>91120</v>
      </c>
    </row>
    <row r="43" spans="1:9" s="18" customFormat="1" ht="12" customHeight="1" x14ac:dyDescent="0.2">
      <c r="A43" s="257" t="s">
        <v>36</v>
      </c>
      <c r="B43" s="257"/>
      <c r="C43" s="19">
        <f t="shared" ref="C43:I43" si="30">C44+C45+C46</f>
        <v>24037</v>
      </c>
      <c r="D43" s="19">
        <f t="shared" si="30"/>
        <v>11847</v>
      </c>
      <c r="E43" s="19">
        <f t="shared" si="30"/>
        <v>12190</v>
      </c>
      <c r="F43" s="19">
        <f t="shared" si="30"/>
        <v>24383</v>
      </c>
      <c r="G43" s="19">
        <f t="shared" si="30"/>
        <v>12039</v>
      </c>
      <c r="H43" s="19">
        <f t="shared" si="30"/>
        <v>12344</v>
      </c>
      <c r="I43" s="19">
        <f t="shared" si="30"/>
        <v>24222</v>
      </c>
    </row>
    <row r="44" spans="1:9" s="18" customFormat="1" ht="12" customHeight="1" x14ac:dyDescent="0.2">
      <c r="A44" s="27"/>
      <c r="B44" s="21" t="s">
        <v>37</v>
      </c>
      <c r="C44" s="19">
        <f t="shared" ref="C44:I44" si="31">C79+C82+C89+C103+C196+C107+C198+C112+C125+C129+C132</f>
        <v>12133</v>
      </c>
      <c r="D44" s="19">
        <f t="shared" si="31"/>
        <v>6020</v>
      </c>
      <c r="E44" s="19">
        <f t="shared" si="31"/>
        <v>6113</v>
      </c>
      <c r="F44" s="19">
        <f t="shared" si="31"/>
        <v>12309</v>
      </c>
      <c r="G44" s="19">
        <f t="shared" si="31"/>
        <v>6091</v>
      </c>
      <c r="H44" s="19">
        <f t="shared" si="31"/>
        <v>6218</v>
      </c>
      <c r="I44" s="19">
        <f t="shared" si="31"/>
        <v>12228</v>
      </c>
    </row>
    <row r="45" spans="1:9" s="18" customFormat="1" ht="12" customHeight="1" x14ac:dyDescent="0.2">
      <c r="A45" s="27"/>
      <c r="B45" s="21" t="s">
        <v>38</v>
      </c>
      <c r="C45" s="19">
        <f t="shared" ref="C45:I45" si="32">C91+C119+C121+C130</f>
        <v>11004</v>
      </c>
      <c r="D45" s="19">
        <f t="shared" si="32"/>
        <v>5387</v>
      </c>
      <c r="E45" s="19">
        <f t="shared" si="32"/>
        <v>5617</v>
      </c>
      <c r="F45" s="19">
        <f t="shared" si="32"/>
        <v>11134</v>
      </c>
      <c r="G45" s="19">
        <f t="shared" si="32"/>
        <v>5478</v>
      </c>
      <c r="H45" s="19">
        <f t="shared" si="32"/>
        <v>5656</v>
      </c>
      <c r="I45" s="19">
        <f t="shared" si="32"/>
        <v>11071</v>
      </c>
    </row>
    <row r="46" spans="1:9" s="18" customFormat="1" ht="12" customHeight="1" x14ac:dyDescent="0.2">
      <c r="A46" s="27"/>
      <c r="B46" s="22" t="s">
        <v>39</v>
      </c>
      <c r="C46" s="19">
        <f t="shared" ref="C46:I46" si="33">C84+C95+C96+C133</f>
        <v>900</v>
      </c>
      <c r="D46" s="19">
        <f t="shared" si="33"/>
        <v>440</v>
      </c>
      <c r="E46" s="19">
        <f t="shared" si="33"/>
        <v>460</v>
      </c>
      <c r="F46" s="19">
        <f t="shared" si="33"/>
        <v>940</v>
      </c>
      <c r="G46" s="19">
        <f t="shared" si="33"/>
        <v>470</v>
      </c>
      <c r="H46" s="19">
        <f t="shared" si="33"/>
        <v>470</v>
      </c>
      <c r="I46" s="19">
        <f t="shared" si="33"/>
        <v>923</v>
      </c>
    </row>
    <row r="47" spans="1:9" s="18" customFormat="1" ht="12" customHeight="1" x14ac:dyDescent="0.2">
      <c r="A47" s="246" t="s">
        <v>40</v>
      </c>
      <c r="B47" s="246"/>
      <c r="C47" s="19">
        <f t="shared" ref="C47:I47" si="34">C48+C49+C50</f>
        <v>22013</v>
      </c>
      <c r="D47" s="19">
        <f t="shared" si="34"/>
        <v>10420</v>
      </c>
      <c r="E47" s="19">
        <f t="shared" si="34"/>
        <v>11593</v>
      </c>
      <c r="F47" s="19">
        <f t="shared" si="34"/>
        <v>22261</v>
      </c>
      <c r="G47" s="19">
        <f t="shared" si="34"/>
        <v>10524</v>
      </c>
      <c r="H47" s="19">
        <f t="shared" si="34"/>
        <v>11737</v>
      </c>
      <c r="I47" s="19">
        <f t="shared" si="34"/>
        <v>22149</v>
      </c>
    </row>
    <row r="48" spans="1:9" s="18" customFormat="1" ht="12" customHeight="1" x14ac:dyDescent="0.2">
      <c r="A48" s="27"/>
      <c r="B48" s="21" t="s">
        <v>41</v>
      </c>
      <c r="C48" s="19">
        <f t="shared" ref="C48:I48" si="35">+C75+C76+C86+C113</f>
        <v>2587</v>
      </c>
      <c r="D48" s="19">
        <f t="shared" si="35"/>
        <v>1237</v>
      </c>
      <c r="E48" s="19">
        <f t="shared" si="35"/>
        <v>1350</v>
      </c>
      <c r="F48" s="19">
        <f t="shared" si="35"/>
        <v>2572</v>
      </c>
      <c r="G48" s="19">
        <f t="shared" si="35"/>
        <v>1234</v>
      </c>
      <c r="H48" s="19">
        <f t="shared" si="35"/>
        <v>1338</v>
      </c>
      <c r="I48" s="19">
        <f t="shared" si="35"/>
        <v>2584</v>
      </c>
    </row>
    <row r="49" spans="1:9" s="18" customFormat="1" ht="12" customHeight="1" x14ac:dyDescent="0.2">
      <c r="A49" s="27"/>
      <c r="B49" s="21" t="s">
        <v>42</v>
      </c>
      <c r="C49" s="19">
        <f t="shared" ref="C49:I49" si="36">C78+C80+C99+C101+C114+C118+C124+C128</f>
        <v>6047</v>
      </c>
      <c r="D49" s="19">
        <f t="shared" si="36"/>
        <v>2872</v>
      </c>
      <c r="E49" s="19">
        <f t="shared" si="36"/>
        <v>3175</v>
      </c>
      <c r="F49" s="19">
        <f t="shared" si="36"/>
        <v>6037</v>
      </c>
      <c r="G49" s="19">
        <f t="shared" si="36"/>
        <v>2876</v>
      </c>
      <c r="H49" s="19">
        <f t="shared" si="36"/>
        <v>3161</v>
      </c>
      <c r="I49" s="19">
        <f t="shared" si="36"/>
        <v>6050</v>
      </c>
    </row>
    <row r="50" spans="1:9" s="18" customFormat="1" ht="12" customHeight="1" x14ac:dyDescent="0.2">
      <c r="A50" s="27"/>
      <c r="B50" s="27" t="s">
        <v>43</v>
      </c>
      <c r="C50" s="25">
        <f t="shared" ref="C50:I50" si="37">C74+C81+C94+C106+C117+C122+C134</f>
        <v>13379</v>
      </c>
      <c r="D50" s="25">
        <f t="shared" si="37"/>
        <v>6311</v>
      </c>
      <c r="E50" s="25">
        <f t="shared" si="37"/>
        <v>7068</v>
      </c>
      <c r="F50" s="25">
        <f t="shared" si="37"/>
        <v>13652</v>
      </c>
      <c r="G50" s="25">
        <f t="shared" si="37"/>
        <v>6414</v>
      </c>
      <c r="H50" s="25">
        <f t="shared" si="37"/>
        <v>7238</v>
      </c>
      <c r="I50" s="25">
        <f t="shared" si="37"/>
        <v>13515</v>
      </c>
    </row>
    <row r="51" spans="1:9" s="18" customFormat="1" ht="12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</row>
    <row r="52" spans="1:9" s="16" customFormat="1" ht="12" customHeight="1" x14ac:dyDescent="0.2">
      <c r="A52" s="247" t="s">
        <v>44</v>
      </c>
      <c r="B52" s="247"/>
      <c r="C52" s="17">
        <f t="shared" ref="C52:I52" si="38">C53+C54+C55</f>
        <v>53548</v>
      </c>
      <c r="D52" s="17">
        <f t="shared" si="38"/>
        <v>25787</v>
      </c>
      <c r="E52" s="17">
        <f t="shared" si="38"/>
        <v>27761</v>
      </c>
      <c r="F52" s="17">
        <f t="shared" si="38"/>
        <v>53777</v>
      </c>
      <c r="G52" s="17">
        <f t="shared" si="38"/>
        <v>25894</v>
      </c>
      <c r="H52" s="17">
        <f t="shared" si="38"/>
        <v>27883</v>
      </c>
      <c r="I52" s="17">
        <f t="shared" si="38"/>
        <v>53665</v>
      </c>
    </row>
    <row r="53" spans="1:9" s="18" customFormat="1" ht="12" customHeight="1" x14ac:dyDescent="0.2">
      <c r="A53" s="246" t="s">
        <v>45</v>
      </c>
      <c r="B53" s="246"/>
      <c r="C53" s="19">
        <f t="shared" ref="C53:I53" si="39">C58+C62+C67+C71</f>
        <v>18713</v>
      </c>
      <c r="D53" s="19">
        <f t="shared" si="39"/>
        <v>8889</v>
      </c>
      <c r="E53" s="19">
        <f t="shared" si="39"/>
        <v>9824</v>
      </c>
      <c r="F53" s="19">
        <f t="shared" si="39"/>
        <v>18720</v>
      </c>
      <c r="G53" s="19">
        <f t="shared" si="39"/>
        <v>8902</v>
      </c>
      <c r="H53" s="19">
        <f t="shared" si="39"/>
        <v>9818</v>
      </c>
      <c r="I53" s="19">
        <f t="shared" si="39"/>
        <v>18713</v>
      </c>
    </row>
    <row r="54" spans="1:9" s="18" customFormat="1" ht="12" customHeight="1" x14ac:dyDescent="0.2">
      <c r="A54" s="246" t="s">
        <v>46</v>
      </c>
      <c r="B54" s="246"/>
      <c r="C54" s="19">
        <f t="shared" ref="C54:I54" si="40">C77+C59+C83+C85+C63+C64+C65+C108+C110+C66+C68+C69+C126+C70</f>
        <v>30811</v>
      </c>
      <c r="D54" s="19">
        <f t="shared" si="40"/>
        <v>14933</v>
      </c>
      <c r="E54" s="19">
        <f t="shared" si="40"/>
        <v>15878</v>
      </c>
      <c r="F54" s="19">
        <f t="shared" si="40"/>
        <v>31046</v>
      </c>
      <c r="G54" s="19">
        <f t="shared" si="40"/>
        <v>15042</v>
      </c>
      <c r="H54" s="19">
        <f t="shared" si="40"/>
        <v>16004</v>
      </c>
      <c r="I54" s="19">
        <f t="shared" si="40"/>
        <v>30934</v>
      </c>
    </row>
    <row r="55" spans="1:9" s="18" customFormat="1" ht="12" customHeight="1" x14ac:dyDescent="0.2">
      <c r="A55" s="253" t="s">
        <v>47</v>
      </c>
      <c r="B55" s="253"/>
      <c r="C55" s="25">
        <f t="shared" ref="C55:I55" si="41">C61+C60</f>
        <v>4024</v>
      </c>
      <c r="D55" s="25">
        <f t="shared" si="41"/>
        <v>1965</v>
      </c>
      <c r="E55" s="25">
        <f t="shared" si="41"/>
        <v>2059</v>
      </c>
      <c r="F55" s="25">
        <f t="shared" si="41"/>
        <v>4011</v>
      </c>
      <c r="G55" s="25">
        <f t="shared" si="41"/>
        <v>1950</v>
      </c>
      <c r="H55" s="25">
        <f t="shared" si="41"/>
        <v>2061</v>
      </c>
      <c r="I55" s="25">
        <f t="shared" si="41"/>
        <v>4018</v>
      </c>
    </row>
    <row r="56" spans="1:9" s="18" customFormat="1" ht="12" customHeight="1" x14ac:dyDescent="0.2">
      <c r="A56" s="22"/>
      <c r="B56" s="28"/>
      <c r="C56" s="29"/>
      <c r="D56" s="29"/>
      <c r="E56" s="29"/>
      <c r="F56" s="29"/>
      <c r="G56" s="29"/>
      <c r="H56" s="29"/>
      <c r="I56" s="29"/>
    </row>
    <row r="57" spans="1:9" s="18" customFormat="1" ht="12" customHeight="1" x14ac:dyDescent="0.2">
      <c r="A57" s="256" t="s">
        <v>48</v>
      </c>
      <c r="B57" s="256"/>
      <c r="C57" s="15">
        <f t="shared" ref="C57:I57" si="42">SUM(C58:C71)</f>
        <v>48672</v>
      </c>
      <c r="D57" s="15">
        <f t="shared" si="42"/>
        <v>23357</v>
      </c>
      <c r="E57" s="15">
        <f t="shared" si="42"/>
        <v>25315</v>
      </c>
      <c r="F57" s="15">
        <f t="shared" si="42"/>
        <v>48851</v>
      </c>
      <c r="G57" s="15">
        <f t="shared" si="42"/>
        <v>23450</v>
      </c>
      <c r="H57" s="15">
        <f t="shared" si="42"/>
        <v>25401</v>
      </c>
      <c r="I57" s="15">
        <f t="shared" si="42"/>
        <v>48760</v>
      </c>
    </row>
    <row r="58" spans="1:9" s="18" customFormat="1" ht="12" customHeight="1" x14ac:dyDescent="0.2">
      <c r="A58" s="246" t="s">
        <v>49</v>
      </c>
      <c r="B58" s="246"/>
      <c r="C58" s="19">
        <v>3468</v>
      </c>
      <c r="D58" s="19">
        <v>1688</v>
      </c>
      <c r="E58" s="19">
        <v>1780</v>
      </c>
      <c r="F58" s="19">
        <v>3421</v>
      </c>
      <c r="G58" s="19">
        <v>1662</v>
      </c>
      <c r="H58" s="19">
        <v>1759</v>
      </c>
      <c r="I58" s="19">
        <v>3445</v>
      </c>
    </row>
    <row r="59" spans="1:9" s="18" customFormat="1" ht="12" customHeight="1" x14ac:dyDescent="0.2">
      <c r="A59" s="246" t="s">
        <v>50</v>
      </c>
      <c r="B59" s="246"/>
      <c r="C59" s="19">
        <v>638</v>
      </c>
      <c r="D59" s="19">
        <v>314</v>
      </c>
      <c r="E59" s="19">
        <v>324</v>
      </c>
      <c r="F59" s="19">
        <v>641</v>
      </c>
      <c r="G59" s="19">
        <v>314</v>
      </c>
      <c r="H59" s="19">
        <v>327</v>
      </c>
      <c r="I59" s="19">
        <v>641</v>
      </c>
    </row>
    <row r="60" spans="1:9" s="18" customFormat="1" ht="12" customHeight="1" x14ac:dyDescent="0.2">
      <c r="A60" s="246" t="s">
        <v>51</v>
      </c>
      <c r="B60" s="246"/>
      <c r="C60" s="19">
        <v>1912</v>
      </c>
      <c r="D60" s="19">
        <v>942</v>
      </c>
      <c r="E60" s="19">
        <v>970</v>
      </c>
      <c r="F60" s="19">
        <v>1929</v>
      </c>
      <c r="G60" s="19">
        <v>941</v>
      </c>
      <c r="H60" s="19">
        <v>988</v>
      </c>
      <c r="I60" s="19">
        <v>1921</v>
      </c>
    </row>
    <row r="61" spans="1:9" s="18" customFormat="1" ht="12" customHeight="1" x14ac:dyDescent="0.2">
      <c r="A61" s="246" t="s">
        <v>52</v>
      </c>
      <c r="B61" s="246"/>
      <c r="C61" s="19">
        <v>2112</v>
      </c>
      <c r="D61" s="19">
        <v>1023</v>
      </c>
      <c r="E61" s="19">
        <v>1089</v>
      </c>
      <c r="F61" s="19">
        <v>2082</v>
      </c>
      <c r="G61" s="19">
        <v>1009</v>
      </c>
      <c r="H61" s="19">
        <v>1073</v>
      </c>
      <c r="I61" s="19">
        <v>2097</v>
      </c>
    </row>
    <row r="62" spans="1:9" s="18" customFormat="1" ht="12" customHeight="1" x14ac:dyDescent="0.2">
      <c r="A62" s="246" t="s">
        <v>53</v>
      </c>
      <c r="B62" s="246"/>
      <c r="C62" s="19">
        <v>7853</v>
      </c>
      <c r="D62" s="19">
        <v>3678</v>
      </c>
      <c r="E62" s="19">
        <v>4175</v>
      </c>
      <c r="F62" s="19">
        <v>7763</v>
      </c>
      <c r="G62" s="19">
        <v>3646</v>
      </c>
      <c r="H62" s="19">
        <v>4117</v>
      </c>
      <c r="I62" s="19">
        <v>7805</v>
      </c>
    </row>
    <row r="63" spans="1:9" s="18" customFormat="1" ht="12" customHeight="1" x14ac:dyDescent="0.2">
      <c r="A63" s="246" t="s">
        <v>54</v>
      </c>
      <c r="B63" s="246"/>
      <c r="C63" s="19">
        <v>2623</v>
      </c>
      <c r="D63" s="19">
        <v>1279</v>
      </c>
      <c r="E63" s="19">
        <v>1344</v>
      </c>
      <c r="F63" s="19">
        <v>2681</v>
      </c>
      <c r="G63" s="19">
        <v>1307</v>
      </c>
      <c r="H63" s="19">
        <v>1374</v>
      </c>
      <c r="I63" s="19">
        <v>2654</v>
      </c>
    </row>
    <row r="64" spans="1:9" s="18" customFormat="1" ht="12" customHeight="1" x14ac:dyDescent="0.2">
      <c r="A64" s="246" t="s">
        <v>55</v>
      </c>
      <c r="B64" s="246"/>
      <c r="C64" s="19">
        <v>1666</v>
      </c>
      <c r="D64" s="19">
        <v>818</v>
      </c>
      <c r="E64" s="19">
        <v>848</v>
      </c>
      <c r="F64" s="19">
        <v>1702</v>
      </c>
      <c r="G64" s="19">
        <v>836</v>
      </c>
      <c r="H64" s="19">
        <v>866</v>
      </c>
      <c r="I64" s="19">
        <v>1685</v>
      </c>
    </row>
    <row r="65" spans="1:9" s="18" customFormat="1" ht="12" customHeight="1" x14ac:dyDescent="0.2">
      <c r="A65" s="246" t="s">
        <v>56</v>
      </c>
      <c r="B65" s="246"/>
      <c r="C65" s="19">
        <v>11554</v>
      </c>
      <c r="D65" s="19">
        <v>5481</v>
      </c>
      <c r="E65" s="19">
        <v>6073</v>
      </c>
      <c r="F65" s="19">
        <v>11561</v>
      </c>
      <c r="G65" s="19">
        <v>5495</v>
      </c>
      <c r="H65" s="19">
        <v>6066</v>
      </c>
      <c r="I65" s="19">
        <v>11555</v>
      </c>
    </row>
    <row r="66" spans="1:9" s="18" customFormat="1" ht="12" customHeight="1" x14ac:dyDescent="0.2">
      <c r="A66" s="246" t="s">
        <v>57</v>
      </c>
      <c r="B66" s="246"/>
      <c r="C66" s="19">
        <v>335</v>
      </c>
      <c r="D66" s="19">
        <v>164</v>
      </c>
      <c r="E66" s="19">
        <v>171</v>
      </c>
      <c r="F66" s="19">
        <v>331</v>
      </c>
      <c r="G66" s="19">
        <v>157</v>
      </c>
      <c r="H66" s="19">
        <v>174</v>
      </c>
      <c r="I66" s="19">
        <v>334</v>
      </c>
    </row>
    <row r="67" spans="1:9" s="18" customFormat="1" ht="12" customHeight="1" x14ac:dyDescent="0.2">
      <c r="A67" s="246" t="s">
        <v>58</v>
      </c>
      <c r="B67" s="246"/>
      <c r="C67" s="19">
        <v>4438</v>
      </c>
      <c r="D67" s="19">
        <v>2114</v>
      </c>
      <c r="E67" s="19">
        <v>2324</v>
      </c>
      <c r="F67" s="19">
        <v>4532</v>
      </c>
      <c r="G67" s="19">
        <v>2157</v>
      </c>
      <c r="H67" s="19">
        <v>2375</v>
      </c>
      <c r="I67" s="19">
        <v>4482</v>
      </c>
    </row>
    <row r="68" spans="1:9" s="18" customFormat="1" ht="12" customHeight="1" x14ac:dyDescent="0.2">
      <c r="A68" s="246" t="s">
        <v>59</v>
      </c>
      <c r="B68" s="246"/>
      <c r="C68" s="19">
        <v>2408</v>
      </c>
      <c r="D68" s="19">
        <v>1159</v>
      </c>
      <c r="E68" s="19">
        <v>1249</v>
      </c>
      <c r="F68" s="19">
        <v>2440</v>
      </c>
      <c r="G68" s="19">
        <v>1174</v>
      </c>
      <c r="H68" s="19">
        <v>1266</v>
      </c>
      <c r="I68" s="19">
        <v>2425</v>
      </c>
    </row>
    <row r="69" spans="1:9" s="18" customFormat="1" ht="12" customHeight="1" x14ac:dyDescent="0.2">
      <c r="A69" s="246" t="s">
        <v>60</v>
      </c>
      <c r="B69" s="246"/>
      <c r="C69" s="19">
        <v>2489</v>
      </c>
      <c r="D69" s="19">
        <v>1216</v>
      </c>
      <c r="E69" s="19">
        <v>1273</v>
      </c>
      <c r="F69" s="19">
        <v>2490</v>
      </c>
      <c r="G69" s="19">
        <v>1218</v>
      </c>
      <c r="H69" s="19">
        <v>1272</v>
      </c>
      <c r="I69" s="19">
        <v>2490</v>
      </c>
    </row>
    <row r="70" spans="1:9" s="18" customFormat="1" ht="12" customHeight="1" x14ac:dyDescent="0.2">
      <c r="A70" s="246" t="s">
        <v>61</v>
      </c>
      <c r="B70" s="246"/>
      <c r="C70" s="19">
        <v>4222</v>
      </c>
      <c r="D70" s="19">
        <v>2072</v>
      </c>
      <c r="E70" s="19">
        <v>2150</v>
      </c>
      <c r="F70" s="19">
        <v>4274</v>
      </c>
      <c r="G70" s="19">
        <v>2097</v>
      </c>
      <c r="H70" s="19">
        <v>2177</v>
      </c>
      <c r="I70" s="19">
        <v>4245</v>
      </c>
    </row>
    <row r="71" spans="1:9" s="18" customFormat="1" ht="12" customHeight="1" x14ac:dyDescent="0.2">
      <c r="A71" s="253" t="s">
        <v>62</v>
      </c>
      <c r="B71" s="253"/>
      <c r="C71" s="25">
        <v>2954</v>
      </c>
      <c r="D71" s="25">
        <v>1409</v>
      </c>
      <c r="E71" s="25">
        <v>1545</v>
      </c>
      <c r="F71" s="25">
        <v>3004</v>
      </c>
      <c r="G71" s="25">
        <v>1437</v>
      </c>
      <c r="H71" s="25">
        <v>1567</v>
      </c>
      <c r="I71" s="25">
        <v>2981</v>
      </c>
    </row>
    <row r="72" spans="1:9" s="18" customFormat="1" ht="12" customHeight="1" x14ac:dyDescent="0.2">
      <c r="A72" s="22"/>
      <c r="B72" s="22"/>
      <c r="C72" s="22"/>
      <c r="D72" s="22"/>
      <c r="E72" s="22"/>
      <c r="F72" s="22"/>
      <c r="G72" s="22"/>
      <c r="H72" s="22"/>
      <c r="I72" s="22"/>
    </row>
    <row r="73" spans="1:9" s="18" customFormat="1" ht="12" customHeight="1" x14ac:dyDescent="0.2">
      <c r="A73" s="247" t="s">
        <v>63</v>
      </c>
      <c r="B73" s="247"/>
      <c r="C73" s="17">
        <f t="shared" ref="C73:I73" si="43">SUM(C74:C136)</f>
        <v>140821</v>
      </c>
      <c r="D73" s="17">
        <f t="shared" si="43"/>
        <v>67301</v>
      </c>
      <c r="E73" s="17">
        <f t="shared" si="43"/>
        <v>73520</v>
      </c>
      <c r="F73" s="17">
        <f t="shared" si="43"/>
        <v>142477</v>
      </c>
      <c r="G73" s="17">
        <f t="shared" si="43"/>
        <v>68100</v>
      </c>
      <c r="H73" s="17">
        <f t="shared" si="43"/>
        <v>74377</v>
      </c>
      <c r="I73" s="17">
        <f t="shared" si="43"/>
        <v>141666</v>
      </c>
    </row>
    <row r="74" spans="1:9" s="18" customFormat="1" ht="12" customHeight="1" x14ac:dyDescent="0.2">
      <c r="A74" s="246" t="s">
        <v>64</v>
      </c>
      <c r="B74" s="246"/>
      <c r="C74" s="19">
        <v>3922</v>
      </c>
      <c r="D74" s="19">
        <v>1849</v>
      </c>
      <c r="E74" s="19">
        <v>2073</v>
      </c>
      <c r="F74" s="19">
        <v>4066</v>
      </c>
      <c r="G74" s="19">
        <v>1912</v>
      </c>
      <c r="H74" s="19">
        <v>2154</v>
      </c>
      <c r="I74" s="19">
        <v>3992</v>
      </c>
    </row>
    <row r="75" spans="1:9" s="18" customFormat="1" ht="12" customHeight="1" x14ac:dyDescent="0.2">
      <c r="A75" s="246" t="s">
        <v>65</v>
      </c>
      <c r="B75" s="246"/>
      <c r="C75" s="19">
        <v>1285</v>
      </c>
      <c r="D75" s="19">
        <v>608</v>
      </c>
      <c r="E75" s="19">
        <v>677</v>
      </c>
      <c r="F75" s="19">
        <v>1295</v>
      </c>
      <c r="G75" s="19">
        <v>619</v>
      </c>
      <c r="H75" s="19">
        <v>676</v>
      </c>
      <c r="I75" s="19">
        <v>1291</v>
      </c>
    </row>
    <row r="76" spans="1:9" s="18" customFormat="1" ht="12" customHeight="1" x14ac:dyDescent="0.2">
      <c r="A76" s="246" t="s">
        <v>66</v>
      </c>
      <c r="B76" s="246"/>
      <c r="C76" s="19">
        <v>326</v>
      </c>
      <c r="D76" s="19">
        <v>158</v>
      </c>
      <c r="E76" s="19">
        <v>168</v>
      </c>
      <c r="F76" s="19">
        <v>318</v>
      </c>
      <c r="G76" s="19">
        <v>149</v>
      </c>
      <c r="H76" s="19">
        <v>169</v>
      </c>
      <c r="I76" s="19">
        <v>323</v>
      </c>
    </row>
    <row r="77" spans="1:9" s="18" customFormat="1" ht="12" customHeight="1" x14ac:dyDescent="0.2">
      <c r="A77" s="246" t="s">
        <v>67</v>
      </c>
      <c r="B77" s="246"/>
      <c r="C77" s="19">
        <v>989</v>
      </c>
      <c r="D77" s="19">
        <v>484</v>
      </c>
      <c r="E77" s="19">
        <v>505</v>
      </c>
      <c r="F77" s="19">
        <v>994</v>
      </c>
      <c r="G77" s="19">
        <v>481</v>
      </c>
      <c r="H77" s="19">
        <v>513</v>
      </c>
      <c r="I77" s="19">
        <v>992</v>
      </c>
    </row>
    <row r="78" spans="1:9" s="18" customFormat="1" ht="12" customHeight="1" x14ac:dyDescent="0.2">
      <c r="A78" s="246" t="s">
        <v>68</v>
      </c>
      <c r="B78" s="246"/>
      <c r="C78" s="19">
        <v>312</v>
      </c>
      <c r="D78" s="19">
        <v>161</v>
      </c>
      <c r="E78" s="19">
        <v>151</v>
      </c>
      <c r="F78" s="19">
        <v>311</v>
      </c>
      <c r="G78" s="19">
        <v>159</v>
      </c>
      <c r="H78" s="19">
        <v>152</v>
      </c>
      <c r="I78" s="19">
        <v>313</v>
      </c>
    </row>
    <row r="79" spans="1:9" s="18" customFormat="1" ht="12" customHeight="1" x14ac:dyDescent="0.2">
      <c r="A79" s="246" t="s">
        <v>69</v>
      </c>
      <c r="B79" s="246"/>
      <c r="C79" s="19">
        <v>1375</v>
      </c>
      <c r="D79" s="19">
        <v>663</v>
      </c>
      <c r="E79" s="19">
        <v>712</v>
      </c>
      <c r="F79" s="19">
        <v>1425</v>
      </c>
      <c r="G79" s="19">
        <v>687</v>
      </c>
      <c r="H79" s="19">
        <v>738</v>
      </c>
      <c r="I79" s="19">
        <v>1400</v>
      </c>
    </row>
    <row r="80" spans="1:9" s="18" customFormat="1" ht="12" customHeight="1" x14ac:dyDescent="0.2">
      <c r="A80" s="246" t="s">
        <v>70</v>
      </c>
      <c r="B80" s="246"/>
      <c r="C80" s="19">
        <v>627</v>
      </c>
      <c r="D80" s="19">
        <v>299</v>
      </c>
      <c r="E80" s="19">
        <v>328</v>
      </c>
      <c r="F80" s="19">
        <v>653</v>
      </c>
      <c r="G80" s="19">
        <v>311</v>
      </c>
      <c r="H80" s="19">
        <v>342</v>
      </c>
      <c r="I80" s="19">
        <v>642</v>
      </c>
    </row>
    <row r="81" spans="1:9" s="18" customFormat="1" ht="12" customHeight="1" x14ac:dyDescent="0.2">
      <c r="A81" s="246" t="s">
        <v>71</v>
      </c>
      <c r="B81" s="246"/>
      <c r="C81" s="19">
        <v>2391</v>
      </c>
      <c r="D81" s="19">
        <v>1136</v>
      </c>
      <c r="E81" s="19">
        <v>1255</v>
      </c>
      <c r="F81" s="19">
        <v>2415</v>
      </c>
      <c r="G81" s="19">
        <v>1137</v>
      </c>
      <c r="H81" s="19">
        <v>1278</v>
      </c>
      <c r="I81" s="19">
        <v>2404</v>
      </c>
    </row>
    <row r="82" spans="1:9" s="18" customFormat="1" ht="12" customHeight="1" x14ac:dyDescent="0.2">
      <c r="A82" s="246" t="s">
        <v>72</v>
      </c>
      <c r="B82" s="246"/>
      <c r="C82" s="19">
        <v>629</v>
      </c>
      <c r="D82" s="19">
        <v>314</v>
      </c>
      <c r="E82" s="19">
        <v>315</v>
      </c>
      <c r="F82" s="19">
        <v>625</v>
      </c>
      <c r="G82" s="19">
        <v>318</v>
      </c>
      <c r="H82" s="19">
        <v>307</v>
      </c>
      <c r="I82" s="19">
        <v>629</v>
      </c>
    </row>
    <row r="83" spans="1:9" s="18" customFormat="1" ht="12" customHeight="1" x14ac:dyDescent="0.2">
      <c r="A83" s="246" t="s">
        <v>73</v>
      </c>
      <c r="B83" s="246"/>
      <c r="C83" s="19">
        <v>823</v>
      </c>
      <c r="D83" s="19">
        <v>420</v>
      </c>
      <c r="E83" s="19">
        <v>403</v>
      </c>
      <c r="F83" s="19">
        <v>816</v>
      </c>
      <c r="G83" s="19">
        <v>412</v>
      </c>
      <c r="H83" s="19">
        <v>404</v>
      </c>
      <c r="I83" s="19">
        <v>820</v>
      </c>
    </row>
    <row r="84" spans="1:9" s="18" customFormat="1" ht="12" customHeight="1" x14ac:dyDescent="0.2">
      <c r="A84" s="246" t="s">
        <v>74</v>
      </c>
      <c r="B84" s="246"/>
      <c r="C84" s="19">
        <v>124</v>
      </c>
      <c r="D84" s="19">
        <v>67</v>
      </c>
      <c r="E84" s="19">
        <v>57</v>
      </c>
      <c r="F84" s="19">
        <v>131</v>
      </c>
      <c r="G84" s="19">
        <v>72</v>
      </c>
      <c r="H84" s="19">
        <v>59</v>
      </c>
      <c r="I84" s="19">
        <v>129</v>
      </c>
    </row>
    <row r="85" spans="1:9" s="18" customFormat="1" ht="12" customHeight="1" x14ac:dyDescent="0.2">
      <c r="A85" s="246" t="s">
        <v>75</v>
      </c>
      <c r="B85" s="246"/>
      <c r="C85" s="19">
        <v>454</v>
      </c>
      <c r="D85" s="19">
        <v>231</v>
      </c>
      <c r="E85" s="19">
        <v>223</v>
      </c>
      <c r="F85" s="19">
        <v>474</v>
      </c>
      <c r="G85" s="19">
        <v>237</v>
      </c>
      <c r="H85" s="19">
        <v>237</v>
      </c>
      <c r="I85" s="19">
        <v>464</v>
      </c>
    </row>
    <row r="86" spans="1:9" s="18" customFormat="1" ht="12" customHeight="1" x14ac:dyDescent="0.2">
      <c r="A86" s="246" t="s">
        <v>76</v>
      </c>
      <c r="B86" s="246"/>
      <c r="C86" s="19">
        <v>708</v>
      </c>
      <c r="D86" s="19">
        <v>340</v>
      </c>
      <c r="E86" s="19">
        <v>368</v>
      </c>
      <c r="F86" s="19">
        <v>686</v>
      </c>
      <c r="G86" s="19">
        <v>332</v>
      </c>
      <c r="H86" s="19">
        <v>354</v>
      </c>
      <c r="I86" s="19">
        <v>698</v>
      </c>
    </row>
    <row r="87" spans="1:9" s="18" customFormat="1" ht="12" customHeight="1" x14ac:dyDescent="0.2">
      <c r="A87" s="246" t="s">
        <v>77</v>
      </c>
      <c r="B87" s="246"/>
      <c r="C87" s="19">
        <v>1462</v>
      </c>
      <c r="D87" s="19">
        <v>744</v>
      </c>
      <c r="E87" s="19">
        <v>718</v>
      </c>
      <c r="F87" s="19">
        <v>1500</v>
      </c>
      <c r="G87" s="19">
        <v>762</v>
      </c>
      <c r="H87" s="19">
        <v>738</v>
      </c>
      <c r="I87" s="19">
        <v>1482</v>
      </c>
    </row>
    <row r="88" spans="1:9" s="18" customFormat="1" ht="12" customHeight="1" x14ac:dyDescent="0.2">
      <c r="A88" s="246" t="s">
        <v>78</v>
      </c>
      <c r="B88" s="246"/>
      <c r="C88" s="19">
        <v>1948</v>
      </c>
      <c r="D88" s="19">
        <v>975</v>
      </c>
      <c r="E88" s="19">
        <v>973</v>
      </c>
      <c r="F88" s="19">
        <v>1995</v>
      </c>
      <c r="G88" s="19">
        <v>1001</v>
      </c>
      <c r="H88" s="19">
        <v>994</v>
      </c>
      <c r="I88" s="19">
        <v>1973</v>
      </c>
    </row>
    <row r="89" spans="1:9" s="18" customFormat="1" ht="12" customHeight="1" x14ac:dyDescent="0.2">
      <c r="A89" s="246" t="s">
        <v>79</v>
      </c>
      <c r="B89" s="246"/>
      <c r="C89" s="19">
        <v>752</v>
      </c>
      <c r="D89" s="19">
        <v>370</v>
      </c>
      <c r="E89" s="19">
        <v>382</v>
      </c>
      <c r="F89" s="19">
        <v>733</v>
      </c>
      <c r="G89" s="19">
        <v>367</v>
      </c>
      <c r="H89" s="19">
        <v>366</v>
      </c>
      <c r="I89" s="19">
        <v>744</v>
      </c>
    </row>
    <row r="90" spans="1:9" s="18" customFormat="1" ht="12" customHeight="1" x14ac:dyDescent="0.2">
      <c r="A90" s="246" t="s">
        <v>80</v>
      </c>
      <c r="B90" s="246"/>
      <c r="C90" s="19">
        <v>1879</v>
      </c>
      <c r="D90" s="19">
        <v>913</v>
      </c>
      <c r="E90" s="19">
        <v>966</v>
      </c>
      <c r="F90" s="19">
        <v>1909</v>
      </c>
      <c r="G90" s="19">
        <v>919</v>
      </c>
      <c r="H90" s="19">
        <v>990</v>
      </c>
      <c r="I90" s="19">
        <v>1896</v>
      </c>
    </row>
    <row r="91" spans="1:9" s="18" customFormat="1" ht="12" customHeight="1" x14ac:dyDescent="0.2">
      <c r="A91" s="246" t="s">
        <v>81</v>
      </c>
      <c r="B91" s="246"/>
      <c r="C91" s="19">
        <v>6169</v>
      </c>
      <c r="D91" s="19">
        <v>3048</v>
      </c>
      <c r="E91" s="19">
        <v>3121</v>
      </c>
      <c r="F91" s="19">
        <v>6274</v>
      </c>
      <c r="G91" s="19">
        <v>3112</v>
      </c>
      <c r="H91" s="19">
        <v>3162</v>
      </c>
      <c r="I91" s="19">
        <v>6220</v>
      </c>
    </row>
    <row r="92" spans="1:9" s="18" customFormat="1" ht="12" customHeight="1" x14ac:dyDescent="0.2">
      <c r="A92" s="246" t="s">
        <v>82</v>
      </c>
      <c r="B92" s="246"/>
      <c r="C92" s="19">
        <v>116</v>
      </c>
      <c r="D92" s="19">
        <v>54</v>
      </c>
      <c r="E92" s="19">
        <v>62</v>
      </c>
      <c r="F92" s="19">
        <v>120</v>
      </c>
      <c r="G92" s="19">
        <v>54</v>
      </c>
      <c r="H92" s="19">
        <v>66</v>
      </c>
      <c r="I92" s="19">
        <v>120</v>
      </c>
    </row>
    <row r="93" spans="1:9" s="18" customFormat="1" ht="12" customHeight="1" x14ac:dyDescent="0.2">
      <c r="A93" s="246" t="s">
        <v>83</v>
      </c>
      <c r="B93" s="246"/>
      <c r="C93" s="19">
        <v>770</v>
      </c>
      <c r="D93" s="19">
        <v>355</v>
      </c>
      <c r="E93" s="19">
        <v>415</v>
      </c>
      <c r="F93" s="19">
        <v>774</v>
      </c>
      <c r="G93" s="19">
        <v>360</v>
      </c>
      <c r="H93" s="19">
        <v>414</v>
      </c>
      <c r="I93" s="19">
        <v>773</v>
      </c>
    </row>
    <row r="94" spans="1:9" s="18" customFormat="1" ht="12" customHeight="1" x14ac:dyDescent="0.2">
      <c r="A94" s="246" t="s">
        <v>84</v>
      </c>
      <c r="B94" s="246"/>
      <c r="C94" s="19">
        <v>3935</v>
      </c>
      <c r="D94" s="19">
        <v>1831</v>
      </c>
      <c r="E94" s="19">
        <v>2104</v>
      </c>
      <c r="F94" s="19">
        <v>3996</v>
      </c>
      <c r="G94" s="19">
        <v>1861</v>
      </c>
      <c r="H94" s="19">
        <v>2135</v>
      </c>
      <c r="I94" s="19">
        <v>3963</v>
      </c>
    </row>
    <row r="95" spans="1:9" s="18" customFormat="1" ht="12" customHeight="1" x14ac:dyDescent="0.2">
      <c r="A95" s="246" t="s">
        <v>85</v>
      </c>
      <c r="B95" s="246"/>
      <c r="C95" s="19">
        <v>62</v>
      </c>
      <c r="D95" s="19">
        <v>29</v>
      </c>
      <c r="E95" s="19">
        <v>33</v>
      </c>
      <c r="F95" s="19">
        <v>60</v>
      </c>
      <c r="G95" s="19">
        <v>27</v>
      </c>
      <c r="H95" s="19">
        <v>33</v>
      </c>
      <c r="I95" s="19">
        <v>61</v>
      </c>
    </row>
    <row r="96" spans="1:9" s="18" customFormat="1" ht="12" customHeight="1" x14ac:dyDescent="0.2">
      <c r="A96" s="246" t="s">
        <v>86</v>
      </c>
      <c r="B96" s="246"/>
      <c r="C96" s="19">
        <v>120</v>
      </c>
      <c r="D96" s="19">
        <v>60</v>
      </c>
      <c r="E96" s="19">
        <v>60</v>
      </c>
      <c r="F96" s="19">
        <v>130</v>
      </c>
      <c r="G96" s="19">
        <v>67</v>
      </c>
      <c r="H96" s="19">
        <v>63</v>
      </c>
      <c r="I96" s="19">
        <v>126</v>
      </c>
    </row>
    <row r="97" spans="1:9" s="18" customFormat="1" ht="12" customHeight="1" x14ac:dyDescent="0.2">
      <c r="A97" s="246" t="s">
        <v>87</v>
      </c>
      <c r="B97" s="246"/>
      <c r="C97" s="19">
        <v>4442</v>
      </c>
      <c r="D97" s="19">
        <v>2130</v>
      </c>
      <c r="E97" s="19">
        <v>2312</v>
      </c>
      <c r="F97" s="19">
        <v>4486</v>
      </c>
      <c r="G97" s="19">
        <v>2151</v>
      </c>
      <c r="H97" s="19">
        <v>2335</v>
      </c>
      <c r="I97" s="19">
        <v>4461</v>
      </c>
    </row>
    <row r="98" spans="1:9" s="18" customFormat="1" ht="12" customHeight="1" x14ac:dyDescent="0.2">
      <c r="A98" s="246" t="s">
        <v>88</v>
      </c>
      <c r="B98" s="246"/>
      <c r="C98" s="19">
        <v>1843</v>
      </c>
      <c r="D98" s="19">
        <v>857</v>
      </c>
      <c r="E98" s="19">
        <v>986</v>
      </c>
      <c r="F98" s="19">
        <v>1905</v>
      </c>
      <c r="G98" s="19">
        <v>885</v>
      </c>
      <c r="H98" s="19">
        <v>1020</v>
      </c>
      <c r="I98" s="19">
        <v>1875</v>
      </c>
    </row>
    <row r="99" spans="1:9" s="18" customFormat="1" ht="12" customHeight="1" x14ac:dyDescent="0.2">
      <c r="A99" s="246" t="s">
        <v>89</v>
      </c>
      <c r="B99" s="246"/>
      <c r="C99" s="19">
        <v>860</v>
      </c>
      <c r="D99" s="19">
        <v>405</v>
      </c>
      <c r="E99" s="19">
        <v>455</v>
      </c>
      <c r="F99" s="19">
        <v>851</v>
      </c>
      <c r="G99" s="19">
        <v>404</v>
      </c>
      <c r="H99" s="19">
        <v>447</v>
      </c>
      <c r="I99" s="19">
        <v>856</v>
      </c>
    </row>
    <row r="100" spans="1:9" s="18" customFormat="1" ht="12" customHeight="1" x14ac:dyDescent="0.2">
      <c r="A100" s="246" t="s">
        <v>90</v>
      </c>
      <c r="B100" s="246"/>
      <c r="C100" s="19">
        <v>1314</v>
      </c>
      <c r="D100" s="19">
        <v>654</v>
      </c>
      <c r="E100" s="19">
        <v>660</v>
      </c>
      <c r="F100" s="19">
        <v>1307</v>
      </c>
      <c r="G100" s="19">
        <v>653</v>
      </c>
      <c r="H100" s="19">
        <v>654</v>
      </c>
      <c r="I100" s="19">
        <v>1311</v>
      </c>
    </row>
    <row r="101" spans="1:9" s="18" customFormat="1" ht="12" customHeight="1" x14ac:dyDescent="0.2">
      <c r="A101" s="246" t="s">
        <v>91</v>
      </c>
      <c r="B101" s="246"/>
      <c r="C101" s="19">
        <v>530</v>
      </c>
      <c r="D101" s="19">
        <v>254</v>
      </c>
      <c r="E101" s="19">
        <v>276</v>
      </c>
      <c r="F101" s="19">
        <v>532</v>
      </c>
      <c r="G101" s="19">
        <v>256</v>
      </c>
      <c r="H101" s="19">
        <v>276</v>
      </c>
      <c r="I101" s="19">
        <v>531</v>
      </c>
    </row>
    <row r="102" spans="1:9" s="18" customFormat="1" ht="12" customHeight="1" x14ac:dyDescent="0.2">
      <c r="A102" s="246" t="s">
        <v>92</v>
      </c>
      <c r="B102" s="246"/>
      <c r="C102" s="19">
        <v>479</v>
      </c>
      <c r="D102" s="19">
        <v>236</v>
      </c>
      <c r="E102" s="19">
        <v>243</v>
      </c>
      <c r="F102" s="19">
        <v>497</v>
      </c>
      <c r="G102" s="19">
        <v>247</v>
      </c>
      <c r="H102" s="19">
        <v>250</v>
      </c>
      <c r="I102" s="19">
        <v>489</v>
      </c>
    </row>
    <row r="103" spans="1:9" s="18" customFormat="1" ht="12" customHeight="1" x14ac:dyDescent="0.2">
      <c r="A103" s="246" t="s">
        <v>93</v>
      </c>
      <c r="B103" s="246"/>
      <c r="C103" s="19">
        <v>1197</v>
      </c>
      <c r="D103" s="19">
        <v>587</v>
      </c>
      <c r="E103" s="19">
        <v>610</v>
      </c>
      <c r="F103" s="19">
        <v>1194</v>
      </c>
      <c r="G103" s="19">
        <v>579</v>
      </c>
      <c r="H103" s="19">
        <v>615</v>
      </c>
      <c r="I103" s="19">
        <v>1196</v>
      </c>
    </row>
    <row r="104" spans="1:9" s="18" customFormat="1" ht="12" customHeight="1" x14ac:dyDescent="0.2">
      <c r="A104" s="246" t="s">
        <v>94</v>
      </c>
      <c r="B104" s="246"/>
      <c r="C104" s="19">
        <v>1618</v>
      </c>
      <c r="D104" s="19">
        <v>785</v>
      </c>
      <c r="E104" s="19">
        <v>833</v>
      </c>
      <c r="F104" s="19">
        <v>1606</v>
      </c>
      <c r="G104" s="19">
        <v>775</v>
      </c>
      <c r="H104" s="19">
        <v>831</v>
      </c>
      <c r="I104" s="19">
        <v>1612</v>
      </c>
    </row>
    <row r="105" spans="1:9" s="18" customFormat="1" ht="12" customHeight="1" x14ac:dyDescent="0.2">
      <c r="A105" s="246" t="s">
        <v>95</v>
      </c>
      <c r="B105" s="246"/>
      <c r="C105" s="19">
        <v>54437</v>
      </c>
      <c r="D105" s="19">
        <v>25594</v>
      </c>
      <c r="E105" s="19">
        <v>28843</v>
      </c>
      <c r="F105" s="19">
        <v>55060</v>
      </c>
      <c r="G105" s="19">
        <v>25918</v>
      </c>
      <c r="H105" s="19">
        <v>29142</v>
      </c>
      <c r="I105" s="19">
        <v>54727</v>
      </c>
    </row>
    <row r="106" spans="1:9" s="18" customFormat="1" ht="12" customHeight="1" x14ac:dyDescent="0.2">
      <c r="A106" s="246" t="s">
        <v>96</v>
      </c>
      <c r="B106" s="246"/>
      <c r="C106" s="19">
        <v>1453</v>
      </c>
      <c r="D106" s="19">
        <v>693</v>
      </c>
      <c r="E106" s="19">
        <v>760</v>
      </c>
      <c r="F106" s="19">
        <v>1467</v>
      </c>
      <c r="G106" s="19">
        <v>687</v>
      </c>
      <c r="H106" s="19">
        <v>780</v>
      </c>
      <c r="I106" s="19">
        <v>1461</v>
      </c>
    </row>
    <row r="107" spans="1:9" s="18" customFormat="1" ht="12" customHeight="1" x14ac:dyDescent="0.2">
      <c r="A107" s="246" t="s">
        <v>97</v>
      </c>
      <c r="B107" s="246"/>
      <c r="C107" s="19">
        <v>1236</v>
      </c>
      <c r="D107" s="19">
        <v>619</v>
      </c>
      <c r="E107" s="19">
        <v>617</v>
      </c>
      <c r="F107" s="19">
        <v>1263</v>
      </c>
      <c r="G107" s="19">
        <v>621</v>
      </c>
      <c r="H107" s="19">
        <v>642</v>
      </c>
      <c r="I107" s="19">
        <v>1250</v>
      </c>
    </row>
    <row r="108" spans="1:9" s="18" customFormat="1" ht="12" customHeight="1" x14ac:dyDescent="0.2">
      <c r="A108" s="246" t="s">
        <v>98</v>
      </c>
      <c r="B108" s="246"/>
      <c r="C108" s="19">
        <v>584</v>
      </c>
      <c r="D108" s="19">
        <v>281</v>
      </c>
      <c r="E108" s="19">
        <v>303</v>
      </c>
      <c r="F108" s="19">
        <v>592</v>
      </c>
      <c r="G108" s="19">
        <v>285</v>
      </c>
      <c r="H108" s="19">
        <v>307</v>
      </c>
      <c r="I108" s="19">
        <v>590</v>
      </c>
    </row>
    <row r="109" spans="1:9" s="18" customFormat="1" ht="12" customHeight="1" x14ac:dyDescent="0.2">
      <c r="A109" s="246" t="s">
        <v>99</v>
      </c>
      <c r="B109" s="246"/>
      <c r="C109" s="19">
        <v>5823</v>
      </c>
      <c r="D109" s="19">
        <v>2680</v>
      </c>
      <c r="E109" s="19">
        <v>3143</v>
      </c>
      <c r="F109" s="19">
        <v>5918</v>
      </c>
      <c r="G109" s="19">
        <v>2715</v>
      </c>
      <c r="H109" s="19">
        <v>3203</v>
      </c>
      <c r="I109" s="19">
        <v>5868</v>
      </c>
    </row>
    <row r="110" spans="1:9" s="18" customFormat="1" ht="12" customHeight="1" x14ac:dyDescent="0.2">
      <c r="A110" s="246" t="s">
        <v>100</v>
      </c>
      <c r="B110" s="246"/>
      <c r="C110" s="19">
        <v>1265</v>
      </c>
      <c r="D110" s="19">
        <v>638</v>
      </c>
      <c r="E110" s="19">
        <v>627</v>
      </c>
      <c r="F110" s="19">
        <v>1297</v>
      </c>
      <c r="G110" s="19">
        <v>658</v>
      </c>
      <c r="H110" s="19">
        <v>639</v>
      </c>
      <c r="I110" s="19">
        <v>1281</v>
      </c>
    </row>
    <row r="111" spans="1:9" s="18" customFormat="1" ht="12" customHeight="1" x14ac:dyDescent="0.2">
      <c r="A111" s="246" t="s">
        <v>101</v>
      </c>
      <c r="B111" s="246"/>
      <c r="C111" s="19">
        <v>1649</v>
      </c>
      <c r="D111" s="19">
        <v>776</v>
      </c>
      <c r="E111" s="19">
        <v>873</v>
      </c>
      <c r="F111" s="19">
        <v>1633</v>
      </c>
      <c r="G111" s="19">
        <v>768</v>
      </c>
      <c r="H111" s="19">
        <v>865</v>
      </c>
      <c r="I111" s="19">
        <v>1642</v>
      </c>
    </row>
    <row r="112" spans="1:9" s="18" customFormat="1" ht="12" customHeight="1" x14ac:dyDescent="0.2">
      <c r="A112" s="246" t="s">
        <v>102</v>
      </c>
      <c r="B112" s="246"/>
      <c r="C112" s="19">
        <v>1110</v>
      </c>
      <c r="D112" s="19">
        <v>545</v>
      </c>
      <c r="E112" s="19">
        <v>565</v>
      </c>
      <c r="F112" s="19">
        <v>1159</v>
      </c>
      <c r="G112" s="19">
        <v>566</v>
      </c>
      <c r="H112" s="19">
        <v>593</v>
      </c>
      <c r="I112" s="19">
        <v>1135</v>
      </c>
    </row>
    <row r="113" spans="1:9" s="18" customFormat="1" ht="12" customHeight="1" x14ac:dyDescent="0.2">
      <c r="A113" s="246" t="s">
        <v>103</v>
      </c>
      <c r="B113" s="246"/>
      <c r="C113" s="19">
        <v>268</v>
      </c>
      <c r="D113" s="19">
        <v>131</v>
      </c>
      <c r="E113" s="19">
        <v>137</v>
      </c>
      <c r="F113" s="19">
        <v>273</v>
      </c>
      <c r="G113" s="19">
        <v>134</v>
      </c>
      <c r="H113" s="19">
        <v>139</v>
      </c>
      <c r="I113" s="19">
        <v>272</v>
      </c>
    </row>
    <row r="114" spans="1:9" s="18" customFormat="1" ht="12" customHeight="1" x14ac:dyDescent="0.2">
      <c r="A114" s="246" t="s">
        <v>104</v>
      </c>
      <c r="B114" s="246"/>
      <c r="C114" s="19">
        <v>882</v>
      </c>
      <c r="D114" s="19">
        <v>438</v>
      </c>
      <c r="E114" s="19">
        <v>444</v>
      </c>
      <c r="F114" s="19">
        <v>889</v>
      </c>
      <c r="G114" s="19">
        <v>434</v>
      </c>
      <c r="H114" s="19">
        <v>455</v>
      </c>
      <c r="I114" s="19">
        <v>887</v>
      </c>
    </row>
    <row r="115" spans="1:9" s="18" customFormat="1" ht="12" customHeight="1" x14ac:dyDescent="0.2">
      <c r="A115" s="246" t="s">
        <v>105</v>
      </c>
      <c r="B115" s="246"/>
      <c r="C115" s="19">
        <v>752</v>
      </c>
      <c r="D115" s="19">
        <v>356</v>
      </c>
      <c r="E115" s="19">
        <v>396</v>
      </c>
      <c r="F115" s="19">
        <v>746</v>
      </c>
      <c r="G115" s="19">
        <v>354</v>
      </c>
      <c r="H115" s="19">
        <v>392</v>
      </c>
      <c r="I115" s="19">
        <v>751</v>
      </c>
    </row>
    <row r="116" spans="1:9" s="18" customFormat="1" ht="12" customHeight="1" x14ac:dyDescent="0.2">
      <c r="A116" s="246" t="s">
        <v>106</v>
      </c>
      <c r="B116" s="246"/>
      <c r="C116" s="19">
        <v>869</v>
      </c>
      <c r="D116" s="19">
        <v>405</v>
      </c>
      <c r="E116" s="19">
        <v>464</v>
      </c>
      <c r="F116" s="19">
        <v>860</v>
      </c>
      <c r="G116" s="19">
        <v>394</v>
      </c>
      <c r="H116" s="19">
        <v>466</v>
      </c>
      <c r="I116" s="19">
        <v>865</v>
      </c>
    </row>
    <row r="117" spans="1:9" s="18" customFormat="1" ht="12" customHeight="1" x14ac:dyDescent="0.2">
      <c r="A117" s="246" t="s">
        <v>107</v>
      </c>
      <c r="B117" s="246"/>
      <c r="C117" s="19">
        <v>349</v>
      </c>
      <c r="D117" s="19">
        <v>167</v>
      </c>
      <c r="E117" s="19">
        <v>182</v>
      </c>
      <c r="F117" s="19">
        <v>341</v>
      </c>
      <c r="G117" s="19">
        <v>164</v>
      </c>
      <c r="H117" s="19">
        <v>177</v>
      </c>
      <c r="I117" s="19">
        <v>346</v>
      </c>
    </row>
    <row r="118" spans="1:9" s="18" customFormat="1" ht="12" customHeight="1" x14ac:dyDescent="0.2">
      <c r="A118" s="246" t="s">
        <v>108</v>
      </c>
      <c r="B118" s="246"/>
      <c r="C118" s="19">
        <v>837</v>
      </c>
      <c r="D118" s="19">
        <v>383</v>
      </c>
      <c r="E118" s="19">
        <v>454</v>
      </c>
      <c r="F118" s="19">
        <v>823</v>
      </c>
      <c r="G118" s="19">
        <v>381</v>
      </c>
      <c r="H118" s="19">
        <v>442</v>
      </c>
      <c r="I118" s="19">
        <v>830</v>
      </c>
    </row>
    <row r="119" spans="1:9" s="18" customFormat="1" ht="12" customHeight="1" x14ac:dyDescent="0.2">
      <c r="A119" s="246" t="s">
        <v>109</v>
      </c>
      <c r="B119" s="246"/>
      <c r="C119" s="19">
        <v>1337</v>
      </c>
      <c r="D119" s="19">
        <v>642</v>
      </c>
      <c r="E119" s="19">
        <v>695</v>
      </c>
      <c r="F119" s="19">
        <v>1367</v>
      </c>
      <c r="G119" s="19">
        <v>656</v>
      </c>
      <c r="H119" s="19">
        <v>711</v>
      </c>
      <c r="I119" s="19">
        <v>1353</v>
      </c>
    </row>
    <row r="120" spans="1:9" s="18" customFormat="1" ht="12" customHeight="1" x14ac:dyDescent="0.2">
      <c r="A120" s="246" t="s">
        <v>110</v>
      </c>
      <c r="B120" s="246"/>
      <c r="C120" s="19">
        <v>3637</v>
      </c>
      <c r="D120" s="19">
        <v>1808</v>
      </c>
      <c r="E120" s="19">
        <v>1829</v>
      </c>
      <c r="F120" s="19">
        <v>3658</v>
      </c>
      <c r="G120" s="19">
        <v>1833</v>
      </c>
      <c r="H120" s="19">
        <v>1825</v>
      </c>
      <c r="I120" s="19">
        <v>3647</v>
      </c>
    </row>
    <row r="121" spans="1:9" s="18" customFormat="1" ht="12" customHeight="1" x14ac:dyDescent="0.2">
      <c r="A121" s="246" t="s">
        <v>111</v>
      </c>
      <c r="B121" s="246"/>
      <c r="C121" s="19">
        <v>1645</v>
      </c>
      <c r="D121" s="19">
        <v>798</v>
      </c>
      <c r="E121" s="19">
        <v>847</v>
      </c>
      <c r="F121" s="19">
        <v>1645</v>
      </c>
      <c r="G121" s="19">
        <v>806</v>
      </c>
      <c r="H121" s="19">
        <v>839</v>
      </c>
      <c r="I121" s="19">
        <v>1647</v>
      </c>
    </row>
    <row r="122" spans="1:9" s="18" customFormat="1" ht="12" customHeight="1" x14ac:dyDescent="0.2">
      <c r="A122" s="246" t="s">
        <v>112</v>
      </c>
      <c r="B122" s="246"/>
      <c r="C122" s="19">
        <v>806</v>
      </c>
      <c r="D122" s="19">
        <v>369</v>
      </c>
      <c r="E122" s="19">
        <v>437</v>
      </c>
      <c r="F122" s="19">
        <v>807</v>
      </c>
      <c r="G122" s="19">
        <v>368</v>
      </c>
      <c r="H122" s="19">
        <v>439</v>
      </c>
      <c r="I122" s="19">
        <v>807</v>
      </c>
    </row>
    <row r="123" spans="1:9" s="18" customFormat="1" ht="12" customHeight="1" x14ac:dyDescent="0.2">
      <c r="A123" s="246" t="s">
        <v>113</v>
      </c>
      <c r="B123" s="246"/>
      <c r="C123" s="19">
        <v>1498</v>
      </c>
      <c r="D123" s="19">
        <v>733</v>
      </c>
      <c r="E123" s="19">
        <v>765</v>
      </c>
      <c r="F123" s="19">
        <v>1515</v>
      </c>
      <c r="G123" s="19">
        <v>745</v>
      </c>
      <c r="H123" s="19">
        <v>770</v>
      </c>
      <c r="I123" s="19">
        <v>1508</v>
      </c>
    </row>
    <row r="124" spans="1:9" s="18" customFormat="1" ht="12" customHeight="1" x14ac:dyDescent="0.2">
      <c r="A124" s="246" t="s">
        <v>114</v>
      </c>
      <c r="B124" s="246"/>
      <c r="C124" s="19">
        <v>1324</v>
      </c>
      <c r="D124" s="19">
        <v>613</v>
      </c>
      <c r="E124" s="19">
        <v>711</v>
      </c>
      <c r="F124" s="19">
        <v>1306</v>
      </c>
      <c r="G124" s="19">
        <v>609</v>
      </c>
      <c r="H124" s="19">
        <v>697</v>
      </c>
      <c r="I124" s="19">
        <v>1316</v>
      </c>
    </row>
    <row r="125" spans="1:9" s="18" customFormat="1" ht="12" customHeight="1" x14ac:dyDescent="0.2">
      <c r="A125" s="246" t="s">
        <v>115</v>
      </c>
      <c r="B125" s="246"/>
      <c r="C125" s="19">
        <v>1592</v>
      </c>
      <c r="D125" s="19">
        <v>789</v>
      </c>
      <c r="E125" s="19">
        <v>803</v>
      </c>
      <c r="F125" s="19">
        <v>1594</v>
      </c>
      <c r="G125" s="19">
        <v>785</v>
      </c>
      <c r="H125" s="19">
        <v>809</v>
      </c>
      <c r="I125" s="19">
        <v>1593</v>
      </c>
    </row>
    <row r="126" spans="1:9" s="18" customFormat="1" ht="12" customHeight="1" x14ac:dyDescent="0.2">
      <c r="A126" s="246" t="s">
        <v>116</v>
      </c>
      <c r="B126" s="246"/>
      <c r="C126" s="19">
        <v>761</v>
      </c>
      <c r="D126" s="19">
        <v>376</v>
      </c>
      <c r="E126" s="19">
        <v>385</v>
      </c>
      <c r="F126" s="19">
        <v>753</v>
      </c>
      <c r="G126" s="19">
        <v>371</v>
      </c>
      <c r="H126" s="19">
        <v>382</v>
      </c>
      <c r="I126" s="19">
        <v>758</v>
      </c>
    </row>
    <row r="127" spans="1:9" s="18" customFormat="1" ht="12" customHeight="1" x14ac:dyDescent="0.2">
      <c r="A127" s="246" t="s">
        <v>117</v>
      </c>
      <c r="B127" s="246"/>
      <c r="C127" s="19">
        <v>2055</v>
      </c>
      <c r="D127" s="19">
        <v>1001</v>
      </c>
      <c r="E127" s="19">
        <v>1054</v>
      </c>
      <c r="F127" s="19">
        <v>2107</v>
      </c>
      <c r="G127" s="19">
        <v>1015</v>
      </c>
      <c r="H127" s="19">
        <v>1092</v>
      </c>
      <c r="I127" s="19">
        <v>2081</v>
      </c>
    </row>
    <row r="128" spans="1:9" s="18" customFormat="1" ht="12" customHeight="1" x14ac:dyDescent="0.2">
      <c r="A128" s="246" t="s">
        <v>118</v>
      </c>
      <c r="B128" s="246"/>
      <c r="C128" s="19">
        <v>675</v>
      </c>
      <c r="D128" s="19">
        <v>319</v>
      </c>
      <c r="E128" s="19">
        <v>356</v>
      </c>
      <c r="F128" s="19">
        <v>672</v>
      </c>
      <c r="G128" s="19">
        <v>322</v>
      </c>
      <c r="H128" s="19">
        <v>350</v>
      </c>
      <c r="I128" s="19">
        <v>675</v>
      </c>
    </row>
    <row r="129" spans="1:9" s="18" customFormat="1" ht="12" customHeight="1" x14ac:dyDescent="0.2">
      <c r="A129" s="246" t="s">
        <v>119</v>
      </c>
      <c r="B129" s="246"/>
      <c r="C129" s="19">
        <v>596</v>
      </c>
      <c r="D129" s="19">
        <v>342</v>
      </c>
      <c r="E129" s="19">
        <v>254</v>
      </c>
      <c r="F129" s="19">
        <v>596</v>
      </c>
      <c r="G129" s="19">
        <v>336</v>
      </c>
      <c r="H129" s="19">
        <v>260</v>
      </c>
      <c r="I129" s="19">
        <v>597</v>
      </c>
    </row>
    <row r="130" spans="1:9" s="18" customFormat="1" ht="12" customHeight="1" x14ac:dyDescent="0.2">
      <c r="A130" s="246" t="s">
        <v>120</v>
      </c>
      <c r="B130" s="246"/>
      <c r="C130" s="19">
        <v>1853</v>
      </c>
      <c r="D130" s="19">
        <v>899</v>
      </c>
      <c r="E130" s="19">
        <v>954</v>
      </c>
      <c r="F130" s="19">
        <v>1848</v>
      </c>
      <c r="G130" s="19">
        <v>904</v>
      </c>
      <c r="H130" s="19">
        <v>944</v>
      </c>
      <c r="I130" s="19">
        <v>1851</v>
      </c>
    </row>
    <row r="131" spans="1:9" s="18" customFormat="1" ht="12" customHeight="1" x14ac:dyDescent="0.2">
      <c r="A131" s="246" t="s">
        <v>121</v>
      </c>
      <c r="B131" s="246"/>
      <c r="C131" s="19">
        <v>1772</v>
      </c>
      <c r="D131" s="19">
        <v>811</v>
      </c>
      <c r="E131" s="19">
        <v>961</v>
      </c>
      <c r="F131" s="19">
        <v>1752</v>
      </c>
      <c r="G131" s="19">
        <v>798</v>
      </c>
      <c r="H131" s="19">
        <v>954</v>
      </c>
      <c r="I131" s="19">
        <v>1763</v>
      </c>
    </row>
    <row r="132" spans="1:9" s="18" customFormat="1" ht="12" customHeight="1" x14ac:dyDescent="0.2">
      <c r="A132" s="246" t="s">
        <v>122</v>
      </c>
      <c r="B132" s="246"/>
      <c r="C132" s="19">
        <v>2918</v>
      </c>
      <c r="D132" s="19">
        <v>1417</v>
      </c>
      <c r="E132" s="19">
        <v>1501</v>
      </c>
      <c r="F132" s="19">
        <v>2991</v>
      </c>
      <c r="G132" s="19">
        <v>1454</v>
      </c>
      <c r="H132" s="19">
        <v>1537</v>
      </c>
      <c r="I132" s="19">
        <v>2954</v>
      </c>
    </row>
    <row r="133" spans="1:9" s="18" customFormat="1" ht="12" customHeight="1" x14ac:dyDescent="0.2">
      <c r="A133" s="246" t="s">
        <v>123</v>
      </c>
      <c r="B133" s="246"/>
      <c r="C133" s="19">
        <v>594</v>
      </c>
      <c r="D133" s="19">
        <v>284</v>
      </c>
      <c r="E133" s="19">
        <v>310</v>
      </c>
      <c r="F133" s="19">
        <v>619</v>
      </c>
      <c r="G133" s="19">
        <v>304</v>
      </c>
      <c r="H133" s="19">
        <v>315</v>
      </c>
      <c r="I133" s="19">
        <v>607</v>
      </c>
    </row>
    <row r="134" spans="1:9" s="18" customFormat="1" ht="12" customHeight="1" x14ac:dyDescent="0.2">
      <c r="A134" s="246" t="s">
        <v>124</v>
      </c>
      <c r="B134" s="246"/>
      <c r="C134" s="19">
        <v>523</v>
      </c>
      <c r="D134" s="19">
        <v>266</v>
      </c>
      <c r="E134" s="19">
        <v>257</v>
      </c>
      <c r="F134" s="19">
        <v>560</v>
      </c>
      <c r="G134" s="19">
        <v>285</v>
      </c>
      <c r="H134" s="19">
        <v>275</v>
      </c>
      <c r="I134" s="19">
        <v>542</v>
      </c>
    </row>
    <row r="135" spans="1:9" s="18" customFormat="1" ht="12" customHeight="1" x14ac:dyDescent="0.2">
      <c r="A135" s="246" t="s">
        <v>125</v>
      </c>
      <c r="B135" s="246"/>
      <c r="C135" s="19">
        <v>1917</v>
      </c>
      <c r="D135" s="19">
        <v>933</v>
      </c>
      <c r="E135" s="19">
        <v>984</v>
      </c>
      <c r="F135" s="19">
        <v>1950</v>
      </c>
      <c r="G135" s="19">
        <v>950</v>
      </c>
      <c r="H135" s="19">
        <v>1000</v>
      </c>
      <c r="I135" s="19">
        <v>1934</v>
      </c>
    </row>
    <row r="136" spans="1:9" s="18" customFormat="1" ht="12" customHeight="1" x14ac:dyDescent="0.2">
      <c r="A136" s="254" t="s">
        <v>126</v>
      </c>
      <c r="B136" s="254"/>
      <c r="C136" s="25">
        <v>343</v>
      </c>
      <c r="D136" s="25">
        <v>178</v>
      </c>
      <c r="E136" s="25">
        <v>165</v>
      </c>
      <c r="F136" s="25">
        <v>338</v>
      </c>
      <c r="G136" s="25">
        <v>174</v>
      </c>
      <c r="H136" s="25">
        <v>164</v>
      </c>
      <c r="I136" s="25">
        <v>342</v>
      </c>
    </row>
    <row r="137" spans="1:9" s="18" customFormat="1" ht="12" customHeight="1" x14ac:dyDescent="0.2">
      <c r="A137" s="22"/>
      <c r="B137" s="22"/>
      <c r="C137" s="22"/>
      <c r="D137" s="22"/>
      <c r="E137" s="22"/>
      <c r="F137" s="22"/>
      <c r="G137" s="22"/>
      <c r="H137" s="22"/>
      <c r="I137" s="22"/>
    </row>
    <row r="138" spans="1:9" s="18" customFormat="1" ht="12" customHeight="1" x14ac:dyDescent="0.2">
      <c r="A138" s="247" t="s">
        <v>127</v>
      </c>
      <c r="B138" s="247"/>
      <c r="C138" s="17">
        <f t="shared" ref="C138:I138" si="44">SUM(C139:C175)</f>
        <v>61814</v>
      </c>
      <c r="D138" s="17">
        <f t="shared" si="44"/>
        <v>29320</v>
      </c>
      <c r="E138" s="17">
        <f t="shared" si="44"/>
        <v>32494</v>
      </c>
      <c r="F138" s="17">
        <f t="shared" si="44"/>
        <v>62199</v>
      </c>
      <c r="G138" s="17">
        <f t="shared" si="44"/>
        <v>29516</v>
      </c>
      <c r="H138" s="17">
        <f t="shared" si="44"/>
        <v>32683</v>
      </c>
      <c r="I138" s="17">
        <f t="shared" si="44"/>
        <v>62025</v>
      </c>
    </row>
    <row r="139" spans="1:9" s="18" customFormat="1" ht="12" customHeight="1" x14ac:dyDescent="0.2">
      <c r="A139" s="246" t="s">
        <v>128</v>
      </c>
      <c r="B139" s="246"/>
      <c r="C139" s="19">
        <v>5533</v>
      </c>
      <c r="D139" s="19">
        <v>2570</v>
      </c>
      <c r="E139" s="19">
        <v>2963</v>
      </c>
      <c r="F139" s="19">
        <v>5488</v>
      </c>
      <c r="G139" s="19">
        <v>2555</v>
      </c>
      <c r="H139" s="19">
        <v>2933</v>
      </c>
      <c r="I139" s="19">
        <v>5508</v>
      </c>
    </row>
    <row r="140" spans="1:9" s="18" customFormat="1" ht="12" customHeight="1" x14ac:dyDescent="0.2">
      <c r="A140" s="246" t="s">
        <v>129</v>
      </c>
      <c r="B140" s="246"/>
      <c r="C140" s="19">
        <v>205</v>
      </c>
      <c r="D140" s="19">
        <v>100</v>
      </c>
      <c r="E140" s="19">
        <v>105</v>
      </c>
      <c r="F140" s="19">
        <v>208</v>
      </c>
      <c r="G140" s="19">
        <v>101</v>
      </c>
      <c r="H140" s="19">
        <v>107</v>
      </c>
      <c r="I140" s="19">
        <v>208</v>
      </c>
    </row>
    <row r="141" spans="1:9" s="18" customFormat="1" ht="12" customHeight="1" x14ac:dyDescent="0.2">
      <c r="A141" s="246" t="s">
        <v>130</v>
      </c>
      <c r="B141" s="246"/>
      <c r="C141" s="19">
        <v>560</v>
      </c>
      <c r="D141" s="19">
        <v>267</v>
      </c>
      <c r="E141" s="19">
        <v>293</v>
      </c>
      <c r="F141" s="19">
        <v>563</v>
      </c>
      <c r="G141" s="19">
        <v>271</v>
      </c>
      <c r="H141" s="19">
        <v>292</v>
      </c>
      <c r="I141" s="19">
        <v>562</v>
      </c>
    </row>
    <row r="142" spans="1:9" s="18" customFormat="1" ht="12" customHeight="1" x14ac:dyDescent="0.2">
      <c r="A142" s="246" t="s">
        <v>131</v>
      </c>
      <c r="B142" s="246"/>
      <c r="C142" s="19">
        <v>1865</v>
      </c>
      <c r="D142" s="19">
        <v>888</v>
      </c>
      <c r="E142" s="19">
        <v>977</v>
      </c>
      <c r="F142" s="19">
        <v>1847</v>
      </c>
      <c r="G142" s="19">
        <v>888</v>
      </c>
      <c r="H142" s="19">
        <v>959</v>
      </c>
      <c r="I142" s="19">
        <v>1858</v>
      </c>
    </row>
    <row r="143" spans="1:9" s="18" customFormat="1" ht="12" customHeight="1" x14ac:dyDescent="0.2">
      <c r="A143" s="246" t="s">
        <v>132</v>
      </c>
      <c r="B143" s="246"/>
      <c r="C143" s="19">
        <v>112</v>
      </c>
      <c r="D143" s="19">
        <v>56</v>
      </c>
      <c r="E143" s="19">
        <v>56</v>
      </c>
      <c r="F143" s="19">
        <v>118</v>
      </c>
      <c r="G143" s="19">
        <v>60</v>
      </c>
      <c r="H143" s="19">
        <v>58</v>
      </c>
      <c r="I143" s="19">
        <v>116</v>
      </c>
    </row>
    <row r="144" spans="1:9" s="18" customFormat="1" ht="12" customHeight="1" x14ac:dyDescent="0.2">
      <c r="A144" s="246" t="s">
        <v>133</v>
      </c>
      <c r="B144" s="246"/>
      <c r="C144" s="19">
        <v>729</v>
      </c>
      <c r="D144" s="19">
        <v>346</v>
      </c>
      <c r="E144" s="19">
        <v>383</v>
      </c>
      <c r="F144" s="19">
        <v>719</v>
      </c>
      <c r="G144" s="19">
        <v>336</v>
      </c>
      <c r="H144" s="19">
        <v>383</v>
      </c>
      <c r="I144" s="19">
        <v>725</v>
      </c>
    </row>
    <row r="145" spans="1:9" s="18" customFormat="1" ht="12" customHeight="1" x14ac:dyDescent="0.2">
      <c r="A145" s="246" t="s">
        <v>134</v>
      </c>
      <c r="B145" s="246"/>
      <c r="C145" s="19">
        <v>1143</v>
      </c>
      <c r="D145" s="19">
        <v>511</v>
      </c>
      <c r="E145" s="19">
        <v>632</v>
      </c>
      <c r="F145" s="19">
        <v>1142</v>
      </c>
      <c r="G145" s="19">
        <v>518</v>
      </c>
      <c r="H145" s="19">
        <v>624</v>
      </c>
      <c r="I145" s="19">
        <v>1144</v>
      </c>
    </row>
    <row r="146" spans="1:9" s="18" customFormat="1" ht="12" customHeight="1" x14ac:dyDescent="0.2">
      <c r="A146" s="246" t="s">
        <v>135</v>
      </c>
      <c r="B146" s="246"/>
      <c r="C146" s="19">
        <v>819</v>
      </c>
      <c r="D146" s="19">
        <v>396</v>
      </c>
      <c r="E146" s="19">
        <v>423</v>
      </c>
      <c r="F146" s="19">
        <v>846</v>
      </c>
      <c r="G146" s="19">
        <v>397</v>
      </c>
      <c r="H146" s="19">
        <v>449</v>
      </c>
      <c r="I146" s="19">
        <v>833</v>
      </c>
    </row>
    <row r="147" spans="1:9" s="18" customFormat="1" ht="12" customHeight="1" x14ac:dyDescent="0.2">
      <c r="A147" s="246" t="s">
        <v>136</v>
      </c>
      <c r="B147" s="246"/>
      <c r="C147" s="19">
        <v>18</v>
      </c>
      <c r="D147" s="19">
        <v>10</v>
      </c>
      <c r="E147" s="19">
        <v>8</v>
      </c>
      <c r="F147" s="19">
        <v>15</v>
      </c>
      <c r="G147" s="19">
        <v>8</v>
      </c>
      <c r="H147" s="19">
        <v>7</v>
      </c>
      <c r="I147" s="19">
        <v>17</v>
      </c>
    </row>
    <row r="148" spans="1:9" s="18" customFormat="1" ht="12" customHeight="1" x14ac:dyDescent="0.2">
      <c r="A148" s="246" t="s">
        <v>137</v>
      </c>
      <c r="B148" s="246"/>
      <c r="C148" s="19">
        <v>2785</v>
      </c>
      <c r="D148" s="19">
        <v>1384</v>
      </c>
      <c r="E148" s="19">
        <v>1401</v>
      </c>
      <c r="F148" s="19">
        <v>2863</v>
      </c>
      <c r="G148" s="19">
        <v>1421</v>
      </c>
      <c r="H148" s="19">
        <v>1442</v>
      </c>
      <c r="I148" s="19">
        <v>2825</v>
      </c>
    </row>
    <row r="149" spans="1:9" s="18" customFormat="1" ht="12" customHeight="1" x14ac:dyDescent="0.2">
      <c r="A149" s="246" t="s">
        <v>138</v>
      </c>
      <c r="B149" s="246"/>
      <c r="C149" s="19">
        <v>117</v>
      </c>
      <c r="D149" s="19">
        <v>63</v>
      </c>
      <c r="E149" s="19">
        <v>54</v>
      </c>
      <c r="F149" s="19">
        <v>113</v>
      </c>
      <c r="G149" s="19">
        <v>63</v>
      </c>
      <c r="H149" s="19">
        <v>50</v>
      </c>
      <c r="I149" s="19">
        <v>116</v>
      </c>
    </row>
    <row r="150" spans="1:9" s="18" customFormat="1" ht="12" customHeight="1" x14ac:dyDescent="0.2">
      <c r="A150" s="246" t="s">
        <v>139</v>
      </c>
      <c r="B150" s="246"/>
      <c r="C150" s="19">
        <v>303</v>
      </c>
      <c r="D150" s="19">
        <v>151</v>
      </c>
      <c r="E150" s="19">
        <v>152</v>
      </c>
      <c r="F150" s="19">
        <v>305</v>
      </c>
      <c r="G150" s="19">
        <v>151</v>
      </c>
      <c r="H150" s="19">
        <v>154</v>
      </c>
      <c r="I150" s="19">
        <v>304</v>
      </c>
    </row>
    <row r="151" spans="1:9" s="18" customFormat="1" ht="12" customHeight="1" x14ac:dyDescent="0.2">
      <c r="A151" s="246" t="s">
        <v>140</v>
      </c>
      <c r="B151" s="246"/>
      <c r="C151" s="19">
        <v>4400</v>
      </c>
      <c r="D151" s="19">
        <v>2130</v>
      </c>
      <c r="E151" s="19">
        <v>2270</v>
      </c>
      <c r="F151" s="19">
        <v>4398</v>
      </c>
      <c r="G151" s="19">
        <v>2131</v>
      </c>
      <c r="H151" s="19">
        <v>2267</v>
      </c>
      <c r="I151" s="19">
        <v>4398</v>
      </c>
    </row>
    <row r="152" spans="1:9" s="18" customFormat="1" ht="12" customHeight="1" x14ac:dyDescent="0.2">
      <c r="A152" s="246" t="s">
        <v>141</v>
      </c>
      <c r="B152" s="246"/>
      <c r="C152" s="19">
        <v>27</v>
      </c>
      <c r="D152" s="19">
        <v>12</v>
      </c>
      <c r="E152" s="19">
        <v>15</v>
      </c>
      <c r="F152" s="19">
        <v>30</v>
      </c>
      <c r="G152" s="19">
        <v>15</v>
      </c>
      <c r="H152" s="19">
        <v>15</v>
      </c>
      <c r="I152" s="19">
        <v>30</v>
      </c>
    </row>
    <row r="153" spans="1:9" s="18" customFormat="1" ht="12" customHeight="1" x14ac:dyDescent="0.2">
      <c r="A153" s="246" t="s">
        <v>142</v>
      </c>
      <c r="B153" s="246"/>
      <c r="C153" s="19">
        <v>43</v>
      </c>
      <c r="D153" s="19">
        <v>25</v>
      </c>
      <c r="E153" s="19">
        <v>18</v>
      </c>
      <c r="F153" s="19">
        <v>43</v>
      </c>
      <c r="G153" s="19">
        <v>25</v>
      </c>
      <c r="H153" s="19">
        <v>18</v>
      </c>
      <c r="I153" s="19">
        <v>44</v>
      </c>
    </row>
    <row r="154" spans="1:9" s="18" customFormat="1" ht="12" customHeight="1" x14ac:dyDescent="0.2">
      <c r="A154" s="246" t="s">
        <v>143</v>
      </c>
      <c r="B154" s="246"/>
      <c r="C154" s="19">
        <v>350</v>
      </c>
      <c r="D154" s="19">
        <v>174</v>
      </c>
      <c r="E154" s="19">
        <v>176</v>
      </c>
      <c r="F154" s="19">
        <v>351</v>
      </c>
      <c r="G154" s="19">
        <v>171</v>
      </c>
      <c r="H154" s="19">
        <v>180</v>
      </c>
      <c r="I154" s="19">
        <v>352</v>
      </c>
    </row>
    <row r="155" spans="1:9" s="18" customFormat="1" ht="12" customHeight="1" x14ac:dyDescent="0.2">
      <c r="A155" s="246" t="s">
        <v>144</v>
      </c>
      <c r="B155" s="246"/>
      <c r="C155" s="19">
        <v>1227</v>
      </c>
      <c r="D155" s="19">
        <v>612</v>
      </c>
      <c r="E155" s="19">
        <v>615</v>
      </c>
      <c r="F155" s="19">
        <v>1226</v>
      </c>
      <c r="G155" s="19">
        <v>609</v>
      </c>
      <c r="H155" s="19">
        <v>617</v>
      </c>
      <c r="I155" s="19">
        <v>1228</v>
      </c>
    </row>
    <row r="156" spans="1:9" s="18" customFormat="1" ht="12" customHeight="1" x14ac:dyDescent="0.2">
      <c r="A156" s="246" t="s">
        <v>145</v>
      </c>
      <c r="B156" s="246"/>
      <c r="C156" s="19">
        <v>15123</v>
      </c>
      <c r="D156" s="19">
        <v>7004</v>
      </c>
      <c r="E156" s="19">
        <v>8119</v>
      </c>
      <c r="F156" s="19">
        <v>15185</v>
      </c>
      <c r="G156" s="19">
        <v>7057</v>
      </c>
      <c r="H156" s="19">
        <v>8128</v>
      </c>
      <c r="I156" s="19">
        <v>15149</v>
      </c>
    </row>
    <row r="157" spans="1:9" s="18" customFormat="1" ht="12" customHeight="1" x14ac:dyDescent="0.2">
      <c r="A157" s="246" t="s">
        <v>146</v>
      </c>
      <c r="B157" s="246"/>
      <c r="C157" s="19">
        <v>6368</v>
      </c>
      <c r="D157" s="19">
        <v>3129</v>
      </c>
      <c r="E157" s="19">
        <v>3239</v>
      </c>
      <c r="F157" s="19">
        <v>6452</v>
      </c>
      <c r="G157" s="19">
        <v>3171</v>
      </c>
      <c r="H157" s="19">
        <v>3281</v>
      </c>
      <c r="I157" s="19">
        <v>6406</v>
      </c>
    </row>
    <row r="158" spans="1:9" s="18" customFormat="1" ht="12" customHeight="1" x14ac:dyDescent="0.2">
      <c r="A158" s="246" t="s">
        <v>147</v>
      </c>
      <c r="B158" s="246"/>
      <c r="C158" s="19">
        <v>1642</v>
      </c>
      <c r="D158" s="19">
        <v>786</v>
      </c>
      <c r="E158" s="19">
        <v>856</v>
      </c>
      <c r="F158" s="19">
        <v>1688</v>
      </c>
      <c r="G158" s="19">
        <v>810</v>
      </c>
      <c r="H158" s="19">
        <v>878</v>
      </c>
      <c r="I158" s="19">
        <v>1667</v>
      </c>
    </row>
    <row r="159" spans="1:9" s="18" customFormat="1" ht="12" customHeight="1" x14ac:dyDescent="0.2">
      <c r="A159" s="246" t="s">
        <v>148</v>
      </c>
      <c r="B159" s="246"/>
      <c r="C159" s="19">
        <v>223</v>
      </c>
      <c r="D159" s="19">
        <v>110</v>
      </c>
      <c r="E159" s="19">
        <v>113</v>
      </c>
      <c r="F159" s="19">
        <v>218</v>
      </c>
      <c r="G159" s="19">
        <v>109</v>
      </c>
      <c r="H159" s="19">
        <v>109</v>
      </c>
      <c r="I159" s="19">
        <v>221</v>
      </c>
    </row>
    <row r="160" spans="1:9" s="18" customFormat="1" ht="12" customHeight="1" x14ac:dyDescent="0.2">
      <c r="A160" s="246" t="s">
        <v>149</v>
      </c>
      <c r="B160" s="246"/>
      <c r="C160" s="19">
        <v>6903</v>
      </c>
      <c r="D160" s="19">
        <v>3188</v>
      </c>
      <c r="E160" s="19">
        <v>3715</v>
      </c>
      <c r="F160" s="19">
        <v>6966</v>
      </c>
      <c r="G160" s="19">
        <v>3200</v>
      </c>
      <c r="H160" s="19">
        <v>3766</v>
      </c>
      <c r="I160" s="19">
        <v>6932</v>
      </c>
    </row>
    <row r="161" spans="1:9" s="18" customFormat="1" ht="12" customHeight="1" x14ac:dyDescent="0.2">
      <c r="A161" s="246" t="s">
        <v>150</v>
      </c>
      <c r="B161" s="246"/>
      <c r="C161" s="19">
        <v>58</v>
      </c>
      <c r="D161" s="19">
        <v>32</v>
      </c>
      <c r="E161" s="19">
        <v>26</v>
      </c>
      <c r="F161" s="19">
        <v>59</v>
      </c>
      <c r="G161" s="19">
        <v>32</v>
      </c>
      <c r="H161" s="19">
        <v>27</v>
      </c>
      <c r="I161" s="19">
        <v>59</v>
      </c>
    </row>
    <row r="162" spans="1:9" s="18" customFormat="1" ht="12" customHeight="1" x14ac:dyDescent="0.2">
      <c r="A162" s="246" t="s">
        <v>151</v>
      </c>
      <c r="B162" s="246"/>
      <c r="C162" s="19">
        <v>2824</v>
      </c>
      <c r="D162" s="19">
        <v>1289</v>
      </c>
      <c r="E162" s="19">
        <v>1535</v>
      </c>
      <c r="F162" s="19">
        <v>2799</v>
      </c>
      <c r="G162" s="19">
        <v>1281</v>
      </c>
      <c r="H162" s="19">
        <v>1518</v>
      </c>
      <c r="I162" s="19">
        <v>2813</v>
      </c>
    </row>
    <row r="163" spans="1:9" s="18" customFormat="1" ht="12" customHeight="1" x14ac:dyDescent="0.2">
      <c r="A163" s="246" t="s">
        <v>152</v>
      </c>
      <c r="B163" s="246"/>
      <c r="C163" s="19">
        <v>292</v>
      </c>
      <c r="D163" s="19">
        <v>139</v>
      </c>
      <c r="E163" s="19">
        <v>153</v>
      </c>
      <c r="F163" s="19">
        <v>295</v>
      </c>
      <c r="G163" s="19">
        <v>140</v>
      </c>
      <c r="H163" s="19">
        <v>155</v>
      </c>
      <c r="I163" s="19">
        <v>295</v>
      </c>
    </row>
    <row r="164" spans="1:9" s="18" customFormat="1" ht="12" customHeight="1" x14ac:dyDescent="0.2">
      <c r="A164" s="246" t="s">
        <v>153</v>
      </c>
      <c r="B164" s="246"/>
      <c r="C164" s="19">
        <v>749</v>
      </c>
      <c r="D164" s="19">
        <v>356</v>
      </c>
      <c r="E164" s="19">
        <v>393</v>
      </c>
      <c r="F164" s="19">
        <v>768</v>
      </c>
      <c r="G164" s="19">
        <v>360</v>
      </c>
      <c r="H164" s="19">
        <v>408</v>
      </c>
      <c r="I164" s="19">
        <v>760</v>
      </c>
    </row>
    <row r="165" spans="1:9" s="18" customFormat="1" ht="12" customHeight="1" x14ac:dyDescent="0.2">
      <c r="A165" s="246" t="s">
        <v>154</v>
      </c>
      <c r="B165" s="246"/>
      <c r="C165" s="19">
        <v>395</v>
      </c>
      <c r="D165" s="19">
        <v>189</v>
      </c>
      <c r="E165" s="19">
        <v>206</v>
      </c>
      <c r="F165" s="19">
        <v>392</v>
      </c>
      <c r="G165" s="19">
        <v>187</v>
      </c>
      <c r="H165" s="19">
        <v>205</v>
      </c>
      <c r="I165" s="19">
        <v>395</v>
      </c>
    </row>
    <row r="166" spans="1:9" s="18" customFormat="1" ht="12" customHeight="1" x14ac:dyDescent="0.2">
      <c r="A166" s="246" t="s">
        <v>155</v>
      </c>
      <c r="B166" s="246"/>
      <c r="C166" s="19">
        <v>660</v>
      </c>
      <c r="D166" s="19">
        <v>330</v>
      </c>
      <c r="E166" s="19">
        <v>330</v>
      </c>
      <c r="F166" s="19">
        <v>676</v>
      </c>
      <c r="G166" s="19">
        <v>342</v>
      </c>
      <c r="H166" s="19">
        <v>334</v>
      </c>
      <c r="I166" s="19">
        <v>669</v>
      </c>
    </row>
    <row r="167" spans="1:9" s="18" customFormat="1" ht="12" customHeight="1" x14ac:dyDescent="0.2">
      <c r="A167" s="246" t="s">
        <v>156</v>
      </c>
      <c r="B167" s="246"/>
      <c r="C167" s="19">
        <v>708</v>
      </c>
      <c r="D167" s="19">
        <v>347</v>
      </c>
      <c r="E167" s="19">
        <v>361</v>
      </c>
      <c r="F167" s="19">
        <v>698</v>
      </c>
      <c r="G167" s="19">
        <v>336</v>
      </c>
      <c r="H167" s="19">
        <v>362</v>
      </c>
      <c r="I167" s="19">
        <v>704</v>
      </c>
    </row>
    <row r="168" spans="1:9" s="18" customFormat="1" ht="12" customHeight="1" x14ac:dyDescent="0.2">
      <c r="A168" s="246" t="s">
        <v>157</v>
      </c>
      <c r="B168" s="246"/>
      <c r="C168" s="19">
        <v>136</v>
      </c>
      <c r="D168" s="19">
        <v>64</v>
      </c>
      <c r="E168" s="19">
        <v>72</v>
      </c>
      <c r="F168" s="19">
        <v>137</v>
      </c>
      <c r="G168" s="19">
        <v>64</v>
      </c>
      <c r="H168" s="19">
        <v>73</v>
      </c>
      <c r="I168" s="19">
        <v>138</v>
      </c>
    </row>
    <row r="169" spans="1:9" s="18" customFormat="1" ht="12" customHeight="1" x14ac:dyDescent="0.2">
      <c r="A169" s="246" t="s">
        <v>158</v>
      </c>
      <c r="B169" s="246"/>
      <c r="C169" s="19">
        <v>85</v>
      </c>
      <c r="D169" s="19">
        <v>42</v>
      </c>
      <c r="E169" s="19">
        <v>43</v>
      </c>
      <c r="F169" s="19">
        <v>89</v>
      </c>
      <c r="G169" s="19">
        <v>44</v>
      </c>
      <c r="H169" s="19">
        <v>45</v>
      </c>
      <c r="I169" s="19">
        <v>88</v>
      </c>
    </row>
    <row r="170" spans="1:9" s="18" customFormat="1" ht="12" customHeight="1" x14ac:dyDescent="0.2">
      <c r="A170" s="246" t="s">
        <v>159</v>
      </c>
      <c r="B170" s="246"/>
      <c r="C170" s="19">
        <v>740</v>
      </c>
      <c r="D170" s="19">
        <v>360</v>
      </c>
      <c r="E170" s="19">
        <v>380</v>
      </c>
      <c r="F170" s="19">
        <v>743</v>
      </c>
      <c r="G170" s="19">
        <v>361</v>
      </c>
      <c r="H170" s="19">
        <v>382</v>
      </c>
      <c r="I170" s="19">
        <v>742</v>
      </c>
    </row>
    <row r="171" spans="1:9" s="18" customFormat="1" ht="12" customHeight="1" x14ac:dyDescent="0.2">
      <c r="A171" s="246" t="s">
        <v>160</v>
      </c>
      <c r="B171" s="246"/>
      <c r="C171" s="19">
        <v>2543</v>
      </c>
      <c r="D171" s="19">
        <v>1229</v>
      </c>
      <c r="E171" s="19">
        <v>1314</v>
      </c>
      <c r="F171" s="19">
        <v>2617</v>
      </c>
      <c r="G171" s="19">
        <v>1263</v>
      </c>
      <c r="H171" s="19">
        <v>1354</v>
      </c>
      <c r="I171" s="19">
        <v>2580</v>
      </c>
    </row>
    <row r="172" spans="1:9" s="18" customFormat="1" ht="12" customHeight="1" x14ac:dyDescent="0.2">
      <c r="A172" s="246" t="s">
        <v>161</v>
      </c>
      <c r="B172" s="246"/>
      <c r="C172" s="19">
        <v>65</v>
      </c>
      <c r="D172" s="19">
        <v>30</v>
      </c>
      <c r="E172" s="19">
        <v>35</v>
      </c>
      <c r="F172" s="19">
        <v>62</v>
      </c>
      <c r="G172" s="19">
        <v>29</v>
      </c>
      <c r="H172" s="19">
        <v>33</v>
      </c>
      <c r="I172" s="19">
        <v>64</v>
      </c>
    </row>
    <row r="173" spans="1:9" s="18" customFormat="1" ht="12" customHeight="1" x14ac:dyDescent="0.2">
      <c r="A173" s="246" t="s">
        <v>162</v>
      </c>
      <c r="B173" s="246"/>
      <c r="C173" s="19">
        <v>1110</v>
      </c>
      <c r="D173" s="19">
        <v>542</v>
      </c>
      <c r="E173" s="19">
        <v>568</v>
      </c>
      <c r="F173" s="19">
        <v>1114</v>
      </c>
      <c r="G173" s="19">
        <v>545</v>
      </c>
      <c r="H173" s="19">
        <v>569</v>
      </c>
      <c r="I173" s="19">
        <v>1113</v>
      </c>
    </row>
    <row r="174" spans="1:9" s="18" customFormat="1" ht="12" customHeight="1" x14ac:dyDescent="0.2">
      <c r="A174" s="246" t="s">
        <v>163</v>
      </c>
      <c r="B174" s="246"/>
      <c r="C174" s="19">
        <v>665</v>
      </c>
      <c r="D174" s="19">
        <v>317</v>
      </c>
      <c r="E174" s="19">
        <v>348</v>
      </c>
      <c r="F174" s="19">
        <v>679</v>
      </c>
      <c r="G174" s="19">
        <v>326</v>
      </c>
      <c r="H174" s="19">
        <v>353</v>
      </c>
      <c r="I174" s="19">
        <v>673</v>
      </c>
    </row>
    <row r="175" spans="1:9" s="18" customFormat="1" ht="12" customHeight="1" x14ac:dyDescent="0.2">
      <c r="A175" s="253" t="s">
        <v>164</v>
      </c>
      <c r="B175" s="253"/>
      <c r="C175" s="25">
        <v>289</v>
      </c>
      <c r="D175" s="25">
        <v>142</v>
      </c>
      <c r="E175" s="25">
        <v>147</v>
      </c>
      <c r="F175" s="25">
        <v>287</v>
      </c>
      <c r="G175" s="25">
        <v>139</v>
      </c>
      <c r="H175" s="25">
        <v>148</v>
      </c>
      <c r="I175" s="25">
        <v>289</v>
      </c>
    </row>
    <row r="176" spans="1:9" s="18" customFormat="1" ht="12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s="18" customFormat="1" ht="12" customHeight="1" x14ac:dyDescent="0.2">
      <c r="A177" s="247" t="s">
        <v>165</v>
      </c>
      <c r="B177" s="247"/>
      <c r="C177" s="17">
        <f t="shared" ref="C177:I177" si="45">SUM(C178:C185)</f>
        <v>5826</v>
      </c>
      <c r="D177" s="17">
        <f t="shared" si="45"/>
        <v>2860</v>
      </c>
      <c r="E177" s="17">
        <f t="shared" si="45"/>
        <v>2966</v>
      </c>
      <c r="F177" s="17">
        <f t="shared" si="45"/>
        <v>5871</v>
      </c>
      <c r="G177" s="17">
        <f t="shared" si="45"/>
        <v>2888</v>
      </c>
      <c r="H177" s="17">
        <f t="shared" si="45"/>
        <v>2983</v>
      </c>
      <c r="I177" s="17">
        <f t="shared" si="45"/>
        <v>5854</v>
      </c>
    </row>
    <row r="178" spans="1:9" s="18" customFormat="1" ht="12" customHeight="1" x14ac:dyDescent="0.2">
      <c r="A178" s="246" t="s">
        <v>166</v>
      </c>
      <c r="B178" s="246"/>
      <c r="C178" s="19">
        <v>1399</v>
      </c>
      <c r="D178" s="19">
        <v>658</v>
      </c>
      <c r="E178" s="19">
        <v>741</v>
      </c>
      <c r="F178" s="19">
        <v>1412</v>
      </c>
      <c r="G178" s="19">
        <v>670</v>
      </c>
      <c r="H178" s="19">
        <v>742</v>
      </c>
      <c r="I178" s="19">
        <v>1406</v>
      </c>
    </row>
    <row r="179" spans="1:9" s="18" customFormat="1" ht="12" customHeight="1" x14ac:dyDescent="0.2">
      <c r="A179" s="246" t="s">
        <v>167</v>
      </c>
      <c r="B179" s="246"/>
      <c r="C179" s="19">
        <v>53</v>
      </c>
      <c r="D179" s="19">
        <v>32</v>
      </c>
      <c r="E179" s="19">
        <v>21</v>
      </c>
      <c r="F179" s="19">
        <v>54</v>
      </c>
      <c r="G179" s="19">
        <v>33</v>
      </c>
      <c r="H179" s="19">
        <v>21</v>
      </c>
      <c r="I179" s="19">
        <v>54</v>
      </c>
    </row>
    <row r="180" spans="1:9" s="18" customFormat="1" ht="12" customHeight="1" x14ac:dyDescent="0.2">
      <c r="A180" s="246" t="s">
        <v>168</v>
      </c>
      <c r="B180" s="246"/>
      <c r="C180" s="19">
        <v>57</v>
      </c>
      <c r="D180" s="19">
        <v>31</v>
      </c>
      <c r="E180" s="19">
        <v>26</v>
      </c>
      <c r="F180" s="19">
        <v>52</v>
      </c>
      <c r="G180" s="19">
        <v>29</v>
      </c>
      <c r="H180" s="19">
        <v>23</v>
      </c>
      <c r="I180" s="19">
        <v>56</v>
      </c>
    </row>
    <row r="181" spans="1:9" s="18" customFormat="1" ht="12" customHeight="1" x14ac:dyDescent="0.2">
      <c r="A181" s="246" t="s">
        <v>169</v>
      </c>
      <c r="B181" s="246"/>
      <c r="C181" s="19">
        <v>65</v>
      </c>
      <c r="D181" s="19">
        <v>36</v>
      </c>
      <c r="E181" s="19">
        <v>29</v>
      </c>
      <c r="F181" s="19">
        <v>57</v>
      </c>
      <c r="G181" s="19">
        <v>30</v>
      </c>
      <c r="H181" s="19">
        <v>27</v>
      </c>
      <c r="I181" s="19">
        <v>61</v>
      </c>
    </row>
    <row r="182" spans="1:9" s="18" customFormat="1" ht="12" customHeight="1" x14ac:dyDescent="0.2">
      <c r="A182" s="246" t="s">
        <v>170</v>
      </c>
      <c r="B182" s="246"/>
      <c r="C182" s="19">
        <v>1218</v>
      </c>
      <c r="D182" s="19">
        <v>621</v>
      </c>
      <c r="E182" s="19">
        <v>597</v>
      </c>
      <c r="F182" s="19">
        <v>1222</v>
      </c>
      <c r="G182" s="19">
        <v>619</v>
      </c>
      <c r="H182" s="19">
        <v>603</v>
      </c>
      <c r="I182" s="19">
        <v>1221</v>
      </c>
    </row>
    <row r="183" spans="1:9" s="18" customFormat="1" ht="12" customHeight="1" x14ac:dyDescent="0.2">
      <c r="A183" s="246" t="s">
        <v>171</v>
      </c>
      <c r="B183" s="246"/>
      <c r="C183" s="19">
        <v>572</v>
      </c>
      <c r="D183" s="19">
        <v>286</v>
      </c>
      <c r="E183" s="19">
        <v>286</v>
      </c>
      <c r="F183" s="19">
        <v>573</v>
      </c>
      <c r="G183" s="19">
        <v>289</v>
      </c>
      <c r="H183" s="19">
        <v>284</v>
      </c>
      <c r="I183" s="19">
        <v>573</v>
      </c>
    </row>
    <row r="184" spans="1:9" s="18" customFormat="1" ht="12" customHeight="1" x14ac:dyDescent="0.2">
      <c r="A184" s="246" t="s">
        <v>172</v>
      </c>
      <c r="B184" s="246"/>
      <c r="C184" s="19">
        <v>49</v>
      </c>
      <c r="D184" s="19">
        <v>23</v>
      </c>
      <c r="E184" s="19">
        <v>26</v>
      </c>
      <c r="F184" s="19">
        <v>46</v>
      </c>
      <c r="G184" s="19">
        <v>21</v>
      </c>
      <c r="H184" s="19">
        <v>25</v>
      </c>
      <c r="I184" s="19">
        <v>48</v>
      </c>
    </row>
    <row r="185" spans="1:9" s="18" customFormat="1" ht="12" customHeight="1" x14ac:dyDescent="0.2">
      <c r="A185" s="253" t="s">
        <v>173</v>
      </c>
      <c r="B185" s="253"/>
      <c r="C185" s="25">
        <v>2413</v>
      </c>
      <c r="D185" s="25">
        <v>1173</v>
      </c>
      <c r="E185" s="25">
        <v>1240</v>
      </c>
      <c r="F185" s="25">
        <v>2455</v>
      </c>
      <c r="G185" s="25">
        <v>1197</v>
      </c>
      <c r="H185" s="25">
        <v>1258</v>
      </c>
      <c r="I185" s="25">
        <v>2435</v>
      </c>
    </row>
    <row r="186" spans="1:9" s="18" customFormat="1" ht="12" customHeight="1" x14ac:dyDescent="0.2">
      <c r="A186" s="22"/>
      <c r="B186" s="22"/>
      <c r="C186" s="22"/>
      <c r="D186" s="22"/>
      <c r="E186" s="22"/>
      <c r="F186" s="22"/>
      <c r="G186" s="22"/>
      <c r="H186" s="22"/>
      <c r="I186" s="22"/>
    </row>
    <row r="187" spans="1:9" s="18" customFormat="1" ht="12" customHeight="1" x14ac:dyDescent="0.2">
      <c r="A187" s="247" t="s">
        <v>174</v>
      </c>
      <c r="B187" s="247"/>
      <c r="C187" s="17">
        <f t="shared" ref="C187:I187" si="46">SUM(C188:C205)</f>
        <v>47786</v>
      </c>
      <c r="D187" s="17">
        <f t="shared" si="46"/>
        <v>23073</v>
      </c>
      <c r="E187" s="17">
        <f t="shared" si="46"/>
        <v>24713</v>
      </c>
      <c r="F187" s="17">
        <f t="shared" si="46"/>
        <v>48406</v>
      </c>
      <c r="G187" s="17">
        <f t="shared" si="46"/>
        <v>23376</v>
      </c>
      <c r="H187" s="17">
        <f t="shared" si="46"/>
        <v>25030</v>
      </c>
      <c r="I187" s="17">
        <f t="shared" si="46"/>
        <v>48101</v>
      </c>
    </row>
    <row r="188" spans="1:9" s="18" customFormat="1" ht="12" customHeight="1" x14ac:dyDescent="0.2">
      <c r="A188" s="246" t="s">
        <v>175</v>
      </c>
      <c r="B188" s="246"/>
      <c r="C188" s="19">
        <v>4133</v>
      </c>
      <c r="D188" s="19">
        <v>2043</v>
      </c>
      <c r="E188" s="19">
        <v>2090</v>
      </c>
      <c r="F188" s="19">
        <v>4200</v>
      </c>
      <c r="G188" s="19">
        <v>2089</v>
      </c>
      <c r="H188" s="19">
        <v>2111</v>
      </c>
      <c r="I188" s="19">
        <v>4165</v>
      </c>
    </row>
    <row r="189" spans="1:9" s="18" customFormat="1" ht="12" customHeight="1" x14ac:dyDescent="0.2">
      <c r="A189" s="246" t="s">
        <v>176</v>
      </c>
      <c r="B189" s="246"/>
      <c r="C189" s="19">
        <v>17286</v>
      </c>
      <c r="D189" s="19">
        <v>8100</v>
      </c>
      <c r="E189" s="19">
        <v>9186</v>
      </c>
      <c r="F189" s="19">
        <v>17323</v>
      </c>
      <c r="G189" s="19">
        <v>8070</v>
      </c>
      <c r="H189" s="19">
        <v>9253</v>
      </c>
      <c r="I189" s="19">
        <v>17299</v>
      </c>
    </row>
    <row r="190" spans="1:9" s="18" customFormat="1" ht="12" customHeight="1" x14ac:dyDescent="0.2">
      <c r="A190" s="246" t="s">
        <v>177</v>
      </c>
      <c r="B190" s="246"/>
      <c r="C190" s="19">
        <v>2279</v>
      </c>
      <c r="D190" s="19">
        <v>1175</v>
      </c>
      <c r="E190" s="19">
        <v>1104</v>
      </c>
      <c r="F190" s="19">
        <v>2347</v>
      </c>
      <c r="G190" s="19">
        <v>1202</v>
      </c>
      <c r="H190" s="19">
        <v>1145</v>
      </c>
      <c r="I190" s="19">
        <v>2313</v>
      </c>
    </row>
    <row r="191" spans="1:9" s="18" customFormat="1" ht="12" customHeight="1" x14ac:dyDescent="0.2">
      <c r="A191" s="246" t="s">
        <v>178</v>
      </c>
      <c r="B191" s="246"/>
      <c r="C191" s="19">
        <v>2610</v>
      </c>
      <c r="D191" s="19">
        <v>1299</v>
      </c>
      <c r="E191" s="19">
        <v>1311</v>
      </c>
      <c r="F191" s="19">
        <v>2706</v>
      </c>
      <c r="G191" s="19">
        <v>1363</v>
      </c>
      <c r="H191" s="19">
        <v>1343</v>
      </c>
      <c r="I191" s="19">
        <v>2660</v>
      </c>
    </row>
    <row r="192" spans="1:9" s="18" customFormat="1" ht="12" customHeight="1" x14ac:dyDescent="0.2">
      <c r="A192" s="246" t="s">
        <v>179</v>
      </c>
      <c r="B192" s="246"/>
      <c r="C192" s="19">
        <v>8188</v>
      </c>
      <c r="D192" s="19">
        <v>3893</v>
      </c>
      <c r="E192" s="19">
        <v>4295</v>
      </c>
      <c r="F192" s="19">
        <v>8285</v>
      </c>
      <c r="G192" s="19">
        <v>3950</v>
      </c>
      <c r="H192" s="19">
        <v>4335</v>
      </c>
      <c r="I192" s="19">
        <v>8233</v>
      </c>
    </row>
    <row r="193" spans="1:9" s="18" customFormat="1" ht="12" customHeight="1" x14ac:dyDescent="0.2">
      <c r="A193" s="246" t="s">
        <v>180</v>
      </c>
      <c r="B193" s="246"/>
      <c r="C193" s="19">
        <v>652</v>
      </c>
      <c r="D193" s="19">
        <v>323</v>
      </c>
      <c r="E193" s="19">
        <v>329</v>
      </c>
      <c r="F193" s="19">
        <v>670</v>
      </c>
      <c r="G193" s="19">
        <v>333</v>
      </c>
      <c r="H193" s="19">
        <v>337</v>
      </c>
      <c r="I193" s="19">
        <v>662</v>
      </c>
    </row>
    <row r="194" spans="1:9" s="18" customFormat="1" ht="12" customHeight="1" x14ac:dyDescent="0.2">
      <c r="A194" s="246" t="s">
        <v>181</v>
      </c>
      <c r="B194" s="246"/>
      <c r="C194" s="19">
        <v>719</v>
      </c>
      <c r="D194" s="19">
        <v>352</v>
      </c>
      <c r="E194" s="19">
        <v>367</v>
      </c>
      <c r="F194" s="19">
        <v>734</v>
      </c>
      <c r="G194" s="19">
        <v>356</v>
      </c>
      <c r="H194" s="19">
        <v>378</v>
      </c>
      <c r="I194" s="19">
        <v>727</v>
      </c>
    </row>
    <row r="195" spans="1:9" s="18" customFormat="1" ht="12" customHeight="1" x14ac:dyDescent="0.2">
      <c r="A195" s="246" t="s">
        <v>182</v>
      </c>
      <c r="B195" s="246"/>
      <c r="C195" s="19">
        <v>783</v>
      </c>
      <c r="D195" s="19">
        <v>380</v>
      </c>
      <c r="E195" s="19">
        <v>403</v>
      </c>
      <c r="F195" s="19">
        <v>811</v>
      </c>
      <c r="G195" s="19">
        <v>402</v>
      </c>
      <c r="H195" s="19">
        <v>409</v>
      </c>
      <c r="I195" s="19">
        <v>798</v>
      </c>
    </row>
    <row r="196" spans="1:9" s="18" customFormat="1" ht="12" customHeight="1" x14ac:dyDescent="0.2">
      <c r="A196" s="246" t="s">
        <v>183</v>
      </c>
      <c r="B196" s="246"/>
      <c r="C196" s="19">
        <v>377</v>
      </c>
      <c r="D196" s="19">
        <v>204</v>
      </c>
      <c r="E196" s="19">
        <v>173</v>
      </c>
      <c r="F196" s="19">
        <v>378</v>
      </c>
      <c r="G196" s="19">
        <v>208</v>
      </c>
      <c r="H196" s="19">
        <v>170</v>
      </c>
      <c r="I196" s="19">
        <v>379</v>
      </c>
    </row>
    <row r="197" spans="1:9" s="18" customFormat="1" ht="12" customHeight="1" x14ac:dyDescent="0.2">
      <c r="A197" s="246" t="s">
        <v>184</v>
      </c>
      <c r="B197" s="246"/>
      <c r="C197" s="19">
        <v>1274</v>
      </c>
      <c r="D197" s="19">
        <v>609</v>
      </c>
      <c r="E197" s="19">
        <v>665</v>
      </c>
      <c r="F197" s="19">
        <v>1309</v>
      </c>
      <c r="G197" s="19">
        <v>623</v>
      </c>
      <c r="H197" s="19">
        <v>686</v>
      </c>
      <c r="I197" s="19">
        <v>1293</v>
      </c>
    </row>
    <row r="198" spans="1:9" s="18" customFormat="1" ht="12" customHeight="1" x14ac:dyDescent="0.2">
      <c r="A198" s="246" t="s">
        <v>185</v>
      </c>
      <c r="B198" s="246"/>
      <c r="C198" s="19">
        <v>351</v>
      </c>
      <c r="D198" s="19">
        <v>170</v>
      </c>
      <c r="E198" s="19">
        <v>181</v>
      </c>
      <c r="F198" s="19">
        <v>351</v>
      </c>
      <c r="G198" s="19">
        <v>170</v>
      </c>
      <c r="H198" s="19">
        <v>181</v>
      </c>
      <c r="I198" s="19">
        <v>351</v>
      </c>
    </row>
    <row r="199" spans="1:9" s="18" customFormat="1" ht="12" customHeight="1" x14ac:dyDescent="0.2">
      <c r="A199" s="246" t="s">
        <v>186</v>
      </c>
      <c r="B199" s="246"/>
      <c r="C199" s="19">
        <v>112</v>
      </c>
      <c r="D199" s="19">
        <v>58</v>
      </c>
      <c r="E199" s="19">
        <v>54</v>
      </c>
      <c r="F199" s="19">
        <v>116</v>
      </c>
      <c r="G199" s="19">
        <v>61</v>
      </c>
      <c r="H199" s="19">
        <v>55</v>
      </c>
      <c r="I199" s="19">
        <v>115</v>
      </c>
    </row>
    <row r="200" spans="1:9" s="18" customFormat="1" ht="12" customHeight="1" x14ac:dyDescent="0.2">
      <c r="A200" s="246" t="s">
        <v>187</v>
      </c>
      <c r="B200" s="246"/>
      <c r="C200" s="19">
        <v>2464</v>
      </c>
      <c r="D200" s="19">
        <v>1193</v>
      </c>
      <c r="E200" s="19">
        <v>1271</v>
      </c>
      <c r="F200" s="19">
        <v>2546</v>
      </c>
      <c r="G200" s="19">
        <v>1243</v>
      </c>
      <c r="H200" s="19">
        <v>1303</v>
      </c>
      <c r="I200" s="19">
        <v>2507</v>
      </c>
    </row>
    <row r="201" spans="1:9" s="18" customFormat="1" ht="12" customHeight="1" x14ac:dyDescent="0.2">
      <c r="A201" s="246" t="s">
        <v>188</v>
      </c>
      <c r="B201" s="246"/>
      <c r="C201" s="19">
        <v>540</v>
      </c>
      <c r="D201" s="19">
        <v>256</v>
      </c>
      <c r="E201" s="19">
        <v>284</v>
      </c>
      <c r="F201" s="19">
        <v>561</v>
      </c>
      <c r="G201" s="19">
        <v>270</v>
      </c>
      <c r="H201" s="19">
        <v>291</v>
      </c>
      <c r="I201" s="19">
        <v>551</v>
      </c>
    </row>
    <row r="202" spans="1:9" s="18" customFormat="1" ht="12" customHeight="1" x14ac:dyDescent="0.2">
      <c r="A202" s="246" t="s">
        <v>189</v>
      </c>
      <c r="B202" s="246"/>
      <c r="C202" s="19">
        <v>564</v>
      </c>
      <c r="D202" s="19">
        <v>279</v>
      </c>
      <c r="E202" s="19">
        <v>285</v>
      </c>
      <c r="F202" s="19">
        <v>563</v>
      </c>
      <c r="G202" s="19">
        <v>280</v>
      </c>
      <c r="H202" s="19">
        <v>283</v>
      </c>
      <c r="I202" s="19">
        <v>565</v>
      </c>
    </row>
    <row r="203" spans="1:9" s="18" customFormat="1" ht="12" customHeight="1" x14ac:dyDescent="0.2">
      <c r="A203" s="246" t="s">
        <v>190</v>
      </c>
      <c r="B203" s="246"/>
      <c r="C203" s="19">
        <v>2241</v>
      </c>
      <c r="D203" s="19">
        <v>1149</v>
      </c>
      <c r="E203" s="19">
        <v>1092</v>
      </c>
      <c r="F203" s="19">
        <v>2262</v>
      </c>
      <c r="G203" s="19">
        <v>1159</v>
      </c>
      <c r="H203" s="19">
        <v>1103</v>
      </c>
      <c r="I203" s="19">
        <v>2253</v>
      </c>
    </row>
    <row r="204" spans="1:9" s="18" customFormat="1" ht="12" customHeight="1" x14ac:dyDescent="0.2">
      <c r="A204" s="246" t="s">
        <v>191</v>
      </c>
      <c r="B204" s="246"/>
      <c r="C204" s="19">
        <v>201</v>
      </c>
      <c r="D204" s="19">
        <v>105</v>
      </c>
      <c r="E204" s="19">
        <v>96</v>
      </c>
      <c r="F204" s="19">
        <v>203</v>
      </c>
      <c r="G204" s="19">
        <v>106</v>
      </c>
      <c r="H204" s="19">
        <v>97</v>
      </c>
      <c r="I204" s="19">
        <v>203</v>
      </c>
    </row>
    <row r="205" spans="1:9" s="18" customFormat="1" ht="12" customHeight="1" x14ac:dyDescent="0.2">
      <c r="A205" s="253" t="s">
        <v>192</v>
      </c>
      <c r="B205" s="253"/>
      <c r="C205" s="25">
        <v>3012</v>
      </c>
      <c r="D205" s="25">
        <v>1485</v>
      </c>
      <c r="E205" s="25">
        <v>1527</v>
      </c>
      <c r="F205" s="25">
        <v>3041</v>
      </c>
      <c r="G205" s="25">
        <v>1491</v>
      </c>
      <c r="H205" s="25">
        <v>1550</v>
      </c>
      <c r="I205" s="25">
        <v>3027</v>
      </c>
    </row>
    <row r="206" spans="1:9" s="18" customFormat="1" ht="12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8" customFormat="1" ht="12" customHeight="1" x14ac:dyDescent="0.2">
      <c r="A207" s="247" t="s">
        <v>193</v>
      </c>
      <c r="B207" s="247"/>
      <c r="C207" s="17">
        <f t="shared" ref="C207:I207" si="47">SUM(C208:C213)</f>
        <v>12282</v>
      </c>
      <c r="D207" s="17">
        <f t="shared" si="47"/>
        <v>6148</v>
      </c>
      <c r="E207" s="17">
        <f t="shared" si="47"/>
        <v>6134</v>
      </c>
      <c r="F207" s="17">
        <f t="shared" si="47"/>
        <v>12400</v>
      </c>
      <c r="G207" s="17">
        <f t="shared" si="47"/>
        <v>6206</v>
      </c>
      <c r="H207" s="17">
        <f t="shared" si="47"/>
        <v>6194</v>
      </c>
      <c r="I207" s="17">
        <f t="shared" si="47"/>
        <v>12341</v>
      </c>
    </row>
    <row r="208" spans="1:9" s="18" customFormat="1" ht="12" customHeight="1" x14ac:dyDescent="0.2">
      <c r="A208" s="246" t="s">
        <v>194</v>
      </c>
      <c r="B208" s="246"/>
      <c r="C208" s="19">
        <v>5956</v>
      </c>
      <c r="D208" s="19">
        <v>2954</v>
      </c>
      <c r="E208" s="19">
        <v>3002</v>
      </c>
      <c r="F208" s="19">
        <v>5955</v>
      </c>
      <c r="G208" s="19">
        <v>2958</v>
      </c>
      <c r="H208" s="19">
        <v>2997</v>
      </c>
      <c r="I208" s="19">
        <v>5953</v>
      </c>
    </row>
    <row r="209" spans="1:9" s="18" customFormat="1" ht="12" customHeight="1" x14ac:dyDescent="0.2">
      <c r="A209" s="246" t="s">
        <v>195</v>
      </c>
      <c r="B209" s="246"/>
      <c r="C209" s="19">
        <v>2521</v>
      </c>
      <c r="D209" s="19">
        <v>1234</v>
      </c>
      <c r="E209" s="19">
        <v>1287</v>
      </c>
      <c r="F209" s="19">
        <v>2570</v>
      </c>
      <c r="G209" s="19">
        <v>1261</v>
      </c>
      <c r="H209" s="19">
        <v>1309</v>
      </c>
      <c r="I209" s="19">
        <v>2546</v>
      </c>
    </row>
    <row r="210" spans="1:9" s="18" customFormat="1" ht="12" customHeight="1" x14ac:dyDescent="0.2">
      <c r="A210" s="246" t="s">
        <v>196</v>
      </c>
      <c r="B210" s="246"/>
      <c r="C210" s="19">
        <v>620</v>
      </c>
      <c r="D210" s="19">
        <v>325</v>
      </c>
      <c r="E210" s="19">
        <v>295</v>
      </c>
      <c r="F210" s="19">
        <v>626</v>
      </c>
      <c r="G210" s="19">
        <v>323</v>
      </c>
      <c r="H210" s="19">
        <v>303</v>
      </c>
      <c r="I210" s="19">
        <v>623</v>
      </c>
    </row>
    <row r="211" spans="1:9" s="18" customFormat="1" ht="12" customHeight="1" x14ac:dyDescent="0.2">
      <c r="A211" s="246" t="s">
        <v>197</v>
      </c>
      <c r="B211" s="246"/>
      <c r="C211" s="19">
        <v>552</v>
      </c>
      <c r="D211" s="19">
        <v>273</v>
      </c>
      <c r="E211" s="19">
        <v>279</v>
      </c>
      <c r="F211" s="19">
        <v>568</v>
      </c>
      <c r="G211" s="19">
        <v>277</v>
      </c>
      <c r="H211" s="19">
        <v>291</v>
      </c>
      <c r="I211" s="19">
        <v>561</v>
      </c>
    </row>
    <row r="212" spans="1:9" s="18" customFormat="1" ht="12" customHeight="1" x14ac:dyDescent="0.2">
      <c r="A212" s="246" t="s">
        <v>198</v>
      </c>
      <c r="B212" s="246"/>
      <c r="C212" s="19">
        <v>1604</v>
      </c>
      <c r="D212" s="19">
        <v>825</v>
      </c>
      <c r="E212" s="19">
        <v>779</v>
      </c>
      <c r="F212" s="19">
        <v>1641</v>
      </c>
      <c r="G212" s="19">
        <v>843</v>
      </c>
      <c r="H212" s="19">
        <v>798</v>
      </c>
      <c r="I212" s="19">
        <v>1623</v>
      </c>
    </row>
    <row r="213" spans="1:9" s="18" customFormat="1" ht="12" customHeight="1" x14ac:dyDescent="0.2">
      <c r="A213" s="253" t="s">
        <v>199</v>
      </c>
      <c r="B213" s="253"/>
      <c r="C213" s="25">
        <v>1029</v>
      </c>
      <c r="D213" s="25">
        <v>537</v>
      </c>
      <c r="E213" s="25">
        <v>492</v>
      </c>
      <c r="F213" s="25">
        <v>1040</v>
      </c>
      <c r="G213" s="25">
        <v>544</v>
      </c>
      <c r="H213" s="25">
        <v>496</v>
      </c>
      <c r="I213" s="25">
        <v>1035</v>
      </c>
    </row>
    <row r="214" spans="1:9" s="18" customFormat="1" ht="12" customHeight="1" x14ac:dyDescent="0.2">
      <c r="A214" s="22"/>
      <c r="B214" s="22"/>
      <c r="C214" s="22"/>
      <c r="D214" s="22"/>
      <c r="E214" s="22"/>
      <c r="F214" s="22"/>
      <c r="G214" s="22"/>
      <c r="H214" s="22"/>
      <c r="I214" s="22"/>
    </row>
    <row r="215" spans="1:9" s="18" customFormat="1" ht="12" customHeight="1" x14ac:dyDescent="0.2">
      <c r="A215" s="247" t="s">
        <v>200</v>
      </c>
      <c r="B215" s="247"/>
      <c r="C215" s="17">
        <f t="shared" ref="C215:I215" si="48">SUM(C216:C220)</f>
        <v>5697</v>
      </c>
      <c r="D215" s="17">
        <f t="shared" si="48"/>
        <v>2855</v>
      </c>
      <c r="E215" s="17">
        <f t="shared" si="48"/>
        <v>2842</v>
      </c>
      <c r="F215" s="17">
        <f t="shared" si="48"/>
        <v>5682</v>
      </c>
      <c r="G215" s="17">
        <f t="shared" si="48"/>
        <v>2854</v>
      </c>
      <c r="H215" s="17">
        <f t="shared" si="48"/>
        <v>2828</v>
      </c>
      <c r="I215" s="17">
        <f t="shared" si="48"/>
        <v>5694</v>
      </c>
    </row>
    <row r="216" spans="1:9" s="18" customFormat="1" ht="12" customHeight="1" x14ac:dyDescent="0.2">
      <c r="A216" s="246" t="s">
        <v>201</v>
      </c>
      <c r="B216" s="246"/>
      <c r="C216" s="19">
        <v>1835</v>
      </c>
      <c r="D216" s="19">
        <v>902</v>
      </c>
      <c r="E216" s="19">
        <v>933</v>
      </c>
      <c r="F216" s="19">
        <v>1841</v>
      </c>
      <c r="G216" s="19">
        <v>909</v>
      </c>
      <c r="H216" s="19">
        <v>932</v>
      </c>
      <c r="I216" s="19">
        <v>1839</v>
      </c>
    </row>
    <row r="217" spans="1:9" s="18" customFormat="1" ht="12" customHeight="1" x14ac:dyDescent="0.2">
      <c r="A217" s="246" t="s">
        <v>202</v>
      </c>
      <c r="B217" s="246"/>
      <c r="C217" s="19">
        <v>1825</v>
      </c>
      <c r="D217" s="19">
        <v>909</v>
      </c>
      <c r="E217" s="19">
        <v>916</v>
      </c>
      <c r="F217" s="19">
        <v>1792</v>
      </c>
      <c r="G217" s="19">
        <v>894</v>
      </c>
      <c r="H217" s="19">
        <v>898</v>
      </c>
      <c r="I217" s="19">
        <v>1809</v>
      </c>
    </row>
    <row r="218" spans="1:9" s="18" customFormat="1" ht="12" customHeight="1" x14ac:dyDescent="0.2">
      <c r="A218" s="246" t="s">
        <v>203</v>
      </c>
      <c r="B218" s="246"/>
      <c r="C218" s="19">
        <v>372</v>
      </c>
      <c r="D218" s="19">
        <v>178</v>
      </c>
      <c r="E218" s="19">
        <v>194</v>
      </c>
      <c r="F218" s="19">
        <v>378</v>
      </c>
      <c r="G218" s="19">
        <v>179</v>
      </c>
      <c r="H218" s="19">
        <v>199</v>
      </c>
      <c r="I218" s="19">
        <v>376</v>
      </c>
    </row>
    <row r="219" spans="1:9" s="18" customFormat="1" ht="12" customHeight="1" x14ac:dyDescent="0.2">
      <c r="A219" s="246" t="s">
        <v>204</v>
      </c>
      <c r="B219" s="246"/>
      <c r="C219" s="19">
        <v>1314</v>
      </c>
      <c r="D219" s="19">
        <v>680</v>
      </c>
      <c r="E219" s="19">
        <v>634</v>
      </c>
      <c r="F219" s="19">
        <v>1316</v>
      </c>
      <c r="G219" s="19">
        <v>683</v>
      </c>
      <c r="H219" s="19">
        <v>633</v>
      </c>
      <c r="I219" s="19">
        <v>1316</v>
      </c>
    </row>
    <row r="220" spans="1:9" s="18" customFormat="1" ht="12" customHeight="1" x14ac:dyDescent="0.2">
      <c r="A220" s="253" t="s">
        <v>205</v>
      </c>
      <c r="B220" s="253"/>
      <c r="C220" s="25">
        <v>351</v>
      </c>
      <c r="D220" s="25">
        <v>186</v>
      </c>
      <c r="E220" s="25">
        <v>165</v>
      </c>
      <c r="F220" s="25">
        <v>355</v>
      </c>
      <c r="G220" s="25">
        <v>189</v>
      </c>
      <c r="H220" s="25">
        <v>166</v>
      </c>
      <c r="I220" s="25">
        <v>354</v>
      </c>
    </row>
    <row r="221" spans="1:9" s="18" customFormat="1" ht="12" customHeight="1" x14ac:dyDescent="0.2">
      <c r="A221" s="22"/>
      <c r="B221" s="22"/>
      <c r="C221" s="22"/>
      <c r="D221" s="22"/>
      <c r="E221" s="22"/>
      <c r="F221" s="22"/>
      <c r="G221" s="22"/>
      <c r="H221" s="22"/>
      <c r="I221" s="22"/>
    </row>
    <row r="222" spans="1:9" s="18" customFormat="1" ht="12" customHeight="1" x14ac:dyDescent="0.2">
      <c r="A222" s="247" t="s">
        <v>206</v>
      </c>
      <c r="B222" s="247"/>
      <c r="C222" s="17">
        <f t="shared" ref="C222:I222" si="49">SUM(C223:C240)</f>
        <v>9838</v>
      </c>
      <c r="D222" s="17">
        <f t="shared" si="49"/>
        <v>5100</v>
      </c>
      <c r="E222" s="17">
        <f t="shared" si="49"/>
        <v>4738</v>
      </c>
      <c r="F222" s="17">
        <f t="shared" si="49"/>
        <v>9834</v>
      </c>
      <c r="G222" s="17">
        <f t="shared" si="49"/>
        <v>5150</v>
      </c>
      <c r="H222" s="17">
        <f t="shared" si="49"/>
        <v>4684</v>
      </c>
      <c r="I222" s="17">
        <f t="shared" si="49"/>
        <v>9855</v>
      </c>
    </row>
    <row r="223" spans="1:9" s="18" customFormat="1" ht="12" customHeight="1" x14ac:dyDescent="0.2">
      <c r="A223" s="246" t="s">
        <v>207</v>
      </c>
      <c r="B223" s="246"/>
      <c r="C223" s="19">
        <v>1555</v>
      </c>
      <c r="D223" s="19">
        <v>773</v>
      </c>
      <c r="E223" s="19">
        <v>782</v>
      </c>
      <c r="F223" s="19">
        <v>1535</v>
      </c>
      <c r="G223" s="19">
        <v>766</v>
      </c>
      <c r="H223" s="19">
        <v>769</v>
      </c>
      <c r="I223" s="19">
        <v>1546</v>
      </c>
    </row>
    <row r="224" spans="1:9" s="18" customFormat="1" ht="12" customHeight="1" x14ac:dyDescent="0.2">
      <c r="A224" s="246" t="s">
        <v>208</v>
      </c>
      <c r="B224" s="246"/>
      <c r="C224" s="19">
        <v>106</v>
      </c>
      <c r="D224" s="19">
        <v>49</v>
      </c>
      <c r="E224" s="19">
        <v>57</v>
      </c>
      <c r="F224" s="19">
        <v>106</v>
      </c>
      <c r="G224" s="19">
        <v>49</v>
      </c>
      <c r="H224" s="19">
        <v>57</v>
      </c>
      <c r="I224" s="19">
        <v>107</v>
      </c>
    </row>
    <row r="225" spans="1:9" s="18" customFormat="1" ht="12" customHeight="1" x14ac:dyDescent="0.2">
      <c r="A225" s="246" t="s">
        <v>209</v>
      </c>
      <c r="B225" s="246"/>
      <c r="C225" s="19">
        <v>74</v>
      </c>
      <c r="D225" s="19">
        <v>39</v>
      </c>
      <c r="E225" s="19">
        <v>35</v>
      </c>
      <c r="F225" s="19">
        <v>67</v>
      </c>
      <c r="G225" s="19">
        <v>35</v>
      </c>
      <c r="H225" s="19">
        <v>32</v>
      </c>
      <c r="I225" s="19">
        <v>72</v>
      </c>
    </row>
    <row r="226" spans="1:9" s="18" customFormat="1" ht="12" customHeight="1" x14ac:dyDescent="0.2">
      <c r="A226" s="246" t="s">
        <v>210</v>
      </c>
      <c r="B226" s="246"/>
      <c r="C226" s="19">
        <v>993</v>
      </c>
      <c r="D226" s="19">
        <v>510</v>
      </c>
      <c r="E226" s="19">
        <v>483</v>
      </c>
      <c r="F226" s="19">
        <v>978</v>
      </c>
      <c r="G226" s="19">
        <v>496</v>
      </c>
      <c r="H226" s="19">
        <v>482</v>
      </c>
      <c r="I226" s="19">
        <v>987</v>
      </c>
    </row>
    <row r="227" spans="1:9" s="18" customFormat="1" ht="12" customHeight="1" x14ac:dyDescent="0.2">
      <c r="A227" s="246" t="s">
        <v>211</v>
      </c>
      <c r="B227" s="246"/>
      <c r="C227" s="19">
        <v>43</v>
      </c>
      <c r="D227" s="19">
        <v>19</v>
      </c>
      <c r="E227" s="19">
        <v>24</v>
      </c>
      <c r="F227" s="19">
        <v>47</v>
      </c>
      <c r="G227" s="19">
        <v>22</v>
      </c>
      <c r="H227" s="19">
        <v>25</v>
      </c>
      <c r="I227" s="19">
        <v>46</v>
      </c>
    </row>
    <row r="228" spans="1:9" s="18" customFormat="1" ht="12" customHeight="1" x14ac:dyDescent="0.2">
      <c r="A228" s="246" t="s">
        <v>212</v>
      </c>
      <c r="B228" s="246"/>
      <c r="C228" s="19">
        <v>59</v>
      </c>
      <c r="D228" s="19">
        <v>32</v>
      </c>
      <c r="E228" s="19">
        <v>27</v>
      </c>
      <c r="F228" s="19">
        <v>62</v>
      </c>
      <c r="G228" s="19">
        <v>34</v>
      </c>
      <c r="H228" s="19">
        <v>28</v>
      </c>
      <c r="I228" s="19">
        <v>61</v>
      </c>
    </row>
    <row r="229" spans="1:9" s="18" customFormat="1" ht="12" customHeight="1" x14ac:dyDescent="0.2">
      <c r="A229" s="246" t="s">
        <v>213</v>
      </c>
      <c r="B229" s="246"/>
      <c r="C229" s="19">
        <v>84</v>
      </c>
      <c r="D229" s="19">
        <v>41</v>
      </c>
      <c r="E229" s="19">
        <v>43</v>
      </c>
      <c r="F229" s="19">
        <v>85</v>
      </c>
      <c r="G229" s="19">
        <v>42</v>
      </c>
      <c r="H229" s="19">
        <v>43</v>
      </c>
      <c r="I229" s="19">
        <v>86</v>
      </c>
    </row>
    <row r="230" spans="1:9" s="18" customFormat="1" ht="12" customHeight="1" x14ac:dyDescent="0.2">
      <c r="A230" s="246" t="s">
        <v>214</v>
      </c>
      <c r="B230" s="246"/>
      <c r="C230" s="19">
        <v>401</v>
      </c>
      <c r="D230" s="19">
        <v>200</v>
      </c>
      <c r="E230" s="19">
        <v>201</v>
      </c>
      <c r="F230" s="19">
        <v>405</v>
      </c>
      <c r="G230" s="19">
        <v>203</v>
      </c>
      <c r="H230" s="19">
        <v>202</v>
      </c>
      <c r="I230" s="19">
        <v>404</v>
      </c>
    </row>
    <row r="231" spans="1:9" s="18" customFormat="1" ht="12" customHeight="1" x14ac:dyDescent="0.2">
      <c r="A231" s="246" t="s">
        <v>215</v>
      </c>
      <c r="B231" s="246"/>
      <c r="C231" s="19">
        <v>189</v>
      </c>
      <c r="D231" s="19">
        <v>96</v>
      </c>
      <c r="E231" s="19">
        <v>93</v>
      </c>
      <c r="F231" s="19">
        <v>181</v>
      </c>
      <c r="G231" s="19">
        <v>93</v>
      </c>
      <c r="H231" s="19">
        <v>88</v>
      </c>
      <c r="I231" s="19">
        <v>186</v>
      </c>
    </row>
    <row r="232" spans="1:9" s="18" customFormat="1" ht="12" customHeight="1" x14ac:dyDescent="0.2">
      <c r="A232" s="246" t="s">
        <v>216</v>
      </c>
      <c r="B232" s="246"/>
      <c r="C232" s="19">
        <v>1991</v>
      </c>
      <c r="D232" s="19">
        <v>951</v>
      </c>
      <c r="E232" s="19">
        <v>1040</v>
      </c>
      <c r="F232" s="19">
        <v>2006</v>
      </c>
      <c r="G232" s="19">
        <v>979</v>
      </c>
      <c r="H232" s="19">
        <v>1027</v>
      </c>
      <c r="I232" s="19">
        <v>2000</v>
      </c>
    </row>
    <row r="233" spans="1:9" s="18" customFormat="1" ht="12" customHeight="1" x14ac:dyDescent="0.2">
      <c r="A233" s="246" t="s">
        <v>217</v>
      </c>
      <c r="B233" s="246"/>
      <c r="C233" s="19">
        <v>889</v>
      </c>
      <c r="D233" s="19">
        <v>439</v>
      </c>
      <c r="E233" s="19">
        <v>450</v>
      </c>
      <c r="F233" s="19">
        <v>865</v>
      </c>
      <c r="G233" s="19">
        <v>426</v>
      </c>
      <c r="H233" s="19">
        <v>439</v>
      </c>
      <c r="I233" s="19">
        <v>878</v>
      </c>
    </row>
    <row r="234" spans="1:9" s="18" customFormat="1" ht="12" customHeight="1" x14ac:dyDescent="0.2">
      <c r="A234" s="246" t="s">
        <v>218</v>
      </c>
      <c r="B234" s="246"/>
      <c r="C234" s="19">
        <v>513</v>
      </c>
      <c r="D234" s="19">
        <v>388</v>
      </c>
      <c r="E234" s="19">
        <v>125</v>
      </c>
      <c r="F234" s="19">
        <v>570</v>
      </c>
      <c r="G234" s="19">
        <v>450</v>
      </c>
      <c r="H234" s="19">
        <v>120</v>
      </c>
      <c r="I234" s="19">
        <v>543</v>
      </c>
    </row>
    <row r="235" spans="1:9" s="18" customFormat="1" ht="12" customHeight="1" x14ac:dyDescent="0.2">
      <c r="A235" s="246" t="s">
        <v>219</v>
      </c>
      <c r="B235" s="246"/>
      <c r="C235" s="19">
        <v>125</v>
      </c>
      <c r="D235" s="19">
        <v>64</v>
      </c>
      <c r="E235" s="19">
        <v>61</v>
      </c>
      <c r="F235" s="19">
        <v>132</v>
      </c>
      <c r="G235" s="19">
        <v>70</v>
      </c>
      <c r="H235" s="19">
        <v>62</v>
      </c>
      <c r="I235" s="19">
        <v>130</v>
      </c>
    </row>
    <row r="236" spans="1:9" s="18" customFormat="1" ht="12" customHeight="1" x14ac:dyDescent="0.2">
      <c r="A236" s="246" t="s">
        <v>220</v>
      </c>
      <c r="B236" s="246"/>
      <c r="C236" s="19">
        <v>359</v>
      </c>
      <c r="D236" s="19">
        <v>176</v>
      </c>
      <c r="E236" s="19">
        <v>183</v>
      </c>
      <c r="F236" s="19">
        <v>366</v>
      </c>
      <c r="G236" s="19">
        <v>181</v>
      </c>
      <c r="H236" s="19">
        <v>185</v>
      </c>
      <c r="I236" s="19">
        <v>364</v>
      </c>
    </row>
    <row r="237" spans="1:9" s="18" customFormat="1" ht="12" customHeight="1" x14ac:dyDescent="0.2">
      <c r="A237" s="246" t="s">
        <v>221</v>
      </c>
      <c r="B237" s="246"/>
      <c r="C237" s="19">
        <v>855</v>
      </c>
      <c r="D237" s="19">
        <v>522</v>
      </c>
      <c r="E237" s="19">
        <v>333</v>
      </c>
      <c r="F237" s="19">
        <v>861</v>
      </c>
      <c r="G237" s="19">
        <v>524</v>
      </c>
      <c r="H237" s="19">
        <v>337</v>
      </c>
      <c r="I237" s="19">
        <v>858</v>
      </c>
    </row>
    <row r="238" spans="1:9" s="18" customFormat="1" ht="12" customHeight="1" x14ac:dyDescent="0.2">
      <c r="A238" s="246" t="s">
        <v>222</v>
      </c>
      <c r="B238" s="246"/>
      <c r="C238" s="19">
        <v>455</v>
      </c>
      <c r="D238" s="19">
        <v>236</v>
      </c>
      <c r="E238" s="19">
        <v>219</v>
      </c>
      <c r="F238" s="19">
        <v>451</v>
      </c>
      <c r="G238" s="19">
        <v>232</v>
      </c>
      <c r="H238" s="19">
        <v>219</v>
      </c>
      <c r="I238" s="19">
        <v>453</v>
      </c>
    </row>
    <row r="239" spans="1:9" s="18" customFormat="1" ht="12" customHeight="1" x14ac:dyDescent="0.2">
      <c r="A239" s="246" t="s">
        <v>223</v>
      </c>
      <c r="B239" s="246"/>
      <c r="C239" s="19">
        <v>1062</v>
      </c>
      <c r="D239" s="19">
        <v>522</v>
      </c>
      <c r="E239" s="19">
        <v>540</v>
      </c>
      <c r="F239" s="19">
        <v>1036</v>
      </c>
      <c r="G239" s="19">
        <v>506</v>
      </c>
      <c r="H239" s="19">
        <v>530</v>
      </c>
      <c r="I239" s="19">
        <v>1050</v>
      </c>
    </row>
    <row r="240" spans="1:9" s="18" customFormat="1" ht="12" customHeight="1" x14ac:dyDescent="0.2">
      <c r="A240" s="253" t="s">
        <v>224</v>
      </c>
      <c r="B240" s="253"/>
      <c r="C240" s="25">
        <v>85</v>
      </c>
      <c r="D240" s="25">
        <v>43</v>
      </c>
      <c r="E240" s="25">
        <v>42</v>
      </c>
      <c r="F240" s="25">
        <v>81</v>
      </c>
      <c r="G240" s="25">
        <v>42</v>
      </c>
      <c r="H240" s="25">
        <v>39</v>
      </c>
      <c r="I240" s="25">
        <v>84</v>
      </c>
    </row>
    <row r="241" spans="1:9" s="18" customFormat="1" ht="12" customHeight="1" x14ac:dyDescent="0.2">
      <c r="A241" s="22"/>
      <c r="B241" s="22"/>
      <c r="C241" s="22"/>
      <c r="D241" s="22"/>
      <c r="E241" s="22"/>
      <c r="F241" s="22"/>
      <c r="G241" s="22"/>
      <c r="H241" s="22"/>
      <c r="I241" s="22"/>
    </row>
    <row r="242" spans="1:9" s="18" customFormat="1" ht="12" customHeight="1" x14ac:dyDescent="0.2">
      <c r="A242" s="247" t="s">
        <v>225</v>
      </c>
      <c r="B242" s="247"/>
      <c r="C242" s="17">
        <f t="shared" ref="C242:I242" si="50">SUM(C243:C250)</f>
        <v>332736</v>
      </c>
      <c r="D242" s="17">
        <f t="shared" si="50"/>
        <v>160014</v>
      </c>
      <c r="E242" s="17">
        <f t="shared" si="50"/>
        <v>172722</v>
      </c>
      <c r="F242" s="17">
        <f t="shared" si="50"/>
        <v>335720</v>
      </c>
      <c r="G242" s="17">
        <f t="shared" si="50"/>
        <v>161540</v>
      </c>
      <c r="H242" s="17">
        <f t="shared" si="50"/>
        <v>174180</v>
      </c>
      <c r="I242" s="17">
        <f t="shared" si="50"/>
        <v>334296</v>
      </c>
    </row>
    <row r="243" spans="1:9" s="18" customFormat="1" ht="12" customHeight="1" x14ac:dyDescent="0.2">
      <c r="A243" s="246" t="s">
        <v>226</v>
      </c>
      <c r="B243" s="246"/>
      <c r="C243" s="19">
        <f t="shared" ref="C243:I243" si="51">SUM(C58:C71)</f>
        <v>48672</v>
      </c>
      <c r="D243" s="19">
        <f t="shared" si="51"/>
        <v>23357</v>
      </c>
      <c r="E243" s="19">
        <f t="shared" si="51"/>
        <v>25315</v>
      </c>
      <c r="F243" s="19">
        <f t="shared" si="51"/>
        <v>48851</v>
      </c>
      <c r="G243" s="19">
        <f t="shared" si="51"/>
        <v>23450</v>
      </c>
      <c r="H243" s="19">
        <f t="shared" si="51"/>
        <v>25401</v>
      </c>
      <c r="I243" s="19">
        <f t="shared" si="51"/>
        <v>48760</v>
      </c>
    </row>
    <row r="244" spans="1:9" s="18" customFormat="1" ht="12" customHeight="1" x14ac:dyDescent="0.2">
      <c r="A244" s="246" t="s">
        <v>227</v>
      </c>
      <c r="B244" s="246"/>
      <c r="C244" s="19">
        <f t="shared" ref="C244:I244" si="52">SUM(C74:C136)</f>
        <v>140821</v>
      </c>
      <c r="D244" s="19">
        <f t="shared" si="52"/>
        <v>67301</v>
      </c>
      <c r="E244" s="19">
        <f t="shared" si="52"/>
        <v>73520</v>
      </c>
      <c r="F244" s="19">
        <f t="shared" si="52"/>
        <v>142477</v>
      </c>
      <c r="G244" s="19">
        <f t="shared" si="52"/>
        <v>68100</v>
      </c>
      <c r="H244" s="19">
        <f t="shared" si="52"/>
        <v>74377</v>
      </c>
      <c r="I244" s="19">
        <f t="shared" si="52"/>
        <v>141666</v>
      </c>
    </row>
    <row r="245" spans="1:9" s="18" customFormat="1" ht="12" customHeight="1" x14ac:dyDescent="0.2">
      <c r="A245" s="246" t="s">
        <v>228</v>
      </c>
      <c r="B245" s="246"/>
      <c r="C245" s="19">
        <f t="shared" ref="C245:I245" si="53">SUM(C139:C175)</f>
        <v>61814</v>
      </c>
      <c r="D245" s="19">
        <f t="shared" si="53"/>
        <v>29320</v>
      </c>
      <c r="E245" s="19">
        <f t="shared" si="53"/>
        <v>32494</v>
      </c>
      <c r="F245" s="19">
        <f t="shared" si="53"/>
        <v>62199</v>
      </c>
      <c r="G245" s="19">
        <f t="shared" si="53"/>
        <v>29516</v>
      </c>
      <c r="H245" s="19">
        <f t="shared" si="53"/>
        <v>32683</v>
      </c>
      <c r="I245" s="19">
        <f t="shared" si="53"/>
        <v>62025</v>
      </c>
    </row>
    <row r="246" spans="1:9" s="18" customFormat="1" ht="12" customHeight="1" x14ac:dyDescent="0.2">
      <c r="A246" s="246" t="s">
        <v>229</v>
      </c>
      <c r="B246" s="246"/>
      <c r="C246" s="19">
        <f t="shared" ref="C246:I246" si="54">SUM(C178:C185)</f>
        <v>5826</v>
      </c>
      <c r="D246" s="19">
        <f t="shared" si="54"/>
        <v>2860</v>
      </c>
      <c r="E246" s="19">
        <f t="shared" si="54"/>
        <v>2966</v>
      </c>
      <c r="F246" s="19">
        <f t="shared" si="54"/>
        <v>5871</v>
      </c>
      <c r="G246" s="19">
        <f t="shared" si="54"/>
        <v>2888</v>
      </c>
      <c r="H246" s="19">
        <f t="shared" si="54"/>
        <v>2983</v>
      </c>
      <c r="I246" s="19">
        <f t="shared" si="54"/>
        <v>5854</v>
      </c>
    </row>
    <row r="247" spans="1:9" s="18" customFormat="1" ht="12" customHeight="1" x14ac:dyDescent="0.2">
      <c r="A247" s="246" t="s">
        <v>230</v>
      </c>
      <c r="B247" s="246"/>
      <c r="C247" s="19">
        <f t="shared" ref="C247:I247" si="55">SUM(C188:C205)</f>
        <v>47786</v>
      </c>
      <c r="D247" s="19">
        <f t="shared" si="55"/>
        <v>23073</v>
      </c>
      <c r="E247" s="19">
        <f t="shared" si="55"/>
        <v>24713</v>
      </c>
      <c r="F247" s="19">
        <f t="shared" si="55"/>
        <v>48406</v>
      </c>
      <c r="G247" s="19">
        <f t="shared" si="55"/>
        <v>23376</v>
      </c>
      <c r="H247" s="19">
        <f t="shared" si="55"/>
        <v>25030</v>
      </c>
      <c r="I247" s="19">
        <f t="shared" si="55"/>
        <v>48101</v>
      </c>
    </row>
    <row r="248" spans="1:9" s="18" customFormat="1" ht="12" customHeight="1" x14ac:dyDescent="0.2">
      <c r="A248" s="246" t="s">
        <v>231</v>
      </c>
      <c r="B248" s="246"/>
      <c r="C248" s="19">
        <f t="shared" ref="C248:I248" si="56">SUM(C208:C213)</f>
        <v>12282</v>
      </c>
      <c r="D248" s="19">
        <f t="shared" si="56"/>
        <v>6148</v>
      </c>
      <c r="E248" s="19">
        <f t="shared" si="56"/>
        <v>6134</v>
      </c>
      <c r="F248" s="19">
        <f t="shared" si="56"/>
        <v>12400</v>
      </c>
      <c r="G248" s="19">
        <f t="shared" si="56"/>
        <v>6206</v>
      </c>
      <c r="H248" s="19">
        <f t="shared" si="56"/>
        <v>6194</v>
      </c>
      <c r="I248" s="19">
        <f t="shared" si="56"/>
        <v>12341</v>
      </c>
    </row>
    <row r="249" spans="1:9" s="18" customFormat="1" ht="12" customHeight="1" x14ac:dyDescent="0.2">
      <c r="A249" s="246" t="s">
        <v>232</v>
      </c>
      <c r="B249" s="246"/>
      <c r="C249" s="19">
        <f t="shared" ref="C249:I249" si="57">SUM(C216:C220)</f>
        <v>5697</v>
      </c>
      <c r="D249" s="19">
        <f t="shared" si="57"/>
        <v>2855</v>
      </c>
      <c r="E249" s="19">
        <f t="shared" si="57"/>
        <v>2842</v>
      </c>
      <c r="F249" s="19">
        <f t="shared" si="57"/>
        <v>5682</v>
      </c>
      <c r="G249" s="19">
        <f t="shared" si="57"/>
        <v>2854</v>
      </c>
      <c r="H249" s="19">
        <f t="shared" si="57"/>
        <v>2828</v>
      </c>
      <c r="I249" s="19">
        <f t="shared" si="57"/>
        <v>5694</v>
      </c>
    </row>
    <row r="250" spans="1:9" s="18" customFormat="1" ht="12" customHeight="1" x14ac:dyDescent="0.2">
      <c r="A250" s="253" t="s">
        <v>233</v>
      </c>
      <c r="B250" s="253"/>
      <c r="C250" s="25">
        <f t="shared" ref="C250:I250" si="58">SUM(C223:C240)</f>
        <v>9838</v>
      </c>
      <c r="D250" s="25">
        <f t="shared" si="58"/>
        <v>5100</v>
      </c>
      <c r="E250" s="25">
        <f t="shared" si="58"/>
        <v>4738</v>
      </c>
      <c r="F250" s="25">
        <f t="shared" si="58"/>
        <v>9834</v>
      </c>
      <c r="G250" s="25">
        <f t="shared" si="58"/>
        <v>5150</v>
      </c>
      <c r="H250" s="25">
        <f t="shared" si="58"/>
        <v>4684</v>
      </c>
      <c r="I250" s="25">
        <f t="shared" si="58"/>
        <v>9855</v>
      </c>
    </row>
    <row r="251" spans="1:9" s="18" customFormat="1" ht="12" customHeight="1" x14ac:dyDescent="0.2">
      <c r="A251" s="22"/>
      <c r="B251" s="22"/>
      <c r="C251" s="22"/>
      <c r="D251" s="22"/>
      <c r="E251" s="22"/>
      <c r="F251" s="22"/>
      <c r="G251" s="22"/>
      <c r="H251" s="22"/>
      <c r="I251" s="22"/>
    </row>
    <row r="252" spans="1:9" s="18" customFormat="1" ht="12" customHeight="1" x14ac:dyDescent="0.2">
      <c r="A252" s="296" t="s">
        <v>372</v>
      </c>
      <c r="B252" s="296"/>
      <c r="C252" s="17">
        <f t="shared" ref="C252:I252" si="59">SUM(C253:C256)</f>
        <v>289952</v>
      </c>
      <c r="D252" s="17">
        <f t="shared" si="59"/>
        <v>138567</v>
      </c>
      <c r="E252" s="17">
        <f t="shared" si="59"/>
        <v>151385</v>
      </c>
      <c r="F252" s="17">
        <f t="shared" si="59"/>
        <v>292872</v>
      </c>
      <c r="G252" s="17">
        <f t="shared" si="59"/>
        <v>139992</v>
      </c>
      <c r="H252" s="17">
        <f t="shared" si="59"/>
        <v>152880</v>
      </c>
      <c r="I252" s="17">
        <f t="shared" si="59"/>
        <v>291414</v>
      </c>
    </row>
    <row r="253" spans="1:9" s="18" customFormat="1" ht="12" customHeight="1" x14ac:dyDescent="0.2">
      <c r="A253" s="246" t="s">
        <v>230</v>
      </c>
      <c r="B253" s="246"/>
      <c r="C253" s="19">
        <f t="shared" ref="C253:I253" si="60">C188+C189+C190+C191+C192+C193+C194+C195+C197+C200+C201+C203+C205+C209+C146+C202</f>
        <v>50085</v>
      </c>
      <c r="D253" s="19">
        <f t="shared" si="60"/>
        <v>24166</v>
      </c>
      <c r="E253" s="19">
        <f t="shared" si="60"/>
        <v>25919</v>
      </c>
      <c r="F253" s="19">
        <f t="shared" si="60"/>
        <v>50774</v>
      </c>
      <c r="G253" s="19">
        <f t="shared" si="60"/>
        <v>24489</v>
      </c>
      <c r="H253" s="19">
        <f t="shared" si="60"/>
        <v>26285</v>
      </c>
      <c r="I253" s="19">
        <f t="shared" si="60"/>
        <v>50432</v>
      </c>
    </row>
    <row r="254" spans="1:9" s="18" customFormat="1" ht="12" customHeight="1" x14ac:dyDescent="0.2">
      <c r="A254" s="246" t="s">
        <v>234</v>
      </c>
      <c r="B254" s="246"/>
      <c r="C254" s="19">
        <f t="shared" ref="C254:I254" si="61">+C58+C59+C61+C62+C63+C64+C65+C67+C68+C69+C70+C71+C85+C60</f>
        <v>48791</v>
      </c>
      <c r="D254" s="19">
        <f t="shared" si="61"/>
        <v>23424</v>
      </c>
      <c r="E254" s="19">
        <f t="shared" si="61"/>
        <v>25367</v>
      </c>
      <c r="F254" s="19">
        <f t="shared" si="61"/>
        <v>48994</v>
      </c>
      <c r="G254" s="19">
        <f t="shared" si="61"/>
        <v>23530</v>
      </c>
      <c r="H254" s="19">
        <f t="shared" si="61"/>
        <v>25464</v>
      </c>
      <c r="I254" s="19">
        <f t="shared" si="61"/>
        <v>48890</v>
      </c>
    </row>
    <row r="255" spans="1:9" s="18" customFormat="1" ht="12" customHeight="1" x14ac:dyDescent="0.2">
      <c r="A255" s="246" t="s">
        <v>228</v>
      </c>
      <c r="B255" s="246"/>
      <c r="C255" s="19">
        <f t="shared" ref="C255:I255" si="62">C139+C141+C144+C148+C151+C156+C157+C160+C162+C164+C166+C170+C171+C173+C178+C185+C155+C158</f>
        <v>57708</v>
      </c>
      <c r="D255" s="19">
        <f t="shared" si="62"/>
        <v>27353</v>
      </c>
      <c r="E255" s="19">
        <f t="shared" si="62"/>
        <v>30355</v>
      </c>
      <c r="F255" s="19">
        <f t="shared" si="62"/>
        <v>58132</v>
      </c>
      <c r="G255" s="19">
        <f t="shared" si="62"/>
        <v>27580</v>
      </c>
      <c r="H255" s="19">
        <f t="shared" si="62"/>
        <v>30552</v>
      </c>
      <c r="I255" s="19">
        <f t="shared" si="62"/>
        <v>57918</v>
      </c>
    </row>
    <row r="256" spans="1:9" s="18" customFormat="1" ht="12" customHeight="1" x14ac:dyDescent="0.2">
      <c r="A256" s="253" t="s">
        <v>227</v>
      </c>
      <c r="B256" s="253"/>
      <c r="C256" s="25">
        <f t="shared" ref="C256:I256" si="63">+C74+C75+C76+C79+C80+C83+C81+C87+C86+C91+C88+C92+C90+C93+C94+C99+C98+C97+C100+C101+C102+C103+C104+C106+C105+C107+C108+C110+C109+C112+C111+C115+C117+C116+C119+C118+C120+C121+C122+C123+C124+C126+C127+C130+C129+C131+C132+C134+C135+C136</f>
        <v>133368</v>
      </c>
      <c r="D256" s="25">
        <f t="shared" si="63"/>
        <v>63624</v>
      </c>
      <c r="E256" s="25">
        <f t="shared" si="63"/>
        <v>69744</v>
      </c>
      <c r="F256" s="25">
        <f t="shared" si="63"/>
        <v>134972</v>
      </c>
      <c r="G256" s="25">
        <f t="shared" si="63"/>
        <v>64393</v>
      </c>
      <c r="H256" s="25">
        <f t="shared" si="63"/>
        <v>70579</v>
      </c>
      <c r="I256" s="25">
        <f t="shared" si="63"/>
        <v>134174</v>
      </c>
    </row>
    <row r="257" spans="1:9" s="30" customFormat="1" ht="12" customHeight="1" x14ac:dyDescent="0.15">
      <c r="A257" s="295"/>
      <c r="B257" s="295"/>
      <c r="C257" s="295"/>
      <c r="D257" s="295"/>
      <c r="E257" s="295"/>
      <c r="F257" s="295"/>
      <c r="G257" s="295"/>
      <c r="H257" s="295"/>
      <c r="I257" s="295"/>
    </row>
    <row r="258" spans="1:9" s="31" customFormat="1" ht="12" customHeight="1" x14ac:dyDescent="0.2">
      <c r="A258" s="291" t="s">
        <v>235</v>
      </c>
      <c r="B258" s="291"/>
      <c r="C258" s="291"/>
      <c r="D258" s="291"/>
      <c r="E258" s="291"/>
      <c r="F258" s="291"/>
      <c r="G258" s="291"/>
      <c r="H258" s="291"/>
      <c r="I258" s="291"/>
    </row>
    <row r="259" spans="1:9" s="31" customFormat="1" ht="12" customHeight="1" x14ac:dyDescent="0.2">
      <c r="A259" s="291" t="s">
        <v>371</v>
      </c>
      <c r="B259" s="291"/>
      <c r="C259" s="291"/>
      <c r="D259" s="291"/>
      <c r="E259" s="291"/>
      <c r="F259" s="291"/>
      <c r="G259" s="291"/>
      <c r="H259" s="291"/>
      <c r="I259" s="291"/>
    </row>
    <row r="260" spans="1:9" s="30" customFormat="1" ht="12" customHeight="1" x14ac:dyDescent="0.2">
      <c r="A260" s="293"/>
      <c r="B260" s="293"/>
      <c r="C260" s="293"/>
      <c r="D260" s="293"/>
      <c r="E260" s="293"/>
      <c r="F260" s="293"/>
      <c r="G260" s="293"/>
      <c r="H260" s="293"/>
      <c r="I260" s="293"/>
    </row>
    <row r="261" spans="1:9" s="31" customFormat="1" ht="11.25" x14ac:dyDescent="0.2">
      <c r="A261" s="306" t="s">
        <v>236</v>
      </c>
      <c r="B261" s="306"/>
      <c r="C261" s="306"/>
      <c r="D261" s="306"/>
      <c r="E261" s="306"/>
      <c r="F261" s="306"/>
      <c r="G261" s="306"/>
      <c r="H261" s="306"/>
      <c r="I261" s="306"/>
    </row>
    <row r="262" spans="1:9" s="32" customFormat="1" ht="5.25" customHeight="1" x14ac:dyDescent="0.2">
      <c r="A262" s="310"/>
      <c r="B262" s="310"/>
      <c r="C262" s="310"/>
      <c r="D262" s="310"/>
      <c r="E262" s="310"/>
      <c r="F262" s="310"/>
      <c r="G262" s="310"/>
      <c r="H262" s="310"/>
      <c r="I262" s="310"/>
    </row>
    <row r="263" spans="1:9" s="33" customFormat="1" ht="11.25" customHeight="1" x14ac:dyDescent="0.2">
      <c r="A263" s="308" t="s">
        <v>237</v>
      </c>
      <c r="B263" s="308"/>
      <c r="C263" s="308"/>
      <c r="D263" s="308"/>
      <c r="E263" s="308"/>
      <c r="F263" s="308"/>
      <c r="G263" s="308"/>
      <c r="H263" s="308"/>
      <c r="I263" s="308"/>
    </row>
    <row r="264" spans="1:9" s="33" customFormat="1" ht="11.25" customHeight="1" x14ac:dyDescent="0.2">
      <c r="A264" s="309" t="s">
        <v>338</v>
      </c>
      <c r="B264" s="309"/>
      <c r="C264" s="309"/>
      <c r="D264" s="309"/>
      <c r="E264" s="309"/>
      <c r="F264" s="309"/>
      <c r="G264" s="309"/>
      <c r="H264" s="309"/>
      <c r="I264" s="309"/>
    </row>
    <row r="265" spans="1:9" ht="12" customHeight="1" x14ac:dyDescent="0.2">
      <c r="A265" s="18"/>
      <c r="B265" s="18"/>
      <c r="C265" s="135"/>
      <c r="D265" s="135"/>
      <c r="E265" s="135"/>
      <c r="F265" s="135"/>
      <c r="G265" s="135"/>
      <c r="H265" s="135"/>
      <c r="I265" s="135"/>
    </row>
  </sheetData>
  <mergeCells count="232">
    <mergeCell ref="A1:I1"/>
    <mergeCell ref="A2:I2"/>
    <mergeCell ref="A3:I3"/>
    <mergeCell ref="A4:I4"/>
    <mergeCell ref="A5:B5"/>
    <mergeCell ref="C5:H5"/>
    <mergeCell ref="A6:B6"/>
    <mergeCell ref="C6:E6"/>
    <mergeCell ref="F6:H6"/>
    <mergeCell ref="A7:I7"/>
    <mergeCell ref="A9:B9"/>
    <mergeCell ref="A11:B11"/>
    <mergeCell ref="A12:B12"/>
    <mergeCell ref="A16:B16"/>
    <mergeCell ref="A20:B20"/>
    <mergeCell ref="A22:B22"/>
    <mergeCell ref="A23:B23"/>
    <mergeCell ref="A24:B24"/>
    <mergeCell ref="A25:B25"/>
    <mergeCell ref="A28:B28"/>
    <mergeCell ref="A31:B31"/>
    <mergeCell ref="A32:B32"/>
    <mergeCell ref="A37:B37"/>
    <mergeCell ref="A38:B38"/>
    <mergeCell ref="A39:B39"/>
    <mergeCell ref="A41:B41"/>
    <mergeCell ref="A42:B42"/>
    <mergeCell ref="A43:B43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B207"/>
    <mergeCell ref="A208:B208"/>
    <mergeCell ref="A209:B209"/>
    <mergeCell ref="A210:B210"/>
    <mergeCell ref="A211:B211"/>
    <mergeCell ref="A212:B212"/>
    <mergeCell ref="A213:B213"/>
    <mergeCell ref="A215:B215"/>
    <mergeCell ref="A216:B216"/>
    <mergeCell ref="A217:B217"/>
    <mergeCell ref="A218:B218"/>
    <mergeCell ref="A219:B219"/>
    <mergeCell ref="A220:B220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2:B242"/>
    <mergeCell ref="A243:B243"/>
    <mergeCell ref="A244:B244"/>
    <mergeCell ref="A245:B245"/>
    <mergeCell ref="A246:B246"/>
    <mergeCell ref="A247:B247"/>
    <mergeCell ref="A263:I263"/>
    <mergeCell ref="A264:I264"/>
    <mergeCell ref="A258:I258"/>
    <mergeCell ref="A260:I260"/>
    <mergeCell ref="A261:I261"/>
    <mergeCell ref="A262:I262"/>
    <mergeCell ref="A259:I259"/>
    <mergeCell ref="A248:B248"/>
    <mergeCell ref="A249:B249"/>
    <mergeCell ref="A250:B250"/>
    <mergeCell ref="A252:B252"/>
    <mergeCell ref="A253:B253"/>
    <mergeCell ref="A254:B254"/>
    <mergeCell ref="A255:B255"/>
    <mergeCell ref="A256:B256"/>
    <mergeCell ref="A257:I257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workbookViewId="0">
      <selection sqref="A1:I1"/>
    </sheetView>
  </sheetViews>
  <sheetFormatPr defaultRowHeight="12" customHeight="1" x14ac:dyDescent="0.2"/>
  <cols>
    <col min="1" max="1" width="1.7109375" style="1" customWidth="1"/>
    <col min="2" max="2" width="30.7109375" style="1" customWidth="1"/>
    <col min="3" max="8" width="9.7109375" style="2" customWidth="1"/>
    <col min="9" max="9" width="14.7109375" style="55" customWidth="1"/>
    <col min="10" max="16384" width="9.140625" style="1"/>
  </cols>
  <sheetData>
    <row r="1" spans="1:9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s="3" customFormat="1" ht="12.75" customHeight="1" x14ac:dyDescent="0.2">
      <c r="A2" s="288" t="s">
        <v>238</v>
      </c>
      <c r="B2" s="288"/>
      <c r="C2" s="288"/>
      <c r="D2" s="288"/>
      <c r="E2" s="288"/>
      <c r="F2" s="288"/>
      <c r="G2" s="288"/>
      <c r="H2" s="288"/>
      <c r="I2" s="288"/>
    </row>
    <row r="3" spans="1:9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37" customFormat="1" ht="12" customHeight="1" x14ac:dyDescent="0.2">
      <c r="A5" s="316"/>
      <c r="B5" s="316"/>
      <c r="C5" s="317" t="s">
        <v>1</v>
      </c>
      <c r="D5" s="318"/>
      <c r="E5" s="318"/>
      <c r="F5" s="35"/>
      <c r="G5" s="35"/>
      <c r="H5" s="35"/>
      <c r="I5" s="36" t="s">
        <v>2</v>
      </c>
    </row>
    <row r="6" spans="1:9" s="38" customFormat="1" ht="12" customHeight="1" x14ac:dyDescent="0.2">
      <c r="A6" s="319"/>
      <c r="B6" s="319"/>
      <c r="C6" s="320" t="s">
        <v>239</v>
      </c>
      <c r="D6" s="321"/>
      <c r="E6" s="321"/>
      <c r="F6" s="39" t="s">
        <v>240</v>
      </c>
      <c r="G6" s="39"/>
      <c r="H6" s="39"/>
      <c r="I6" s="40" t="s">
        <v>240</v>
      </c>
    </row>
    <row r="7" spans="1:9" s="9" customFormat="1" ht="12" customHeight="1" x14ac:dyDescent="0.2">
      <c r="A7" s="322"/>
      <c r="B7" s="322"/>
      <c r="C7" s="323"/>
      <c r="D7" s="323"/>
      <c r="E7" s="41"/>
      <c r="F7" s="41"/>
      <c r="G7" s="41"/>
      <c r="H7" s="41"/>
      <c r="I7" s="42"/>
    </row>
    <row r="8" spans="1:9" s="9" customFormat="1" ht="12" customHeight="1" x14ac:dyDescent="0.2">
      <c r="A8" s="314"/>
      <c r="B8" s="314"/>
      <c r="C8" s="43" t="s">
        <v>3</v>
      </c>
      <c r="D8" s="43" t="s">
        <v>4</v>
      </c>
      <c r="E8" s="43" t="s">
        <v>5</v>
      </c>
      <c r="F8" s="43" t="s">
        <v>3</v>
      </c>
      <c r="G8" s="43" t="s">
        <v>4</v>
      </c>
      <c r="H8" s="43" t="s">
        <v>5</v>
      </c>
      <c r="I8" s="44"/>
    </row>
    <row r="9" spans="1:9" s="12" customFormat="1" ht="12" customHeight="1" x14ac:dyDescent="0.2">
      <c r="A9" s="315" t="s">
        <v>6</v>
      </c>
      <c r="B9" s="315"/>
      <c r="C9" s="45">
        <f t="shared" ref="C9:I9" si="0">C11+C22+C37+C41+C52</f>
        <v>328580</v>
      </c>
      <c r="D9" s="45">
        <f t="shared" si="0"/>
        <v>157656</v>
      </c>
      <c r="E9" s="45">
        <f t="shared" si="0"/>
        <v>170924</v>
      </c>
      <c r="F9" s="45">
        <f t="shared" si="0"/>
        <v>332736</v>
      </c>
      <c r="G9" s="45">
        <f t="shared" si="0"/>
        <v>160014</v>
      </c>
      <c r="H9" s="45">
        <f t="shared" si="0"/>
        <v>172722</v>
      </c>
      <c r="I9" s="46">
        <f t="shared" si="0"/>
        <v>330658</v>
      </c>
    </row>
    <row r="10" spans="1:9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47"/>
    </row>
    <row r="11" spans="1:9" s="16" customFormat="1" ht="12" customHeight="1" x14ac:dyDescent="0.2">
      <c r="A11" s="247" t="s">
        <v>7</v>
      </c>
      <c r="B11" s="247"/>
      <c r="C11" s="17">
        <f t="shared" ref="C11:I11" si="1">C12+C16+C20</f>
        <v>29137</v>
      </c>
      <c r="D11" s="17">
        <f t="shared" si="1"/>
        <v>14749</v>
      </c>
      <c r="E11" s="17">
        <f t="shared" si="1"/>
        <v>14388</v>
      </c>
      <c r="F11" s="17">
        <f t="shared" si="1"/>
        <v>29145</v>
      </c>
      <c r="G11" s="17">
        <f t="shared" si="1"/>
        <v>14763</v>
      </c>
      <c r="H11" s="17">
        <f t="shared" si="1"/>
        <v>14382</v>
      </c>
      <c r="I11" s="48">
        <f t="shared" si="1"/>
        <v>29142</v>
      </c>
    </row>
    <row r="12" spans="1:9" s="18" customFormat="1" ht="12" customHeight="1" x14ac:dyDescent="0.2">
      <c r="A12" s="246" t="s">
        <v>8</v>
      </c>
      <c r="B12" s="246"/>
      <c r="C12" s="19">
        <f t="shared" ref="C12:I12" si="2">C13+C14+C15</f>
        <v>9943</v>
      </c>
      <c r="D12" s="19">
        <f t="shared" si="2"/>
        <v>5156</v>
      </c>
      <c r="E12" s="19">
        <f t="shared" si="2"/>
        <v>4787</v>
      </c>
      <c r="F12" s="19">
        <f t="shared" si="2"/>
        <v>9838</v>
      </c>
      <c r="G12" s="19">
        <f t="shared" si="2"/>
        <v>5100</v>
      </c>
      <c r="H12" s="19">
        <f t="shared" si="2"/>
        <v>4738</v>
      </c>
      <c r="I12" s="49">
        <f t="shared" si="2"/>
        <v>9890</v>
      </c>
    </row>
    <row r="13" spans="1:9" s="18" customFormat="1" ht="12" customHeight="1" x14ac:dyDescent="0.2">
      <c r="A13" s="20"/>
      <c r="B13" s="21" t="s">
        <v>9</v>
      </c>
      <c r="C13" s="19">
        <f t="shared" ref="C13:I13" si="3">C235+C237+C243+C250+C251</f>
        <v>3358</v>
      </c>
      <c r="D13" s="19">
        <f t="shared" si="3"/>
        <v>1667</v>
      </c>
      <c r="E13" s="19">
        <f t="shared" si="3"/>
        <v>1691</v>
      </c>
      <c r="F13" s="19">
        <f t="shared" si="3"/>
        <v>3335</v>
      </c>
      <c r="G13" s="19">
        <f t="shared" si="3"/>
        <v>1666</v>
      </c>
      <c r="H13" s="19">
        <f t="shared" si="3"/>
        <v>1669</v>
      </c>
      <c r="I13" s="49">
        <f t="shared" si="3"/>
        <v>3347</v>
      </c>
    </row>
    <row r="14" spans="1:9" s="18" customFormat="1" ht="12" customHeight="1" x14ac:dyDescent="0.2">
      <c r="A14" s="20"/>
      <c r="B14" s="21" t="s">
        <v>10</v>
      </c>
      <c r="C14" s="19">
        <f t="shared" ref="C14:I14" si="4">+C236+C244+C239+C240+C241+C242+C246+C247+C252</f>
        <v>3403</v>
      </c>
      <c r="D14" s="19">
        <f t="shared" si="4"/>
        <v>1791</v>
      </c>
      <c r="E14" s="19">
        <f t="shared" si="4"/>
        <v>1612</v>
      </c>
      <c r="F14" s="19">
        <f t="shared" si="4"/>
        <v>3407</v>
      </c>
      <c r="G14" s="19">
        <f t="shared" si="4"/>
        <v>1787</v>
      </c>
      <c r="H14" s="19">
        <f t="shared" si="4"/>
        <v>1620</v>
      </c>
      <c r="I14" s="49">
        <f t="shared" si="4"/>
        <v>3406</v>
      </c>
    </row>
    <row r="15" spans="1:9" s="18" customFormat="1" ht="12" customHeight="1" x14ac:dyDescent="0.2">
      <c r="A15" s="20"/>
      <c r="B15" s="22" t="s">
        <v>11</v>
      </c>
      <c r="C15" s="19">
        <f t="shared" ref="C15:I15" si="5">C238+C245+C248+C249</f>
        <v>3182</v>
      </c>
      <c r="D15" s="19">
        <f t="shared" si="5"/>
        <v>1698</v>
      </c>
      <c r="E15" s="19">
        <f t="shared" si="5"/>
        <v>1484</v>
      </c>
      <c r="F15" s="19">
        <f t="shared" si="5"/>
        <v>3096</v>
      </c>
      <c r="G15" s="19">
        <f t="shared" si="5"/>
        <v>1647</v>
      </c>
      <c r="H15" s="19">
        <f t="shared" si="5"/>
        <v>1449</v>
      </c>
      <c r="I15" s="49">
        <f t="shared" si="5"/>
        <v>3137</v>
      </c>
    </row>
    <row r="16" spans="1:9" s="18" customFormat="1" ht="12" customHeight="1" x14ac:dyDescent="0.2">
      <c r="A16" s="246" t="s">
        <v>12</v>
      </c>
      <c r="B16" s="246"/>
      <c r="C16" s="19">
        <f t="shared" ref="C16:I16" si="6">C17+C18+C19</f>
        <v>5672</v>
      </c>
      <c r="D16" s="19">
        <f t="shared" si="6"/>
        <v>2835</v>
      </c>
      <c r="E16" s="19">
        <f t="shared" si="6"/>
        <v>2837</v>
      </c>
      <c r="F16" s="19">
        <f t="shared" si="6"/>
        <v>5697</v>
      </c>
      <c r="G16" s="19">
        <f t="shared" si="6"/>
        <v>2855</v>
      </c>
      <c r="H16" s="19">
        <f t="shared" si="6"/>
        <v>2842</v>
      </c>
      <c r="I16" s="49">
        <f t="shared" si="6"/>
        <v>5685</v>
      </c>
    </row>
    <row r="17" spans="1:9" s="18" customFormat="1" ht="12" customHeight="1" x14ac:dyDescent="0.2">
      <c r="A17" s="20"/>
      <c r="B17" s="21" t="s">
        <v>13</v>
      </c>
      <c r="C17" s="19">
        <f t="shared" ref="C17:I17" si="7">+C229</f>
        <v>1813</v>
      </c>
      <c r="D17" s="19">
        <f t="shared" si="7"/>
        <v>904</v>
      </c>
      <c r="E17" s="19">
        <f t="shared" si="7"/>
        <v>909</v>
      </c>
      <c r="F17" s="19">
        <f t="shared" si="7"/>
        <v>1825</v>
      </c>
      <c r="G17" s="19">
        <f t="shared" si="7"/>
        <v>909</v>
      </c>
      <c r="H17" s="19">
        <f t="shared" si="7"/>
        <v>916</v>
      </c>
      <c r="I17" s="49">
        <f t="shared" si="7"/>
        <v>1819</v>
      </c>
    </row>
    <row r="18" spans="1:9" s="18" customFormat="1" ht="12" customHeight="1" x14ac:dyDescent="0.2">
      <c r="A18" s="20"/>
      <c r="B18" s="21" t="s">
        <v>14</v>
      </c>
      <c r="C18" s="19">
        <f t="shared" ref="C18:I18" si="8">+C228</f>
        <v>1849</v>
      </c>
      <c r="D18" s="19">
        <f t="shared" si="8"/>
        <v>906</v>
      </c>
      <c r="E18" s="19">
        <f t="shared" si="8"/>
        <v>943</v>
      </c>
      <c r="F18" s="19">
        <f t="shared" si="8"/>
        <v>1835</v>
      </c>
      <c r="G18" s="19">
        <f t="shared" si="8"/>
        <v>902</v>
      </c>
      <c r="H18" s="19">
        <f t="shared" si="8"/>
        <v>933</v>
      </c>
      <c r="I18" s="49">
        <f t="shared" si="8"/>
        <v>1842</v>
      </c>
    </row>
    <row r="19" spans="1:9" s="18" customFormat="1" ht="12" customHeight="1" x14ac:dyDescent="0.2">
      <c r="A19" s="23"/>
      <c r="B19" s="21" t="s">
        <v>15</v>
      </c>
      <c r="C19" s="19">
        <f t="shared" ref="C19:I19" si="9">C230+C231+C232</f>
        <v>2010</v>
      </c>
      <c r="D19" s="19">
        <f t="shared" si="9"/>
        <v>1025</v>
      </c>
      <c r="E19" s="19">
        <f t="shared" si="9"/>
        <v>985</v>
      </c>
      <c r="F19" s="19">
        <f t="shared" si="9"/>
        <v>2037</v>
      </c>
      <c r="G19" s="19">
        <f t="shared" si="9"/>
        <v>1044</v>
      </c>
      <c r="H19" s="19">
        <f t="shared" si="9"/>
        <v>993</v>
      </c>
      <c r="I19" s="49">
        <f t="shared" si="9"/>
        <v>2024</v>
      </c>
    </row>
    <row r="20" spans="1:9" s="18" customFormat="1" ht="12" customHeight="1" x14ac:dyDescent="0.2">
      <c r="A20" s="253" t="s">
        <v>16</v>
      </c>
      <c r="B20" s="253"/>
      <c r="C20" s="25">
        <f t="shared" ref="C20:I20" si="10">C220+C221+C222+C205+C223+C224+C211+C225+C214</f>
        <v>13522</v>
      </c>
      <c r="D20" s="25">
        <f t="shared" si="10"/>
        <v>6758</v>
      </c>
      <c r="E20" s="25">
        <f t="shared" si="10"/>
        <v>6764</v>
      </c>
      <c r="F20" s="25">
        <f t="shared" si="10"/>
        <v>13610</v>
      </c>
      <c r="G20" s="25">
        <f t="shared" si="10"/>
        <v>6808</v>
      </c>
      <c r="H20" s="25">
        <f t="shared" si="10"/>
        <v>6802</v>
      </c>
      <c r="I20" s="50">
        <f t="shared" si="10"/>
        <v>13567</v>
      </c>
    </row>
    <row r="21" spans="1:9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51"/>
    </row>
    <row r="22" spans="1:9" s="16" customFormat="1" ht="12" customHeight="1" x14ac:dyDescent="0.2">
      <c r="A22" s="247" t="s">
        <v>17</v>
      </c>
      <c r="B22" s="247"/>
      <c r="C22" s="17">
        <f t="shared" ref="C22:I22" si="11">C23+C24+C25+C28+C31+C32</f>
        <v>66190</v>
      </c>
      <c r="D22" s="17">
        <f t="shared" si="11"/>
        <v>31399</v>
      </c>
      <c r="E22" s="17">
        <f t="shared" si="11"/>
        <v>34791</v>
      </c>
      <c r="F22" s="17">
        <f t="shared" si="11"/>
        <v>66821</v>
      </c>
      <c r="G22" s="17">
        <f t="shared" si="11"/>
        <v>31784</v>
      </c>
      <c r="H22" s="17">
        <f t="shared" si="11"/>
        <v>35037</v>
      </c>
      <c r="I22" s="48">
        <f t="shared" si="11"/>
        <v>66505</v>
      </c>
    </row>
    <row r="23" spans="1:9" s="18" customFormat="1" ht="12" customHeight="1" x14ac:dyDescent="0.2">
      <c r="A23" s="246" t="s">
        <v>18</v>
      </c>
      <c r="B23" s="246"/>
      <c r="C23" s="19">
        <f t="shared" ref="C23:I23" si="12">C149+C152+C153+C167+C168+C171+C173+C175+C178</f>
        <v>40300</v>
      </c>
      <c r="D23" s="19">
        <f t="shared" si="12"/>
        <v>18815</v>
      </c>
      <c r="E23" s="19">
        <f t="shared" si="12"/>
        <v>21485</v>
      </c>
      <c r="F23" s="19">
        <f t="shared" si="12"/>
        <v>40585</v>
      </c>
      <c r="G23" s="19">
        <f t="shared" si="12"/>
        <v>19021</v>
      </c>
      <c r="H23" s="19">
        <f t="shared" si="12"/>
        <v>21564</v>
      </c>
      <c r="I23" s="49">
        <f t="shared" si="12"/>
        <v>40444</v>
      </c>
    </row>
    <row r="24" spans="1:9" s="18" customFormat="1" ht="12" customHeight="1" x14ac:dyDescent="0.2">
      <c r="A24" s="246" t="s">
        <v>19</v>
      </c>
      <c r="B24" s="246"/>
      <c r="C24" s="19">
        <f t="shared" ref="C24:I24" si="13">C154+C160+C163+C169+C177+C179+C180+C186</f>
        <v>3951</v>
      </c>
      <c r="D24" s="19">
        <f t="shared" si="13"/>
        <v>1908</v>
      </c>
      <c r="E24" s="19">
        <f t="shared" si="13"/>
        <v>2043</v>
      </c>
      <c r="F24" s="19">
        <f t="shared" si="13"/>
        <v>4004</v>
      </c>
      <c r="G24" s="19">
        <f t="shared" si="13"/>
        <v>1935</v>
      </c>
      <c r="H24" s="19">
        <f t="shared" si="13"/>
        <v>2069</v>
      </c>
      <c r="I24" s="49">
        <f t="shared" si="13"/>
        <v>3978</v>
      </c>
    </row>
    <row r="25" spans="1:9" s="18" customFormat="1" ht="12" customHeight="1" x14ac:dyDescent="0.2">
      <c r="A25" s="246" t="s">
        <v>20</v>
      </c>
      <c r="B25" s="246"/>
      <c r="C25" s="19">
        <f t="shared" ref="C25:I25" si="14">C26+C27</f>
        <v>11655</v>
      </c>
      <c r="D25" s="19">
        <f t="shared" si="14"/>
        <v>5697</v>
      </c>
      <c r="E25" s="19">
        <f t="shared" si="14"/>
        <v>5958</v>
      </c>
      <c r="F25" s="19">
        <f t="shared" si="14"/>
        <v>11892</v>
      </c>
      <c r="G25" s="19">
        <f t="shared" si="14"/>
        <v>5822</v>
      </c>
      <c r="H25" s="19">
        <f t="shared" si="14"/>
        <v>6070</v>
      </c>
      <c r="I25" s="49">
        <f t="shared" si="14"/>
        <v>11770</v>
      </c>
    </row>
    <row r="26" spans="1:9" s="18" customFormat="1" ht="12" customHeight="1" x14ac:dyDescent="0.2">
      <c r="A26" s="26"/>
      <c r="B26" s="21" t="s">
        <v>21</v>
      </c>
      <c r="C26" s="19">
        <f t="shared" ref="C26:I26" si="15">C151+C157+C159+C170+C181+C187</f>
        <v>914</v>
      </c>
      <c r="D26" s="19">
        <f t="shared" si="15"/>
        <v>454</v>
      </c>
      <c r="E26" s="19">
        <f t="shared" si="15"/>
        <v>460</v>
      </c>
      <c r="F26" s="19">
        <f t="shared" si="15"/>
        <v>937</v>
      </c>
      <c r="G26" s="19">
        <f t="shared" si="15"/>
        <v>467</v>
      </c>
      <c r="H26" s="19">
        <f t="shared" si="15"/>
        <v>470</v>
      </c>
      <c r="I26" s="49">
        <f t="shared" si="15"/>
        <v>923</v>
      </c>
    </row>
    <row r="27" spans="1:9" s="18" customFormat="1" ht="12" customHeight="1" x14ac:dyDescent="0.2">
      <c r="A27" s="23"/>
      <c r="B27" s="21" t="s">
        <v>22</v>
      </c>
      <c r="C27" s="19">
        <f t="shared" ref="C27:I27" si="16">C158+C161+C166+C183</f>
        <v>10741</v>
      </c>
      <c r="D27" s="19">
        <f t="shared" si="16"/>
        <v>5243</v>
      </c>
      <c r="E27" s="19">
        <f t="shared" si="16"/>
        <v>5498</v>
      </c>
      <c r="F27" s="19">
        <f t="shared" si="16"/>
        <v>10955</v>
      </c>
      <c r="G27" s="19">
        <f t="shared" si="16"/>
        <v>5355</v>
      </c>
      <c r="H27" s="19">
        <f t="shared" si="16"/>
        <v>5600</v>
      </c>
      <c r="I27" s="49">
        <f t="shared" si="16"/>
        <v>10847</v>
      </c>
    </row>
    <row r="28" spans="1:9" s="18" customFormat="1" ht="12" customHeight="1" x14ac:dyDescent="0.2">
      <c r="A28" s="246" t="s">
        <v>23</v>
      </c>
      <c r="B28" s="246"/>
      <c r="C28" s="19">
        <f t="shared" ref="C28:I28" si="17">C29+C30</f>
        <v>3680</v>
      </c>
      <c r="D28" s="19">
        <f t="shared" si="17"/>
        <v>1735</v>
      </c>
      <c r="E28" s="19">
        <f t="shared" si="17"/>
        <v>1945</v>
      </c>
      <c r="F28" s="19">
        <f t="shared" si="17"/>
        <v>3722</v>
      </c>
      <c r="G28" s="19">
        <f t="shared" si="17"/>
        <v>1759</v>
      </c>
      <c r="H28" s="19">
        <f t="shared" si="17"/>
        <v>1963</v>
      </c>
      <c r="I28" s="49">
        <f t="shared" si="17"/>
        <v>3702</v>
      </c>
    </row>
    <row r="29" spans="1:9" s="18" customFormat="1" ht="12" customHeight="1" x14ac:dyDescent="0.2">
      <c r="A29" s="26"/>
      <c r="B29" s="21" t="s">
        <v>24</v>
      </c>
      <c r="C29" s="19">
        <f t="shared" ref="C29:I29" si="18">C150+C164+C176</f>
        <v>1120</v>
      </c>
      <c r="D29" s="19">
        <f t="shared" si="18"/>
        <v>497</v>
      </c>
      <c r="E29" s="19">
        <f t="shared" si="18"/>
        <v>623</v>
      </c>
      <c r="F29" s="19">
        <f t="shared" si="18"/>
        <v>1143</v>
      </c>
      <c r="G29" s="19">
        <f t="shared" si="18"/>
        <v>511</v>
      </c>
      <c r="H29" s="19">
        <f t="shared" si="18"/>
        <v>632</v>
      </c>
      <c r="I29" s="49">
        <f t="shared" si="18"/>
        <v>1132</v>
      </c>
    </row>
    <row r="30" spans="1:9" s="18" customFormat="1" ht="12" customHeight="1" x14ac:dyDescent="0.2">
      <c r="A30" s="23"/>
      <c r="B30" s="21" t="s">
        <v>25</v>
      </c>
      <c r="C30" s="19">
        <f t="shared" ref="C30:I30" si="19">C155+C182+C185</f>
        <v>2560</v>
      </c>
      <c r="D30" s="19">
        <f t="shared" si="19"/>
        <v>1238</v>
      </c>
      <c r="E30" s="19">
        <f t="shared" si="19"/>
        <v>1322</v>
      </c>
      <c r="F30" s="19">
        <f t="shared" si="19"/>
        <v>2579</v>
      </c>
      <c r="G30" s="19">
        <f t="shared" si="19"/>
        <v>1248</v>
      </c>
      <c r="H30" s="19">
        <f t="shared" si="19"/>
        <v>1331</v>
      </c>
      <c r="I30" s="49">
        <f t="shared" si="19"/>
        <v>2570</v>
      </c>
    </row>
    <row r="31" spans="1:9" s="18" customFormat="1" ht="12" customHeight="1" x14ac:dyDescent="0.2">
      <c r="A31" s="246" t="s">
        <v>26</v>
      </c>
      <c r="B31" s="246"/>
      <c r="C31" s="19">
        <f t="shared" ref="C31:I31" si="20">C162+C165+C172+C174+C184</f>
        <v>785</v>
      </c>
      <c r="D31" s="19">
        <f t="shared" si="20"/>
        <v>382</v>
      </c>
      <c r="E31" s="19">
        <f t="shared" si="20"/>
        <v>403</v>
      </c>
      <c r="F31" s="19">
        <f t="shared" si="20"/>
        <v>792</v>
      </c>
      <c r="G31" s="19">
        <f t="shared" si="20"/>
        <v>387</v>
      </c>
      <c r="H31" s="19">
        <f t="shared" si="20"/>
        <v>405</v>
      </c>
      <c r="I31" s="49">
        <f t="shared" si="20"/>
        <v>789</v>
      </c>
    </row>
    <row r="32" spans="1:9" s="18" customFormat="1" ht="12" customHeight="1" x14ac:dyDescent="0.2">
      <c r="A32" s="246" t="s">
        <v>27</v>
      </c>
      <c r="B32" s="246"/>
      <c r="C32" s="19">
        <f t="shared" ref="C32:I32" si="21">C33+C34+C35</f>
        <v>5819</v>
      </c>
      <c r="D32" s="19">
        <f t="shared" si="21"/>
        <v>2862</v>
      </c>
      <c r="E32" s="19">
        <f t="shared" si="21"/>
        <v>2957</v>
      </c>
      <c r="F32" s="19">
        <f t="shared" si="21"/>
        <v>5826</v>
      </c>
      <c r="G32" s="19">
        <f t="shared" si="21"/>
        <v>2860</v>
      </c>
      <c r="H32" s="19">
        <f t="shared" si="21"/>
        <v>2966</v>
      </c>
      <c r="I32" s="49">
        <f t="shared" si="21"/>
        <v>5822</v>
      </c>
    </row>
    <row r="33" spans="1:9" s="18" customFormat="1" ht="12" customHeight="1" x14ac:dyDescent="0.2">
      <c r="A33" s="26"/>
      <c r="B33" s="21" t="s">
        <v>28</v>
      </c>
      <c r="C33" s="19">
        <f t="shared" ref="C33:I33" si="22">C195</f>
        <v>578</v>
      </c>
      <c r="D33" s="19">
        <f t="shared" si="22"/>
        <v>287</v>
      </c>
      <c r="E33" s="19">
        <f t="shared" si="22"/>
        <v>291</v>
      </c>
      <c r="F33" s="19">
        <f t="shared" si="22"/>
        <v>572</v>
      </c>
      <c r="G33" s="19">
        <f t="shared" si="22"/>
        <v>286</v>
      </c>
      <c r="H33" s="19">
        <f t="shared" si="22"/>
        <v>286</v>
      </c>
      <c r="I33" s="49">
        <f t="shared" si="22"/>
        <v>576</v>
      </c>
    </row>
    <row r="34" spans="1:9" s="18" customFormat="1" ht="12" customHeight="1" x14ac:dyDescent="0.2">
      <c r="A34" s="20"/>
      <c r="B34" s="21" t="s">
        <v>29</v>
      </c>
      <c r="C34" s="19">
        <f t="shared" ref="C34:I34" si="23">C191+C192+C193+C196</f>
        <v>220</v>
      </c>
      <c r="D34" s="19">
        <f t="shared" si="23"/>
        <v>119</v>
      </c>
      <c r="E34" s="19">
        <f t="shared" si="23"/>
        <v>101</v>
      </c>
      <c r="F34" s="19">
        <f t="shared" si="23"/>
        <v>224</v>
      </c>
      <c r="G34" s="19">
        <f t="shared" si="23"/>
        <v>122</v>
      </c>
      <c r="H34" s="19">
        <f t="shared" si="23"/>
        <v>102</v>
      </c>
      <c r="I34" s="49">
        <f t="shared" si="23"/>
        <v>222</v>
      </c>
    </row>
    <row r="35" spans="1:9" s="18" customFormat="1" ht="12" customHeight="1" x14ac:dyDescent="0.2">
      <c r="A35" s="20"/>
      <c r="B35" s="27" t="s">
        <v>30</v>
      </c>
      <c r="C35" s="25">
        <f t="shared" ref="C35:I35" si="24">C190+C194+C197</f>
        <v>5021</v>
      </c>
      <c r="D35" s="25">
        <f t="shared" si="24"/>
        <v>2456</v>
      </c>
      <c r="E35" s="25">
        <f t="shared" si="24"/>
        <v>2565</v>
      </c>
      <c r="F35" s="25">
        <f t="shared" si="24"/>
        <v>5030</v>
      </c>
      <c r="G35" s="25">
        <f t="shared" si="24"/>
        <v>2452</v>
      </c>
      <c r="H35" s="25">
        <f t="shared" si="24"/>
        <v>2578</v>
      </c>
      <c r="I35" s="50">
        <f t="shared" si="24"/>
        <v>5024</v>
      </c>
    </row>
    <row r="36" spans="1:9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51"/>
    </row>
    <row r="37" spans="1:9" s="16" customFormat="1" ht="12" customHeight="1" x14ac:dyDescent="0.2">
      <c r="A37" s="247" t="s">
        <v>31</v>
      </c>
      <c r="B37" s="247"/>
      <c r="C37" s="17">
        <f t="shared" ref="C37:I37" si="25">C38+C39</f>
        <v>45871</v>
      </c>
      <c r="D37" s="17">
        <f t="shared" si="25"/>
        <v>22067</v>
      </c>
      <c r="E37" s="17">
        <f t="shared" si="25"/>
        <v>23804</v>
      </c>
      <c r="F37" s="17">
        <f t="shared" si="25"/>
        <v>46549</v>
      </c>
      <c r="G37" s="17">
        <f t="shared" si="25"/>
        <v>22435</v>
      </c>
      <c r="H37" s="17">
        <f t="shared" si="25"/>
        <v>24114</v>
      </c>
      <c r="I37" s="48">
        <f t="shared" si="25"/>
        <v>46211</v>
      </c>
    </row>
    <row r="38" spans="1:9" s="18" customFormat="1" ht="12" customHeight="1" x14ac:dyDescent="0.2">
      <c r="A38" s="246" t="s">
        <v>32</v>
      </c>
      <c r="B38" s="246"/>
      <c r="C38" s="19">
        <f t="shared" ref="C38:I38" si="26">C200+C201+C203+C204+C206+C209+C212+C213+C216+C217</f>
        <v>39860</v>
      </c>
      <c r="D38" s="19">
        <f t="shared" si="26"/>
        <v>19050</v>
      </c>
      <c r="E38" s="19">
        <f t="shared" si="26"/>
        <v>20810</v>
      </c>
      <c r="F38" s="19">
        <f t="shared" si="26"/>
        <v>40427</v>
      </c>
      <c r="G38" s="19">
        <f t="shared" si="26"/>
        <v>19335</v>
      </c>
      <c r="H38" s="19">
        <f t="shared" si="26"/>
        <v>21092</v>
      </c>
      <c r="I38" s="49">
        <f t="shared" si="26"/>
        <v>40145</v>
      </c>
    </row>
    <row r="39" spans="1:9" s="18" customFormat="1" ht="12" customHeight="1" x14ac:dyDescent="0.2">
      <c r="A39" s="253" t="s">
        <v>33</v>
      </c>
      <c r="B39" s="253"/>
      <c r="C39" s="25">
        <f t="shared" ref="C39:I39" si="27">+C202+C156+C207+C215</f>
        <v>6011</v>
      </c>
      <c r="D39" s="25">
        <f t="shared" si="27"/>
        <v>3017</v>
      </c>
      <c r="E39" s="25">
        <f t="shared" si="27"/>
        <v>2994</v>
      </c>
      <c r="F39" s="25">
        <f t="shared" si="27"/>
        <v>6122</v>
      </c>
      <c r="G39" s="25">
        <f t="shared" si="27"/>
        <v>3100</v>
      </c>
      <c r="H39" s="25">
        <f t="shared" si="27"/>
        <v>3022</v>
      </c>
      <c r="I39" s="50">
        <f t="shared" si="27"/>
        <v>6066</v>
      </c>
    </row>
    <row r="40" spans="1:9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51"/>
    </row>
    <row r="41" spans="1:9" s="16" customFormat="1" ht="12" customHeight="1" x14ac:dyDescent="0.2">
      <c r="A41" s="247" t="s">
        <v>34</v>
      </c>
      <c r="B41" s="247"/>
      <c r="C41" s="17">
        <f t="shared" ref="C41:I41" si="28">C42+C43+C47</f>
        <v>134356</v>
      </c>
      <c r="D41" s="17">
        <f t="shared" si="28"/>
        <v>63948</v>
      </c>
      <c r="E41" s="17">
        <f t="shared" si="28"/>
        <v>70408</v>
      </c>
      <c r="F41" s="17">
        <f t="shared" si="28"/>
        <v>136673</v>
      </c>
      <c r="G41" s="17">
        <f t="shared" si="28"/>
        <v>65245</v>
      </c>
      <c r="H41" s="17">
        <f t="shared" si="28"/>
        <v>71428</v>
      </c>
      <c r="I41" s="48">
        <f t="shared" si="28"/>
        <v>135512</v>
      </c>
    </row>
    <row r="42" spans="1:9" s="18" customFormat="1" ht="12" customHeight="1" x14ac:dyDescent="0.2">
      <c r="A42" s="246" t="s">
        <v>35</v>
      </c>
      <c r="B42" s="246"/>
      <c r="C42" s="19">
        <f t="shared" ref="C42:I42" si="29">C97+C98+C100+C102+C103+C107+C108+C110+C112+C114+C115+C119+C121+C125+C126+C130+C133+C137+C141+C145+C146</f>
        <v>88949</v>
      </c>
      <c r="D42" s="19">
        <f t="shared" si="29"/>
        <v>42040</v>
      </c>
      <c r="E42" s="19">
        <f t="shared" si="29"/>
        <v>46909</v>
      </c>
      <c r="F42" s="19">
        <f t="shared" si="29"/>
        <v>90623</v>
      </c>
      <c r="G42" s="19">
        <f t="shared" si="29"/>
        <v>42978</v>
      </c>
      <c r="H42" s="19">
        <f t="shared" si="29"/>
        <v>47645</v>
      </c>
      <c r="I42" s="49">
        <f t="shared" si="29"/>
        <v>89790</v>
      </c>
    </row>
    <row r="43" spans="1:9" s="18" customFormat="1" ht="12" customHeight="1" x14ac:dyDescent="0.2">
      <c r="A43" s="257" t="s">
        <v>36</v>
      </c>
      <c r="B43" s="257"/>
      <c r="C43" s="19">
        <f t="shared" ref="C43:I43" si="30">C44+C45+C46</f>
        <v>23586</v>
      </c>
      <c r="D43" s="19">
        <f t="shared" si="30"/>
        <v>11568</v>
      </c>
      <c r="E43" s="19">
        <f t="shared" si="30"/>
        <v>12018</v>
      </c>
      <c r="F43" s="19">
        <f t="shared" si="30"/>
        <v>24037</v>
      </c>
      <c r="G43" s="19">
        <f t="shared" si="30"/>
        <v>11847</v>
      </c>
      <c r="H43" s="19">
        <f t="shared" si="30"/>
        <v>12190</v>
      </c>
      <c r="I43" s="49">
        <f t="shared" si="30"/>
        <v>23813</v>
      </c>
    </row>
    <row r="44" spans="1:9" s="18" customFormat="1" ht="12" customHeight="1" x14ac:dyDescent="0.2">
      <c r="A44" s="27"/>
      <c r="B44" s="21" t="s">
        <v>37</v>
      </c>
      <c r="C44" s="19">
        <f t="shared" ref="C44:I44" si="31">C89+C92+C99+C113+C208+C117+C210+C122+C135+C139+C142</f>
        <v>11851</v>
      </c>
      <c r="D44" s="19">
        <f t="shared" si="31"/>
        <v>5855</v>
      </c>
      <c r="E44" s="19">
        <f t="shared" si="31"/>
        <v>5996</v>
      </c>
      <c r="F44" s="19">
        <f t="shared" si="31"/>
        <v>12133</v>
      </c>
      <c r="G44" s="19">
        <f t="shared" si="31"/>
        <v>6020</v>
      </c>
      <c r="H44" s="19">
        <f t="shared" si="31"/>
        <v>6113</v>
      </c>
      <c r="I44" s="49">
        <f t="shared" si="31"/>
        <v>11991</v>
      </c>
    </row>
    <row r="45" spans="1:9" s="18" customFormat="1" ht="12" customHeight="1" x14ac:dyDescent="0.2">
      <c r="A45" s="27"/>
      <c r="B45" s="21" t="s">
        <v>38</v>
      </c>
      <c r="C45" s="19">
        <f t="shared" ref="C45:I45" si="32">C101+C129+C131+C140</f>
        <v>10810</v>
      </c>
      <c r="D45" s="19">
        <f t="shared" si="32"/>
        <v>5262</v>
      </c>
      <c r="E45" s="19">
        <f t="shared" si="32"/>
        <v>5548</v>
      </c>
      <c r="F45" s="19">
        <f t="shared" si="32"/>
        <v>11004</v>
      </c>
      <c r="G45" s="19">
        <f t="shared" si="32"/>
        <v>5387</v>
      </c>
      <c r="H45" s="19">
        <f t="shared" si="32"/>
        <v>5617</v>
      </c>
      <c r="I45" s="49">
        <f t="shared" si="32"/>
        <v>10909</v>
      </c>
    </row>
    <row r="46" spans="1:9" s="18" customFormat="1" ht="12" customHeight="1" x14ac:dyDescent="0.2">
      <c r="A46" s="27"/>
      <c r="B46" s="22" t="s">
        <v>39</v>
      </c>
      <c r="C46" s="19">
        <f t="shared" ref="C46:I46" si="33">C94+C105+C106+C143</f>
        <v>925</v>
      </c>
      <c r="D46" s="19">
        <f t="shared" si="33"/>
        <v>451</v>
      </c>
      <c r="E46" s="19">
        <f t="shared" si="33"/>
        <v>474</v>
      </c>
      <c r="F46" s="19">
        <f t="shared" si="33"/>
        <v>900</v>
      </c>
      <c r="G46" s="19">
        <f t="shared" si="33"/>
        <v>440</v>
      </c>
      <c r="H46" s="19">
        <f t="shared" si="33"/>
        <v>460</v>
      </c>
      <c r="I46" s="49">
        <f t="shared" si="33"/>
        <v>913</v>
      </c>
    </row>
    <row r="47" spans="1:9" s="18" customFormat="1" ht="12" customHeight="1" x14ac:dyDescent="0.2">
      <c r="A47" s="246" t="s">
        <v>40</v>
      </c>
      <c r="B47" s="246"/>
      <c r="C47" s="19">
        <f t="shared" ref="C47:I47" si="34">C48+C49+C50</f>
        <v>21821</v>
      </c>
      <c r="D47" s="19">
        <f t="shared" si="34"/>
        <v>10340</v>
      </c>
      <c r="E47" s="19">
        <f t="shared" si="34"/>
        <v>11481</v>
      </c>
      <c r="F47" s="19">
        <f t="shared" si="34"/>
        <v>22013</v>
      </c>
      <c r="G47" s="19">
        <f t="shared" si="34"/>
        <v>10420</v>
      </c>
      <c r="H47" s="19">
        <f t="shared" si="34"/>
        <v>11593</v>
      </c>
      <c r="I47" s="49">
        <f t="shared" si="34"/>
        <v>21909</v>
      </c>
    </row>
    <row r="48" spans="1:9" s="18" customFormat="1" ht="12" customHeight="1" x14ac:dyDescent="0.2">
      <c r="A48" s="27"/>
      <c r="B48" s="21" t="s">
        <v>41</v>
      </c>
      <c r="C48" s="19">
        <f t="shared" ref="C48:I48" si="35">+C85+C86+C96+C123</f>
        <v>2578</v>
      </c>
      <c r="D48" s="19">
        <f t="shared" si="35"/>
        <v>1229</v>
      </c>
      <c r="E48" s="19">
        <f t="shared" si="35"/>
        <v>1349</v>
      </c>
      <c r="F48" s="19">
        <f t="shared" si="35"/>
        <v>2587</v>
      </c>
      <c r="G48" s="19">
        <f t="shared" si="35"/>
        <v>1237</v>
      </c>
      <c r="H48" s="19">
        <f t="shared" si="35"/>
        <v>1350</v>
      </c>
      <c r="I48" s="49">
        <f t="shared" si="35"/>
        <v>2581</v>
      </c>
    </row>
    <row r="49" spans="1:9" s="18" customFormat="1" ht="12" customHeight="1" x14ac:dyDescent="0.2">
      <c r="A49" s="27"/>
      <c r="B49" s="21" t="s">
        <v>42</v>
      </c>
      <c r="C49" s="19">
        <f t="shared" ref="C49:I49" si="36">C88+C90+C109+C111+C124+C128+C134+C138</f>
        <v>6012</v>
      </c>
      <c r="D49" s="19">
        <f t="shared" si="36"/>
        <v>2870</v>
      </c>
      <c r="E49" s="19">
        <f t="shared" si="36"/>
        <v>3142</v>
      </c>
      <c r="F49" s="19">
        <f t="shared" si="36"/>
        <v>6047</v>
      </c>
      <c r="G49" s="19">
        <f t="shared" si="36"/>
        <v>2872</v>
      </c>
      <c r="H49" s="19">
        <f t="shared" si="36"/>
        <v>3175</v>
      </c>
      <c r="I49" s="49">
        <f t="shared" si="36"/>
        <v>6026</v>
      </c>
    </row>
    <row r="50" spans="1:9" s="18" customFormat="1" ht="12" customHeight="1" x14ac:dyDescent="0.2">
      <c r="A50" s="27"/>
      <c r="B50" s="27" t="s">
        <v>43</v>
      </c>
      <c r="C50" s="25">
        <f t="shared" ref="C50:I50" si="37">C84+C91+C104+C116+C127+C132+C144</f>
        <v>13231</v>
      </c>
      <c r="D50" s="25">
        <f t="shared" si="37"/>
        <v>6241</v>
      </c>
      <c r="E50" s="25">
        <f t="shared" si="37"/>
        <v>6990</v>
      </c>
      <c r="F50" s="25">
        <f t="shared" si="37"/>
        <v>13379</v>
      </c>
      <c r="G50" s="25">
        <f t="shared" si="37"/>
        <v>6311</v>
      </c>
      <c r="H50" s="25">
        <f t="shared" si="37"/>
        <v>7068</v>
      </c>
      <c r="I50" s="50">
        <f t="shared" si="37"/>
        <v>13302</v>
      </c>
    </row>
    <row r="51" spans="1:9" s="18" customFormat="1" ht="12" customHeight="1" x14ac:dyDescent="0.2">
      <c r="A51" s="22"/>
      <c r="B51" s="22"/>
      <c r="C51" s="22"/>
      <c r="D51" s="22"/>
      <c r="E51" s="22"/>
      <c r="F51" s="22"/>
      <c r="G51" s="22"/>
      <c r="H51" s="22"/>
      <c r="I51" s="52"/>
    </row>
    <row r="52" spans="1:9" s="16" customFormat="1" ht="12" customHeight="1" x14ac:dyDescent="0.2">
      <c r="A52" s="247" t="s">
        <v>44</v>
      </c>
      <c r="B52" s="247"/>
      <c r="C52" s="17">
        <f t="shared" ref="C52:I52" si="38">C53+C54+C55</f>
        <v>53026</v>
      </c>
      <c r="D52" s="17">
        <f t="shared" si="38"/>
        <v>25493</v>
      </c>
      <c r="E52" s="17">
        <f t="shared" si="38"/>
        <v>27533</v>
      </c>
      <c r="F52" s="17">
        <f t="shared" si="38"/>
        <v>53548</v>
      </c>
      <c r="G52" s="17">
        <f t="shared" si="38"/>
        <v>25787</v>
      </c>
      <c r="H52" s="17">
        <f t="shared" si="38"/>
        <v>27761</v>
      </c>
      <c r="I52" s="48">
        <f t="shared" si="38"/>
        <v>53288</v>
      </c>
    </row>
    <row r="53" spans="1:9" s="18" customFormat="1" ht="12" customHeight="1" x14ac:dyDescent="0.2">
      <c r="A53" s="246" t="s">
        <v>45</v>
      </c>
      <c r="B53" s="246"/>
      <c r="C53" s="19">
        <f t="shared" ref="C53:I53" si="39">C59+C66+C72+C81</f>
        <v>18454</v>
      </c>
      <c r="D53" s="19">
        <f t="shared" si="39"/>
        <v>8726</v>
      </c>
      <c r="E53" s="19">
        <f t="shared" si="39"/>
        <v>9728</v>
      </c>
      <c r="F53" s="19">
        <f t="shared" si="39"/>
        <v>18713</v>
      </c>
      <c r="G53" s="19">
        <f t="shared" si="39"/>
        <v>8889</v>
      </c>
      <c r="H53" s="19">
        <f t="shared" si="39"/>
        <v>9824</v>
      </c>
      <c r="I53" s="49">
        <f t="shared" si="39"/>
        <v>18583</v>
      </c>
    </row>
    <row r="54" spans="1:9" s="18" customFormat="1" ht="12" customHeight="1" x14ac:dyDescent="0.2">
      <c r="A54" s="246" t="s">
        <v>46</v>
      </c>
      <c r="B54" s="246"/>
      <c r="C54" s="19">
        <f t="shared" ref="C54:I54" si="40">C87+C58+C60+C93+C95+C64+C67+C68+C69+C118+C120+C70+C71+C75+C76+C77+C136+C79+C80</f>
        <v>30579</v>
      </c>
      <c r="D54" s="19">
        <f t="shared" si="40"/>
        <v>14807</v>
      </c>
      <c r="E54" s="19">
        <f t="shared" si="40"/>
        <v>15772</v>
      </c>
      <c r="F54" s="19">
        <f t="shared" si="40"/>
        <v>30811</v>
      </c>
      <c r="G54" s="19">
        <f t="shared" si="40"/>
        <v>14933</v>
      </c>
      <c r="H54" s="19">
        <f t="shared" si="40"/>
        <v>15878</v>
      </c>
      <c r="I54" s="49">
        <f t="shared" si="40"/>
        <v>30696</v>
      </c>
    </row>
    <row r="55" spans="1:9" s="18" customFormat="1" ht="12" customHeight="1" x14ac:dyDescent="0.2">
      <c r="A55" s="253" t="s">
        <v>47</v>
      </c>
      <c r="B55" s="253"/>
      <c r="C55" s="25">
        <f t="shared" ref="C55:I55" si="41">C61+C62+C63+C65+C73+C74+C78</f>
        <v>3993</v>
      </c>
      <c r="D55" s="25">
        <f t="shared" si="41"/>
        <v>1960</v>
      </c>
      <c r="E55" s="25">
        <f t="shared" si="41"/>
        <v>2033</v>
      </c>
      <c r="F55" s="25">
        <f t="shared" si="41"/>
        <v>4024</v>
      </c>
      <c r="G55" s="25">
        <f t="shared" si="41"/>
        <v>1965</v>
      </c>
      <c r="H55" s="25">
        <f t="shared" si="41"/>
        <v>2059</v>
      </c>
      <c r="I55" s="50">
        <f t="shared" si="41"/>
        <v>4009</v>
      </c>
    </row>
    <row r="56" spans="1:9" s="18" customFormat="1" ht="12" customHeight="1" x14ac:dyDescent="0.2">
      <c r="A56" s="27"/>
      <c r="B56" s="24"/>
      <c r="C56" s="53"/>
      <c r="D56" s="53"/>
      <c r="E56" s="53"/>
      <c r="F56" s="53"/>
      <c r="G56" s="53"/>
      <c r="H56" s="53"/>
      <c r="I56" s="54"/>
    </row>
    <row r="57" spans="1:9" s="18" customFormat="1" ht="12" customHeight="1" x14ac:dyDescent="0.2">
      <c r="A57" s="247" t="s">
        <v>48</v>
      </c>
      <c r="B57" s="247"/>
      <c r="C57" s="17">
        <f t="shared" ref="C57:I57" si="42">SUM(C58:C81)</f>
        <v>48188</v>
      </c>
      <c r="D57" s="17">
        <f t="shared" si="42"/>
        <v>23102</v>
      </c>
      <c r="E57" s="17">
        <f t="shared" si="42"/>
        <v>25086</v>
      </c>
      <c r="F57" s="17">
        <f t="shared" si="42"/>
        <v>48672</v>
      </c>
      <c r="G57" s="17">
        <f t="shared" si="42"/>
        <v>23357</v>
      </c>
      <c r="H57" s="17">
        <f t="shared" si="42"/>
        <v>25315</v>
      </c>
      <c r="I57" s="48">
        <f t="shared" si="42"/>
        <v>48429</v>
      </c>
    </row>
    <row r="58" spans="1:9" s="18" customFormat="1" ht="12" customHeight="1" x14ac:dyDescent="0.2">
      <c r="A58" s="246" t="s">
        <v>241</v>
      </c>
      <c r="B58" s="246"/>
      <c r="C58" s="19">
        <v>1126</v>
      </c>
      <c r="D58" s="19">
        <v>527</v>
      </c>
      <c r="E58" s="19">
        <v>599</v>
      </c>
      <c r="F58" s="19">
        <v>1131</v>
      </c>
      <c r="G58" s="19">
        <v>538</v>
      </c>
      <c r="H58" s="19">
        <v>593</v>
      </c>
      <c r="I58" s="49">
        <v>1128</v>
      </c>
    </row>
    <row r="59" spans="1:9" s="18" customFormat="1" ht="12" customHeight="1" x14ac:dyDescent="0.2">
      <c r="A59" s="246" t="s">
        <v>49</v>
      </c>
      <c r="B59" s="246"/>
      <c r="C59" s="19">
        <v>3449</v>
      </c>
      <c r="D59" s="19">
        <v>1659</v>
      </c>
      <c r="E59" s="19">
        <v>1790</v>
      </c>
      <c r="F59" s="19">
        <v>3468</v>
      </c>
      <c r="G59" s="19">
        <v>1688</v>
      </c>
      <c r="H59" s="19">
        <v>1780</v>
      </c>
      <c r="I59" s="49">
        <v>3458</v>
      </c>
    </row>
    <row r="60" spans="1:9" s="18" customFormat="1" ht="12" customHeight="1" x14ac:dyDescent="0.2">
      <c r="A60" s="246" t="s">
        <v>50</v>
      </c>
      <c r="B60" s="246"/>
      <c r="C60" s="19">
        <v>639</v>
      </c>
      <c r="D60" s="19">
        <v>317</v>
      </c>
      <c r="E60" s="19">
        <v>322</v>
      </c>
      <c r="F60" s="19">
        <v>638</v>
      </c>
      <c r="G60" s="19">
        <v>314</v>
      </c>
      <c r="H60" s="19">
        <v>324</v>
      </c>
      <c r="I60" s="49">
        <v>639</v>
      </c>
    </row>
    <row r="61" spans="1:9" s="18" customFormat="1" ht="12" customHeight="1" x14ac:dyDescent="0.2">
      <c r="A61" s="246" t="s">
        <v>242</v>
      </c>
      <c r="B61" s="246"/>
      <c r="C61" s="19">
        <v>184</v>
      </c>
      <c r="D61" s="19">
        <v>92</v>
      </c>
      <c r="E61" s="19">
        <v>92</v>
      </c>
      <c r="F61" s="19">
        <v>180</v>
      </c>
      <c r="G61" s="19">
        <v>90</v>
      </c>
      <c r="H61" s="19">
        <v>90</v>
      </c>
      <c r="I61" s="49">
        <v>181</v>
      </c>
    </row>
    <row r="62" spans="1:9" s="18" customFormat="1" ht="12" customHeight="1" x14ac:dyDescent="0.2">
      <c r="A62" s="246" t="s">
        <v>243</v>
      </c>
      <c r="B62" s="246"/>
      <c r="C62" s="19">
        <v>199</v>
      </c>
      <c r="D62" s="19">
        <v>96</v>
      </c>
      <c r="E62" s="19">
        <v>103</v>
      </c>
      <c r="F62" s="19">
        <v>193</v>
      </c>
      <c r="G62" s="19">
        <v>95</v>
      </c>
      <c r="H62" s="19">
        <v>98</v>
      </c>
      <c r="I62" s="49">
        <v>197</v>
      </c>
    </row>
    <row r="63" spans="1:9" s="18" customFormat="1" ht="12" customHeight="1" x14ac:dyDescent="0.2">
      <c r="A63" s="294" t="s">
        <v>244</v>
      </c>
      <c r="B63" s="294"/>
      <c r="C63" s="19">
        <v>325</v>
      </c>
      <c r="D63" s="19">
        <v>166</v>
      </c>
      <c r="E63" s="19">
        <v>159</v>
      </c>
      <c r="F63" s="19">
        <v>333</v>
      </c>
      <c r="G63" s="19">
        <v>169</v>
      </c>
      <c r="H63" s="19">
        <v>164</v>
      </c>
      <c r="I63" s="49">
        <v>329</v>
      </c>
    </row>
    <row r="64" spans="1:9" s="18" customFormat="1" ht="12" customHeight="1" x14ac:dyDescent="0.2">
      <c r="A64" s="246" t="s">
        <v>245</v>
      </c>
      <c r="B64" s="246"/>
      <c r="C64" s="19">
        <v>768</v>
      </c>
      <c r="D64" s="19">
        <v>372</v>
      </c>
      <c r="E64" s="19">
        <v>396</v>
      </c>
      <c r="F64" s="19">
        <v>769</v>
      </c>
      <c r="G64" s="19">
        <v>370</v>
      </c>
      <c r="H64" s="19">
        <v>399</v>
      </c>
      <c r="I64" s="49">
        <v>769</v>
      </c>
    </row>
    <row r="65" spans="1:9" s="18" customFormat="1" ht="12" customHeight="1" x14ac:dyDescent="0.2">
      <c r="A65" s="246" t="s">
        <v>52</v>
      </c>
      <c r="B65" s="246"/>
      <c r="C65" s="19">
        <v>2087</v>
      </c>
      <c r="D65" s="19">
        <v>1019</v>
      </c>
      <c r="E65" s="19">
        <v>1068</v>
      </c>
      <c r="F65" s="19">
        <v>2112</v>
      </c>
      <c r="G65" s="19">
        <v>1023</v>
      </c>
      <c r="H65" s="19">
        <v>1089</v>
      </c>
      <c r="I65" s="49">
        <v>2099</v>
      </c>
    </row>
    <row r="66" spans="1:9" s="18" customFormat="1" ht="12" customHeight="1" x14ac:dyDescent="0.2">
      <c r="A66" s="246" t="s">
        <v>53</v>
      </c>
      <c r="B66" s="246"/>
      <c r="C66" s="19">
        <v>7792</v>
      </c>
      <c r="D66" s="19">
        <v>3634</v>
      </c>
      <c r="E66" s="19">
        <v>4158</v>
      </c>
      <c r="F66" s="19">
        <v>7853</v>
      </c>
      <c r="G66" s="19">
        <v>3678</v>
      </c>
      <c r="H66" s="19">
        <v>4175</v>
      </c>
      <c r="I66" s="49">
        <v>7823</v>
      </c>
    </row>
    <row r="67" spans="1:9" s="18" customFormat="1" ht="12" customHeight="1" x14ac:dyDescent="0.2">
      <c r="A67" s="246" t="s">
        <v>54</v>
      </c>
      <c r="B67" s="246"/>
      <c r="C67" s="19">
        <v>2616</v>
      </c>
      <c r="D67" s="19">
        <v>1266</v>
      </c>
      <c r="E67" s="19">
        <v>1350</v>
      </c>
      <c r="F67" s="19">
        <v>2623</v>
      </c>
      <c r="G67" s="19">
        <v>1279</v>
      </c>
      <c r="H67" s="19">
        <v>1344</v>
      </c>
      <c r="I67" s="49">
        <v>2619</v>
      </c>
    </row>
    <row r="68" spans="1:9" s="18" customFormat="1" ht="12" customHeight="1" x14ac:dyDescent="0.2">
      <c r="A68" s="246" t="s">
        <v>246</v>
      </c>
      <c r="B68" s="246"/>
      <c r="C68" s="19">
        <v>920</v>
      </c>
      <c r="D68" s="19">
        <v>439</v>
      </c>
      <c r="E68" s="19">
        <v>481</v>
      </c>
      <c r="F68" s="19">
        <v>919</v>
      </c>
      <c r="G68" s="19">
        <v>427</v>
      </c>
      <c r="H68" s="19">
        <v>492</v>
      </c>
      <c r="I68" s="49">
        <v>921</v>
      </c>
    </row>
    <row r="69" spans="1:9" s="18" customFormat="1" ht="12" customHeight="1" x14ac:dyDescent="0.2">
      <c r="A69" s="246" t="s">
        <v>55</v>
      </c>
      <c r="B69" s="246"/>
      <c r="C69" s="19">
        <v>1620</v>
      </c>
      <c r="D69" s="19">
        <v>788</v>
      </c>
      <c r="E69" s="19">
        <v>832</v>
      </c>
      <c r="F69" s="19">
        <v>1666</v>
      </c>
      <c r="G69" s="19">
        <v>818</v>
      </c>
      <c r="H69" s="19">
        <v>848</v>
      </c>
      <c r="I69" s="49">
        <v>1642</v>
      </c>
    </row>
    <row r="70" spans="1:9" s="18" customFormat="1" ht="12" customHeight="1" x14ac:dyDescent="0.2">
      <c r="A70" s="246" t="s">
        <v>56</v>
      </c>
      <c r="B70" s="246"/>
      <c r="C70" s="19">
        <v>6788</v>
      </c>
      <c r="D70" s="19">
        <v>3191</v>
      </c>
      <c r="E70" s="19">
        <v>3597</v>
      </c>
      <c r="F70" s="19">
        <v>6804</v>
      </c>
      <c r="G70" s="19">
        <v>3196</v>
      </c>
      <c r="H70" s="19">
        <v>3608</v>
      </c>
      <c r="I70" s="49">
        <v>6795</v>
      </c>
    </row>
    <row r="71" spans="1:9" s="18" customFormat="1" ht="12" customHeight="1" x14ac:dyDescent="0.2">
      <c r="A71" s="246" t="s">
        <v>57</v>
      </c>
      <c r="B71" s="246"/>
      <c r="C71" s="19">
        <v>330</v>
      </c>
      <c r="D71" s="19">
        <v>161</v>
      </c>
      <c r="E71" s="19">
        <v>169</v>
      </c>
      <c r="F71" s="19">
        <v>335</v>
      </c>
      <c r="G71" s="19">
        <v>164</v>
      </c>
      <c r="H71" s="19">
        <v>171</v>
      </c>
      <c r="I71" s="49">
        <v>333</v>
      </c>
    </row>
    <row r="72" spans="1:9" s="18" customFormat="1" ht="12" customHeight="1" x14ac:dyDescent="0.2">
      <c r="A72" s="246" t="s">
        <v>58</v>
      </c>
      <c r="B72" s="246"/>
      <c r="C72" s="19">
        <v>4329</v>
      </c>
      <c r="D72" s="19">
        <v>2058</v>
      </c>
      <c r="E72" s="19">
        <v>2271</v>
      </c>
      <c r="F72" s="19">
        <v>4438</v>
      </c>
      <c r="G72" s="19">
        <v>2114</v>
      </c>
      <c r="H72" s="19">
        <v>2324</v>
      </c>
      <c r="I72" s="49">
        <v>4384</v>
      </c>
    </row>
    <row r="73" spans="1:9" s="18" customFormat="1" ht="12" customHeight="1" x14ac:dyDescent="0.2">
      <c r="A73" s="246" t="s">
        <v>247</v>
      </c>
      <c r="B73" s="246"/>
      <c r="C73" s="19">
        <v>690</v>
      </c>
      <c r="D73" s="19">
        <v>330</v>
      </c>
      <c r="E73" s="19">
        <v>360</v>
      </c>
      <c r="F73" s="19">
        <v>687</v>
      </c>
      <c r="G73" s="19">
        <v>326</v>
      </c>
      <c r="H73" s="19">
        <v>361</v>
      </c>
      <c r="I73" s="49">
        <v>688</v>
      </c>
    </row>
    <row r="74" spans="1:9" s="18" customFormat="1" ht="12" customHeight="1" x14ac:dyDescent="0.2">
      <c r="A74" s="246" t="s">
        <v>248</v>
      </c>
      <c r="B74" s="246"/>
      <c r="C74" s="19">
        <v>214</v>
      </c>
      <c r="D74" s="19">
        <v>106</v>
      </c>
      <c r="E74" s="19">
        <v>108</v>
      </c>
      <c r="F74" s="19">
        <v>211</v>
      </c>
      <c r="G74" s="19">
        <v>104</v>
      </c>
      <c r="H74" s="19">
        <v>107</v>
      </c>
      <c r="I74" s="49">
        <v>213</v>
      </c>
    </row>
    <row r="75" spans="1:9" s="18" customFormat="1" ht="12" customHeight="1" x14ac:dyDescent="0.2">
      <c r="A75" s="246" t="s">
        <v>59</v>
      </c>
      <c r="B75" s="246"/>
      <c r="C75" s="19">
        <v>2423</v>
      </c>
      <c r="D75" s="19">
        <v>1164</v>
      </c>
      <c r="E75" s="19">
        <v>1259</v>
      </c>
      <c r="F75" s="19">
        <v>2408</v>
      </c>
      <c r="G75" s="19">
        <v>1159</v>
      </c>
      <c r="H75" s="19">
        <v>1249</v>
      </c>
      <c r="I75" s="49">
        <v>2416</v>
      </c>
    </row>
    <row r="76" spans="1:9" s="18" customFormat="1" ht="12" customHeight="1" x14ac:dyDescent="0.2">
      <c r="A76" s="246" t="s">
        <v>249</v>
      </c>
      <c r="B76" s="246"/>
      <c r="C76" s="19">
        <v>1453</v>
      </c>
      <c r="D76" s="19">
        <v>703</v>
      </c>
      <c r="E76" s="19">
        <v>750</v>
      </c>
      <c r="F76" s="19">
        <v>1463</v>
      </c>
      <c r="G76" s="19">
        <v>707</v>
      </c>
      <c r="H76" s="19">
        <v>756</v>
      </c>
      <c r="I76" s="49">
        <v>1457</v>
      </c>
    </row>
    <row r="77" spans="1:9" s="18" customFormat="1" ht="12" customHeight="1" x14ac:dyDescent="0.2">
      <c r="A77" s="246" t="s">
        <v>60</v>
      </c>
      <c r="B77" s="246"/>
      <c r="C77" s="19">
        <v>2494</v>
      </c>
      <c r="D77" s="19">
        <v>1223</v>
      </c>
      <c r="E77" s="19">
        <v>1271</v>
      </c>
      <c r="F77" s="19">
        <v>2489</v>
      </c>
      <c r="G77" s="19">
        <v>1216</v>
      </c>
      <c r="H77" s="19">
        <v>1273</v>
      </c>
      <c r="I77" s="49">
        <v>2491</v>
      </c>
    </row>
    <row r="78" spans="1:9" s="18" customFormat="1" ht="12" customHeight="1" x14ac:dyDescent="0.2">
      <c r="A78" s="246" t="s">
        <v>250</v>
      </c>
      <c r="B78" s="246"/>
      <c r="C78" s="19">
        <v>294</v>
      </c>
      <c r="D78" s="19">
        <v>151</v>
      </c>
      <c r="E78" s="19">
        <v>143</v>
      </c>
      <c r="F78" s="19">
        <v>308</v>
      </c>
      <c r="G78" s="19">
        <v>158</v>
      </c>
      <c r="H78" s="19">
        <v>150</v>
      </c>
      <c r="I78" s="49">
        <v>302</v>
      </c>
    </row>
    <row r="79" spans="1:9" s="18" customFormat="1" ht="12" customHeight="1" x14ac:dyDescent="0.2">
      <c r="A79" s="246" t="s">
        <v>61</v>
      </c>
      <c r="B79" s="246"/>
      <c r="C79" s="19">
        <v>4123</v>
      </c>
      <c r="D79" s="19">
        <v>2038</v>
      </c>
      <c r="E79" s="19">
        <v>2085</v>
      </c>
      <c r="F79" s="19">
        <v>4222</v>
      </c>
      <c r="G79" s="19">
        <v>2072</v>
      </c>
      <c r="H79" s="19">
        <v>2150</v>
      </c>
      <c r="I79" s="49">
        <v>4173</v>
      </c>
    </row>
    <row r="80" spans="1:9" s="18" customFormat="1" ht="12" customHeight="1" x14ac:dyDescent="0.2">
      <c r="A80" s="246" t="s">
        <v>251</v>
      </c>
      <c r="B80" s="246"/>
      <c r="C80" s="19">
        <v>441</v>
      </c>
      <c r="D80" s="19">
        <v>227</v>
      </c>
      <c r="E80" s="19">
        <v>214</v>
      </c>
      <c r="F80" s="19">
        <v>468</v>
      </c>
      <c r="G80" s="19">
        <v>243</v>
      </c>
      <c r="H80" s="19">
        <v>225</v>
      </c>
      <c r="I80" s="49">
        <v>454</v>
      </c>
    </row>
    <row r="81" spans="1:9" s="18" customFormat="1" ht="12" customHeight="1" x14ac:dyDescent="0.2">
      <c r="A81" s="253" t="s">
        <v>62</v>
      </c>
      <c r="B81" s="253"/>
      <c r="C81" s="25">
        <v>2884</v>
      </c>
      <c r="D81" s="25">
        <v>1375</v>
      </c>
      <c r="E81" s="25">
        <v>1509</v>
      </c>
      <c r="F81" s="25">
        <v>2954</v>
      </c>
      <c r="G81" s="25">
        <v>1409</v>
      </c>
      <c r="H81" s="25">
        <v>1545</v>
      </c>
      <c r="I81" s="50">
        <v>2918</v>
      </c>
    </row>
    <row r="82" spans="1:9" s="18" customFormat="1" ht="12" customHeight="1" x14ac:dyDescent="0.2">
      <c r="A82" s="22"/>
      <c r="B82" s="22"/>
      <c r="C82" s="22"/>
      <c r="D82" s="22"/>
      <c r="E82" s="22"/>
      <c r="F82" s="22"/>
      <c r="G82" s="22"/>
      <c r="H82" s="22"/>
      <c r="I82" s="52"/>
    </row>
    <row r="83" spans="1:9" s="18" customFormat="1" ht="12" customHeight="1" x14ac:dyDescent="0.2">
      <c r="A83" s="247" t="s">
        <v>63</v>
      </c>
      <c r="B83" s="247"/>
      <c r="C83" s="17">
        <f t="shared" ref="C83:I83" si="43">SUM(C84:C146)</f>
        <v>138480</v>
      </c>
      <c r="D83" s="17">
        <f t="shared" si="43"/>
        <v>65977</v>
      </c>
      <c r="E83" s="17">
        <f t="shared" si="43"/>
        <v>72503</v>
      </c>
      <c r="F83" s="17">
        <f t="shared" si="43"/>
        <v>140821</v>
      </c>
      <c r="G83" s="17">
        <f t="shared" si="43"/>
        <v>67301</v>
      </c>
      <c r="H83" s="17">
        <f t="shared" si="43"/>
        <v>73520</v>
      </c>
      <c r="I83" s="48">
        <f t="shared" si="43"/>
        <v>139651</v>
      </c>
    </row>
    <row r="84" spans="1:9" s="18" customFormat="1" ht="12" customHeight="1" x14ac:dyDescent="0.2">
      <c r="A84" s="246" t="s">
        <v>64</v>
      </c>
      <c r="B84" s="246"/>
      <c r="C84" s="19">
        <v>3876</v>
      </c>
      <c r="D84" s="19">
        <v>1830</v>
      </c>
      <c r="E84" s="19">
        <v>2046</v>
      </c>
      <c r="F84" s="19">
        <v>3922</v>
      </c>
      <c r="G84" s="19">
        <v>1849</v>
      </c>
      <c r="H84" s="19">
        <v>2073</v>
      </c>
      <c r="I84" s="49">
        <v>3899</v>
      </c>
    </row>
    <row r="85" spans="1:9" s="18" customFormat="1" ht="12" customHeight="1" x14ac:dyDescent="0.2">
      <c r="A85" s="246" t="s">
        <v>65</v>
      </c>
      <c r="B85" s="246"/>
      <c r="C85" s="19">
        <v>1275</v>
      </c>
      <c r="D85" s="19">
        <v>602</v>
      </c>
      <c r="E85" s="19">
        <v>673</v>
      </c>
      <c r="F85" s="19">
        <v>1285</v>
      </c>
      <c r="G85" s="19">
        <v>608</v>
      </c>
      <c r="H85" s="19">
        <v>677</v>
      </c>
      <c r="I85" s="49">
        <v>1280</v>
      </c>
    </row>
    <row r="86" spans="1:9" s="18" customFormat="1" ht="12" customHeight="1" x14ac:dyDescent="0.2">
      <c r="A86" s="246" t="s">
        <v>66</v>
      </c>
      <c r="B86" s="246"/>
      <c r="C86" s="19">
        <v>326</v>
      </c>
      <c r="D86" s="19">
        <v>160</v>
      </c>
      <c r="E86" s="19">
        <v>166</v>
      </c>
      <c r="F86" s="19">
        <v>326</v>
      </c>
      <c r="G86" s="19">
        <v>158</v>
      </c>
      <c r="H86" s="19">
        <v>168</v>
      </c>
      <c r="I86" s="49">
        <v>325</v>
      </c>
    </row>
    <row r="87" spans="1:9" s="18" customFormat="1" ht="12" customHeight="1" x14ac:dyDescent="0.2">
      <c r="A87" s="246" t="s">
        <v>67</v>
      </c>
      <c r="B87" s="246"/>
      <c r="C87" s="19">
        <v>985</v>
      </c>
      <c r="D87" s="19">
        <v>482</v>
      </c>
      <c r="E87" s="19">
        <v>503</v>
      </c>
      <c r="F87" s="19">
        <v>989</v>
      </c>
      <c r="G87" s="19">
        <v>484</v>
      </c>
      <c r="H87" s="19">
        <v>505</v>
      </c>
      <c r="I87" s="49">
        <v>988</v>
      </c>
    </row>
    <row r="88" spans="1:9" s="18" customFormat="1" ht="12" customHeight="1" x14ac:dyDescent="0.2">
      <c r="A88" s="246" t="s">
        <v>68</v>
      </c>
      <c r="B88" s="246"/>
      <c r="C88" s="19">
        <v>311</v>
      </c>
      <c r="D88" s="19">
        <v>161</v>
      </c>
      <c r="E88" s="19">
        <v>150</v>
      </c>
      <c r="F88" s="19">
        <v>312</v>
      </c>
      <c r="G88" s="19">
        <v>161</v>
      </c>
      <c r="H88" s="19">
        <v>151</v>
      </c>
      <c r="I88" s="49">
        <v>311</v>
      </c>
    </row>
    <row r="89" spans="1:9" s="18" customFormat="1" ht="12" customHeight="1" x14ac:dyDescent="0.2">
      <c r="A89" s="246" t="s">
        <v>69</v>
      </c>
      <c r="B89" s="246"/>
      <c r="C89" s="19">
        <v>1370</v>
      </c>
      <c r="D89" s="19">
        <v>661</v>
      </c>
      <c r="E89" s="19">
        <v>709</v>
      </c>
      <c r="F89" s="19">
        <v>1375</v>
      </c>
      <c r="G89" s="19">
        <v>663</v>
      </c>
      <c r="H89" s="19">
        <v>712</v>
      </c>
      <c r="I89" s="49">
        <v>1372</v>
      </c>
    </row>
    <row r="90" spans="1:9" s="18" customFormat="1" ht="12" customHeight="1" x14ac:dyDescent="0.2">
      <c r="A90" s="246" t="s">
        <v>70</v>
      </c>
      <c r="B90" s="246"/>
      <c r="C90" s="19">
        <v>625</v>
      </c>
      <c r="D90" s="19">
        <v>300</v>
      </c>
      <c r="E90" s="19">
        <v>325</v>
      </c>
      <c r="F90" s="19">
        <v>627</v>
      </c>
      <c r="G90" s="19">
        <v>299</v>
      </c>
      <c r="H90" s="19">
        <v>328</v>
      </c>
      <c r="I90" s="49">
        <v>626</v>
      </c>
    </row>
    <row r="91" spans="1:9" s="18" customFormat="1" ht="12" customHeight="1" x14ac:dyDescent="0.2">
      <c r="A91" s="246" t="s">
        <v>71</v>
      </c>
      <c r="B91" s="246"/>
      <c r="C91" s="19">
        <v>2390</v>
      </c>
      <c r="D91" s="19">
        <v>1145</v>
      </c>
      <c r="E91" s="19">
        <v>1245</v>
      </c>
      <c r="F91" s="19">
        <v>2391</v>
      </c>
      <c r="G91" s="19">
        <v>1136</v>
      </c>
      <c r="H91" s="19">
        <v>1255</v>
      </c>
      <c r="I91" s="49">
        <v>2391</v>
      </c>
    </row>
    <row r="92" spans="1:9" s="18" customFormat="1" ht="12" customHeight="1" x14ac:dyDescent="0.2">
      <c r="A92" s="246" t="s">
        <v>72</v>
      </c>
      <c r="B92" s="246"/>
      <c r="C92" s="19">
        <v>617</v>
      </c>
      <c r="D92" s="19">
        <v>299</v>
      </c>
      <c r="E92" s="19">
        <v>318</v>
      </c>
      <c r="F92" s="19">
        <v>629</v>
      </c>
      <c r="G92" s="19">
        <v>314</v>
      </c>
      <c r="H92" s="19">
        <v>315</v>
      </c>
      <c r="I92" s="49">
        <v>624</v>
      </c>
    </row>
    <row r="93" spans="1:9" s="18" customFormat="1" ht="12" customHeight="1" x14ac:dyDescent="0.2">
      <c r="A93" s="246" t="s">
        <v>73</v>
      </c>
      <c r="B93" s="246"/>
      <c r="C93" s="19">
        <v>811</v>
      </c>
      <c r="D93" s="19">
        <v>406</v>
      </c>
      <c r="E93" s="19">
        <v>405</v>
      </c>
      <c r="F93" s="19">
        <v>823</v>
      </c>
      <c r="G93" s="19">
        <v>420</v>
      </c>
      <c r="H93" s="19">
        <v>403</v>
      </c>
      <c r="I93" s="49">
        <v>816</v>
      </c>
    </row>
    <row r="94" spans="1:9" s="18" customFormat="1" ht="12" customHeight="1" x14ac:dyDescent="0.2">
      <c r="A94" s="246" t="s">
        <v>74</v>
      </c>
      <c r="B94" s="246"/>
      <c r="C94" s="19">
        <v>129</v>
      </c>
      <c r="D94" s="19">
        <v>71</v>
      </c>
      <c r="E94" s="19">
        <v>58</v>
      </c>
      <c r="F94" s="19">
        <v>124</v>
      </c>
      <c r="G94" s="19">
        <v>67</v>
      </c>
      <c r="H94" s="19">
        <v>57</v>
      </c>
      <c r="I94" s="49">
        <v>126</v>
      </c>
    </row>
    <row r="95" spans="1:9" s="18" customFormat="1" ht="12" customHeight="1" x14ac:dyDescent="0.2">
      <c r="A95" s="246" t="s">
        <v>75</v>
      </c>
      <c r="B95" s="246"/>
      <c r="C95" s="19">
        <v>456</v>
      </c>
      <c r="D95" s="19">
        <v>229</v>
      </c>
      <c r="E95" s="19">
        <v>227</v>
      </c>
      <c r="F95" s="19">
        <v>454</v>
      </c>
      <c r="G95" s="19">
        <v>231</v>
      </c>
      <c r="H95" s="19">
        <v>223</v>
      </c>
      <c r="I95" s="49">
        <v>456</v>
      </c>
    </row>
    <row r="96" spans="1:9" s="18" customFormat="1" ht="12" customHeight="1" x14ac:dyDescent="0.2">
      <c r="A96" s="246" t="s">
        <v>76</v>
      </c>
      <c r="B96" s="246"/>
      <c r="C96" s="19">
        <v>694</v>
      </c>
      <c r="D96" s="19">
        <v>328</v>
      </c>
      <c r="E96" s="19">
        <v>366</v>
      </c>
      <c r="F96" s="19">
        <v>708</v>
      </c>
      <c r="G96" s="19">
        <v>340</v>
      </c>
      <c r="H96" s="19">
        <v>368</v>
      </c>
      <c r="I96" s="49">
        <v>701</v>
      </c>
    </row>
    <row r="97" spans="1:9" s="18" customFormat="1" ht="12" customHeight="1" x14ac:dyDescent="0.2">
      <c r="A97" s="246" t="s">
        <v>77</v>
      </c>
      <c r="B97" s="246"/>
      <c r="C97" s="19">
        <v>1383</v>
      </c>
      <c r="D97" s="19">
        <v>692</v>
      </c>
      <c r="E97" s="19">
        <v>691</v>
      </c>
      <c r="F97" s="19">
        <v>1462</v>
      </c>
      <c r="G97" s="19">
        <v>744</v>
      </c>
      <c r="H97" s="19">
        <v>718</v>
      </c>
      <c r="I97" s="49">
        <v>1423</v>
      </c>
    </row>
    <row r="98" spans="1:9" s="18" customFormat="1" ht="12" customHeight="1" x14ac:dyDescent="0.2">
      <c r="A98" s="246" t="s">
        <v>78</v>
      </c>
      <c r="B98" s="246"/>
      <c r="C98" s="19">
        <v>1907</v>
      </c>
      <c r="D98" s="19">
        <v>951</v>
      </c>
      <c r="E98" s="19">
        <v>956</v>
      </c>
      <c r="F98" s="19">
        <v>1948</v>
      </c>
      <c r="G98" s="19">
        <v>975</v>
      </c>
      <c r="H98" s="19">
        <v>973</v>
      </c>
      <c r="I98" s="49">
        <v>1927</v>
      </c>
    </row>
    <row r="99" spans="1:9" s="18" customFormat="1" ht="12" customHeight="1" x14ac:dyDescent="0.2">
      <c r="A99" s="246" t="s">
        <v>79</v>
      </c>
      <c r="B99" s="246"/>
      <c r="C99" s="19">
        <v>740</v>
      </c>
      <c r="D99" s="19">
        <v>363</v>
      </c>
      <c r="E99" s="19">
        <v>377</v>
      </c>
      <c r="F99" s="19">
        <v>752</v>
      </c>
      <c r="G99" s="19">
        <v>370</v>
      </c>
      <c r="H99" s="19">
        <v>382</v>
      </c>
      <c r="I99" s="49">
        <v>746</v>
      </c>
    </row>
    <row r="100" spans="1:9" s="18" customFormat="1" ht="12" customHeight="1" x14ac:dyDescent="0.2">
      <c r="A100" s="246" t="s">
        <v>80</v>
      </c>
      <c r="B100" s="246"/>
      <c r="C100" s="19">
        <v>1848</v>
      </c>
      <c r="D100" s="19">
        <v>889</v>
      </c>
      <c r="E100" s="19">
        <v>959</v>
      </c>
      <c r="F100" s="19">
        <v>1879</v>
      </c>
      <c r="G100" s="19">
        <v>913</v>
      </c>
      <c r="H100" s="19">
        <v>966</v>
      </c>
      <c r="I100" s="49">
        <v>1863</v>
      </c>
    </row>
    <row r="101" spans="1:9" s="18" customFormat="1" ht="12" customHeight="1" x14ac:dyDescent="0.2">
      <c r="A101" s="246" t="s">
        <v>81</v>
      </c>
      <c r="B101" s="246"/>
      <c r="C101" s="19">
        <v>6030</v>
      </c>
      <c r="D101" s="19">
        <v>2962</v>
      </c>
      <c r="E101" s="19">
        <v>3068</v>
      </c>
      <c r="F101" s="19">
        <v>6169</v>
      </c>
      <c r="G101" s="19">
        <v>3048</v>
      </c>
      <c r="H101" s="19">
        <v>3121</v>
      </c>
      <c r="I101" s="49">
        <v>6100</v>
      </c>
    </row>
    <row r="102" spans="1:9" s="18" customFormat="1" ht="12" customHeight="1" x14ac:dyDescent="0.2">
      <c r="A102" s="246" t="s">
        <v>82</v>
      </c>
      <c r="B102" s="246"/>
      <c r="C102" s="19">
        <v>120</v>
      </c>
      <c r="D102" s="19">
        <v>55</v>
      </c>
      <c r="E102" s="19">
        <v>65</v>
      </c>
      <c r="F102" s="19">
        <v>116</v>
      </c>
      <c r="G102" s="19">
        <v>54</v>
      </c>
      <c r="H102" s="19">
        <v>62</v>
      </c>
      <c r="I102" s="49">
        <v>118</v>
      </c>
    </row>
    <row r="103" spans="1:9" s="18" customFormat="1" ht="12" customHeight="1" x14ac:dyDescent="0.2">
      <c r="A103" s="246" t="s">
        <v>83</v>
      </c>
      <c r="B103" s="246"/>
      <c r="C103" s="19">
        <v>771</v>
      </c>
      <c r="D103" s="19">
        <v>361</v>
      </c>
      <c r="E103" s="19">
        <v>410</v>
      </c>
      <c r="F103" s="19">
        <v>770</v>
      </c>
      <c r="G103" s="19">
        <v>355</v>
      </c>
      <c r="H103" s="19">
        <v>415</v>
      </c>
      <c r="I103" s="49">
        <v>771</v>
      </c>
    </row>
    <row r="104" spans="1:9" s="18" customFormat="1" ht="12" customHeight="1" x14ac:dyDescent="0.2">
      <c r="A104" s="246" t="s">
        <v>84</v>
      </c>
      <c r="B104" s="246"/>
      <c r="C104" s="19">
        <v>3852</v>
      </c>
      <c r="D104" s="19">
        <v>1791</v>
      </c>
      <c r="E104" s="19">
        <v>2061</v>
      </c>
      <c r="F104" s="19">
        <v>3935</v>
      </c>
      <c r="G104" s="19">
        <v>1831</v>
      </c>
      <c r="H104" s="19">
        <v>2104</v>
      </c>
      <c r="I104" s="49">
        <v>3893</v>
      </c>
    </row>
    <row r="105" spans="1:9" s="18" customFormat="1" ht="12" customHeight="1" x14ac:dyDescent="0.2">
      <c r="A105" s="246" t="s">
        <v>85</v>
      </c>
      <c r="B105" s="246"/>
      <c r="C105" s="19">
        <v>57</v>
      </c>
      <c r="D105" s="19">
        <v>26</v>
      </c>
      <c r="E105" s="19">
        <v>31</v>
      </c>
      <c r="F105" s="19">
        <v>62</v>
      </c>
      <c r="G105" s="19">
        <v>29</v>
      </c>
      <c r="H105" s="19">
        <v>33</v>
      </c>
      <c r="I105" s="49">
        <v>60</v>
      </c>
    </row>
    <row r="106" spans="1:9" s="18" customFormat="1" ht="12" customHeight="1" x14ac:dyDescent="0.2">
      <c r="A106" s="246" t="s">
        <v>86</v>
      </c>
      <c r="B106" s="246"/>
      <c r="C106" s="19">
        <v>115</v>
      </c>
      <c r="D106" s="19">
        <v>56</v>
      </c>
      <c r="E106" s="19">
        <v>59</v>
      </c>
      <c r="F106" s="19">
        <v>120</v>
      </c>
      <c r="G106" s="19">
        <v>60</v>
      </c>
      <c r="H106" s="19">
        <v>60</v>
      </c>
      <c r="I106" s="49">
        <v>117</v>
      </c>
    </row>
    <row r="107" spans="1:9" s="18" customFormat="1" ht="12" customHeight="1" x14ac:dyDescent="0.2">
      <c r="A107" s="246" t="s">
        <v>87</v>
      </c>
      <c r="B107" s="246"/>
      <c r="C107" s="19">
        <v>4406</v>
      </c>
      <c r="D107" s="19">
        <v>2094</v>
      </c>
      <c r="E107" s="19">
        <v>2312</v>
      </c>
      <c r="F107" s="19">
        <v>4442</v>
      </c>
      <c r="G107" s="19">
        <v>2130</v>
      </c>
      <c r="H107" s="19">
        <v>2312</v>
      </c>
      <c r="I107" s="49">
        <v>4424</v>
      </c>
    </row>
    <row r="108" spans="1:9" s="18" customFormat="1" ht="12" customHeight="1" x14ac:dyDescent="0.2">
      <c r="A108" s="246" t="s">
        <v>88</v>
      </c>
      <c r="B108" s="246"/>
      <c r="C108" s="19">
        <v>1785</v>
      </c>
      <c r="D108" s="19">
        <v>828</v>
      </c>
      <c r="E108" s="19">
        <v>957</v>
      </c>
      <c r="F108" s="19">
        <v>1843</v>
      </c>
      <c r="G108" s="19">
        <v>857</v>
      </c>
      <c r="H108" s="19">
        <v>986</v>
      </c>
      <c r="I108" s="49">
        <v>1815</v>
      </c>
    </row>
    <row r="109" spans="1:9" s="18" customFormat="1" ht="12" customHeight="1" x14ac:dyDescent="0.2">
      <c r="A109" s="246" t="s">
        <v>89</v>
      </c>
      <c r="B109" s="246"/>
      <c r="C109" s="19">
        <v>851</v>
      </c>
      <c r="D109" s="19">
        <v>407</v>
      </c>
      <c r="E109" s="19">
        <v>444</v>
      </c>
      <c r="F109" s="19">
        <v>860</v>
      </c>
      <c r="G109" s="19">
        <v>405</v>
      </c>
      <c r="H109" s="19">
        <v>455</v>
      </c>
      <c r="I109" s="49">
        <v>854</v>
      </c>
    </row>
    <row r="110" spans="1:9" s="18" customFormat="1" ht="12" customHeight="1" x14ac:dyDescent="0.2">
      <c r="A110" s="246" t="s">
        <v>90</v>
      </c>
      <c r="B110" s="246"/>
      <c r="C110" s="19">
        <v>1266</v>
      </c>
      <c r="D110" s="19">
        <v>632</v>
      </c>
      <c r="E110" s="19">
        <v>634</v>
      </c>
      <c r="F110" s="19">
        <v>1314</v>
      </c>
      <c r="G110" s="19">
        <v>654</v>
      </c>
      <c r="H110" s="19">
        <v>660</v>
      </c>
      <c r="I110" s="49">
        <v>1291</v>
      </c>
    </row>
    <row r="111" spans="1:9" s="18" customFormat="1" ht="12" customHeight="1" x14ac:dyDescent="0.2">
      <c r="A111" s="246" t="s">
        <v>91</v>
      </c>
      <c r="B111" s="246"/>
      <c r="C111" s="19">
        <v>548</v>
      </c>
      <c r="D111" s="19">
        <v>267</v>
      </c>
      <c r="E111" s="19">
        <v>281</v>
      </c>
      <c r="F111" s="19">
        <v>530</v>
      </c>
      <c r="G111" s="19">
        <v>254</v>
      </c>
      <c r="H111" s="19">
        <v>276</v>
      </c>
      <c r="I111" s="49">
        <v>539</v>
      </c>
    </row>
    <row r="112" spans="1:9" s="18" customFormat="1" ht="12" customHeight="1" x14ac:dyDescent="0.2">
      <c r="A112" s="246" t="s">
        <v>92</v>
      </c>
      <c r="B112" s="246"/>
      <c r="C112" s="19">
        <v>445</v>
      </c>
      <c r="D112" s="19">
        <v>219</v>
      </c>
      <c r="E112" s="19">
        <v>226</v>
      </c>
      <c r="F112" s="19">
        <v>479</v>
      </c>
      <c r="G112" s="19">
        <v>236</v>
      </c>
      <c r="H112" s="19">
        <v>243</v>
      </c>
      <c r="I112" s="49">
        <v>461</v>
      </c>
    </row>
    <row r="113" spans="1:9" s="18" customFormat="1" ht="12" customHeight="1" x14ac:dyDescent="0.2">
      <c r="A113" s="246" t="s">
        <v>93</v>
      </c>
      <c r="B113" s="246"/>
      <c r="C113" s="19">
        <v>1151</v>
      </c>
      <c r="D113" s="19">
        <v>564</v>
      </c>
      <c r="E113" s="19">
        <v>587</v>
      </c>
      <c r="F113" s="19">
        <v>1197</v>
      </c>
      <c r="G113" s="19">
        <v>587</v>
      </c>
      <c r="H113" s="19">
        <v>610</v>
      </c>
      <c r="I113" s="49">
        <v>1174</v>
      </c>
    </row>
    <row r="114" spans="1:9" s="18" customFormat="1" ht="12" customHeight="1" x14ac:dyDescent="0.2">
      <c r="A114" s="246" t="s">
        <v>94</v>
      </c>
      <c r="B114" s="246"/>
      <c r="C114" s="19">
        <v>1624</v>
      </c>
      <c r="D114" s="19">
        <v>794</v>
      </c>
      <c r="E114" s="19">
        <v>830</v>
      </c>
      <c r="F114" s="19">
        <v>1618</v>
      </c>
      <c r="G114" s="19">
        <v>785</v>
      </c>
      <c r="H114" s="19">
        <v>833</v>
      </c>
      <c r="I114" s="49">
        <v>1622</v>
      </c>
    </row>
    <row r="115" spans="1:9" s="18" customFormat="1" ht="12" customHeight="1" x14ac:dyDescent="0.2">
      <c r="A115" s="246" t="s">
        <v>95</v>
      </c>
      <c r="B115" s="246"/>
      <c r="C115" s="19">
        <v>53534</v>
      </c>
      <c r="D115" s="19">
        <v>25087</v>
      </c>
      <c r="E115" s="19">
        <v>28447</v>
      </c>
      <c r="F115" s="19">
        <v>54437</v>
      </c>
      <c r="G115" s="19">
        <v>25594</v>
      </c>
      <c r="H115" s="19">
        <v>28843</v>
      </c>
      <c r="I115" s="49">
        <v>53986</v>
      </c>
    </row>
    <row r="116" spans="1:9" s="18" customFormat="1" ht="12" customHeight="1" x14ac:dyDescent="0.2">
      <c r="A116" s="246" t="s">
        <v>96</v>
      </c>
      <c r="B116" s="246"/>
      <c r="C116" s="19">
        <v>1467</v>
      </c>
      <c r="D116" s="19">
        <v>694</v>
      </c>
      <c r="E116" s="19">
        <v>773</v>
      </c>
      <c r="F116" s="19">
        <v>1453</v>
      </c>
      <c r="G116" s="19">
        <v>693</v>
      </c>
      <c r="H116" s="19">
        <v>760</v>
      </c>
      <c r="I116" s="49">
        <v>1460</v>
      </c>
    </row>
    <row r="117" spans="1:9" s="18" customFormat="1" ht="12" customHeight="1" x14ac:dyDescent="0.2">
      <c r="A117" s="246" t="s">
        <v>97</v>
      </c>
      <c r="B117" s="246"/>
      <c r="C117" s="19">
        <v>1164</v>
      </c>
      <c r="D117" s="19">
        <v>580</v>
      </c>
      <c r="E117" s="19">
        <v>584</v>
      </c>
      <c r="F117" s="19">
        <v>1236</v>
      </c>
      <c r="G117" s="19">
        <v>619</v>
      </c>
      <c r="H117" s="19">
        <v>617</v>
      </c>
      <c r="I117" s="49">
        <v>1199</v>
      </c>
    </row>
    <row r="118" spans="1:9" s="18" customFormat="1" ht="12" customHeight="1" x14ac:dyDescent="0.2">
      <c r="A118" s="246" t="s">
        <v>98</v>
      </c>
      <c r="B118" s="246"/>
      <c r="C118" s="19">
        <v>582</v>
      </c>
      <c r="D118" s="19">
        <v>278</v>
      </c>
      <c r="E118" s="19">
        <v>304</v>
      </c>
      <c r="F118" s="19">
        <v>584</v>
      </c>
      <c r="G118" s="19">
        <v>281</v>
      </c>
      <c r="H118" s="19">
        <v>303</v>
      </c>
      <c r="I118" s="49">
        <v>584</v>
      </c>
    </row>
    <row r="119" spans="1:9" s="18" customFormat="1" ht="12" customHeight="1" x14ac:dyDescent="0.2">
      <c r="A119" s="246" t="s">
        <v>99</v>
      </c>
      <c r="B119" s="246"/>
      <c r="C119" s="19">
        <v>5684</v>
      </c>
      <c r="D119" s="19">
        <v>2611</v>
      </c>
      <c r="E119" s="19">
        <v>3073</v>
      </c>
      <c r="F119" s="19">
        <v>5823</v>
      </c>
      <c r="G119" s="19">
        <v>2680</v>
      </c>
      <c r="H119" s="19">
        <v>3143</v>
      </c>
      <c r="I119" s="49">
        <v>5752</v>
      </c>
    </row>
    <row r="120" spans="1:9" s="18" customFormat="1" ht="12" customHeight="1" x14ac:dyDescent="0.2">
      <c r="A120" s="246" t="s">
        <v>100</v>
      </c>
      <c r="B120" s="246"/>
      <c r="C120" s="19">
        <v>1256</v>
      </c>
      <c r="D120" s="19">
        <v>631</v>
      </c>
      <c r="E120" s="19">
        <v>625</v>
      </c>
      <c r="F120" s="19">
        <v>1265</v>
      </c>
      <c r="G120" s="19">
        <v>638</v>
      </c>
      <c r="H120" s="19">
        <v>627</v>
      </c>
      <c r="I120" s="49">
        <v>1261</v>
      </c>
    </row>
    <row r="121" spans="1:9" s="18" customFormat="1" ht="12" customHeight="1" x14ac:dyDescent="0.2">
      <c r="A121" s="246" t="s">
        <v>101</v>
      </c>
      <c r="B121" s="246"/>
      <c r="C121" s="19">
        <v>1654</v>
      </c>
      <c r="D121" s="19">
        <v>798</v>
      </c>
      <c r="E121" s="19">
        <v>856</v>
      </c>
      <c r="F121" s="19">
        <v>1649</v>
      </c>
      <c r="G121" s="19">
        <v>776</v>
      </c>
      <c r="H121" s="19">
        <v>873</v>
      </c>
      <c r="I121" s="49">
        <v>1653</v>
      </c>
    </row>
    <row r="122" spans="1:9" s="18" customFormat="1" ht="12" customHeight="1" x14ac:dyDescent="0.2">
      <c r="A122" s="246" t="s">
        <v>102</v>
      </c>
      <c r="B122" s="246"/>
      <c r="C122" s="19">
        <v>1090</v>
      </c>
      <c r="D122" s="19">
        <v>529</v>
      </c>
      <c r="E122" s="19">
        <v>561</v>
      </c>
      <c r="F122" s="19">
        <v>1110</v>
      </c>
      <c r="G122" s="19">
        <v>545</v>
      </c>
      <c r="H122" s="19">
        <v>565</v>
      </c>
      <c r="I122" s="49">
        <v>1100</v>
      </c>
    </row>
    <row r="123" spans="1:9" s="18" customFormat="1" ht="12" customHeight="1" x14ac:dyDescent="0.2">
      <c r="A123" s="246" t="s">
        <v>103</v>
      </c>
      <c r="B123" s="246"/>
      <c r="C123" s="19">
        <v>283</v>
      </c>
      <c r="D123" s="19">
        <v>139</v>
      </c>
      <c r="E123" s="19">
        <v>144</v>
      </c>
      <c r="F123" s="19">
        <v>268</v>
      </c>
      <c r="G123" s="19">
        <v>131</v>
      </c>
      <c r="H123" s="19">
        <v>137</v>
      </c>
      <c r="I123" s="49">
        <v>275</v>
      </c>
    </row>
    <row r="124" spans="1:9" s="18" customFormat="1" ht="12" customHeight="1" x14ac:dyDescent="0.2">
      <c r="A124" s="246" t="s">
        <v>104</v>
      </c>
      <c r="B124" s="246"/>
      <c r="C124" s="19">
        <v>881</v>
      </c>
      <c r="D124" s="19">
        <v>445</v>
      </c>
      <c r="E124" s="19">
        <v>436</v>
      </c>
      <c r="F124" s="19">
        <v>882</v>
      </c>
      <c r="G124" s="19">
        <v>438</v>
      </c>
      <c r="H124" s="19">
        <v>444</v>
      </c>
      <c r="I124" s="49">
        <v>881</v>
      </c>
    </row>
    <row r="125" spans="1:9" s="18" customFormat="1" ht="12" customHeight="1" x14ac:dyDescent="0.2">
      <c r="A125" s="246" t="s">
        <v>105</v>
      </c>
      <c r="B125" s="246"/>
      <c r="C125" s="19">
        <v>755</v>
      </c>
      <c r="D125" s="19">
        <v>351</v>
      </c>
      <c r="E125" s="19">
        <v>404</v>
      </c>
      <c r="F125" s="19">
        <v>752</v>
      </c>
      <c r="G125" s="19">
        <v>356</v>
      </c>
      <c r="H125" s="19">
        <v>396</v>
      </c>
      <c r="I125" s="49">
        <v>753</v>
      </c>
    </row>
    <row r="126" spans="1:9" s="18" customFormat="1" ht="12" customHeight="1" x14ac:dyDescent="0.2">
      <c r="A126" s="246" t="s">
        <v>106</v>
      </c>
      <c r="B126" s="246"/>
      <c r="C126" s="19">
        <v>846</v>
      </c>
      <c r="D126" s="19">
        <v>386</v>
      </c>
      <c r="E126" s="19">
        <v>460</v>
      </c>
      <c r="F126" s="19">
        <v>869</v>
      </c>
      <c r="G126" s="19">
        <v>405</v>
      </c>
      <c r="H126" s="19">
        <v>464</v>
      </c>
      <c r="I126" s="49">
        <v>859</v>
      </c>
    </row>
    <row r="127" spans="1:9" s="18" customFormat="1" ht="12" customHeight="1" x14ac:dyDescent="0.2">
      <c r="A127" s="246" t="s">
        <v>107</v>
      </c>
      <c r="B127" s="246"/>
      <c r="C127" s="19">
        <v>352</v>
      </c>
      <c r="D127" s="19">
        <v>172</v>
      </c>
      <c r="E127" s="19">
        <v>180</v>
      </c>
      <c r="F127" s="19">
        <v>349</v>
      </c>
      <c r="G127" s="19">
        <v>167</v>
      </c>
      <c r="H127" s="19">
        <v>182</v>
      </c>
      <c r="I127" s="49">
        <v>350</v>
      </c>
    </row>
    <row r="128" spans="1:9" s="18" customFormat="1" ht="12" customHeight="1" x14ac:dyDescent="0.2">
      <c r="A128" s="246" t="s">
        <v>108</v>
      </c>
      <c r="B128" s="246"/>
      <c r="C128" s="19">
        <v>834</v>
      </c>
      <c r="D128" s="19">
        <v>377</v>
      </c>
      <c r="E128" s="19">
        <v>457</v>
      </c>
      <c r="F128" s="19">
        <v>837</v>
      </c>
      <c r="G128" s="19">
        <v>383</v>
      </c>
      <c r="H128" s="19">
        <v>454</v>
      </c>
      <c r="I128" s="49">
        <v>835</v>
      </c>
    </row>
    <row r="129" spans="1:9" s="18" customFormat="1" ht="12" customHeight="1" x14ac:dyDescent="0.2">
      <c r="A129" s="246" t="s">
        <v>109</v>
      </c>
      <c r="B129" s="246"/>
      <c r="C129" s="19">
        <v>1319</v>
      </c>
      <c r="D129" s="19">
        <v>634</v>
      </c>
      <c r="E129" s="19">
        <v>685</v>
      </c>
      <c r="F129" s="19">
        <v>1337</v>
      </c>
      <c r="G129" s="19">
        <v>642</v>
      </c>
      <c r="H129" s="19">
        <v>695</v>
      </c>
      <c r="I129" s="49">
        <v>1328</v>
      </c>
    </row>
    <row r="130" spans="1:9" s="18" customFormat="1" ht="12" customHeight="1" x14ac:dyDescent="0.2">
      <c r="A130" s="246" t="s">
        <v>110</v>
      </c>
      <c r="B130" s="246"/>
      <c r="C130" s="19">
        <v>3518</v>
      </c>
      <c r="D130" s="19">
        <v>1730</v>
      </c>
      <c r="E130" s="19">
        <v>1788</v>
      </c>
      <c r="F130" s="19">
        <v>3637</v>
      </c>
      <c r="G130" s="19">
        <v>1808</v>
      </c>
      <c r="H130" s="19">
        <v>1829</v>
      </c>
      <c r="I130" s="49">
        <v>3578</v>
      </c>
    </row>
    <row r="131" spans="1:9" s="18" customFormat="1" ht="12" customHeight="1" x14ac:dyDescent="0.2">
      <c r="A131" s="246" t="s">
        <v>111</v>
      </c>
      <c r="B131" s="246"/>
      <c r="C131" s="19">
        <v>1633</v>
      </c>
      <c r="D131" s="19">
        <v>790</v>
      </c>
      <c r="E131" s="19">
        <v>843</v>
      </c>
      <c r="F131" s="19">
        <v>1645</v>
      </c>
      <c r="G131" s="19">
        <v>798</v>
      </c>
      <c r="H131" s="19">
        <v>847</v>
      </c>
      <c r="I131" s="49">
        <v>1640</v>
      </c>
    </row>
    <row r="132" spans="1:9" s="18" customFormat="1" ht="12" customHeight="1" x14ac:dyDescent="0.2">
      <c r="A132" s="246" t="s">
        <v>112</v>
      </c>
      <c r="B132" s="246"/>
      <c r="C132" s="19">
        <v>802</v>
      </c>
      <c r="D132" s="19">
        <v>362</v>
      </c>
      <c r="E132" s="19">
        <v>440</v>
      </c>
      <c r="F132" s="19">
        <v>806</v>
      </c>
      <c r="G132" s="19">
        <v>369</v>
      </c>
      <c r="H132" s="19">
        <v>437</v>
      </c>
      <c r="I132" s="49">
        <v>803</v>
      </c>
    </row>
    <row r="133" spans="1:9" s="18" customFormat="1" ht="12" customHeight="1" x14ac:dyDescent="0.2">
      <c r="A133" s="246" t="s">
        <v>113</v>
      </c>
      <c r="B133" s="246"/>
      <c r="C133" s="19">
        <v>1472</v>
      </c>
      <c r="D133" s="19">
        <v>720</v>
      </c>
      <c r="E133" s="19">
        <v>752</v>
      </c>
      <c r="F133" s="19">
        <v>1498</v>
      </c>
      <c r="G133" s="19">
        <v>733</v>
      </c>
      <c r="H133" s="19">
        <v>765</v>
      </c>
      <c r="I133" s="49">
        <v>1485</v>
      </c>
    </row>
    <row r="134" spans="1:9" s="18" customFormat="1" ht="12" customHeight="1" x14ac:dyDescent="0.2">
      <c r="A134" s="246" t="s">
        <v>114</v>
      </c>
      <c r="B134" s="246"/>
      <c r="C134" s="19">
        <v>1281</v>
      </c>
      <c r="D134" s="19">
        <v>594</v>
      </c>
      <c r="E134" s="19">
        <v>687</v>
      </c>
      <c r="F134" s="19">
        <v>1324</v>
      </c>
      <c r="G134" s="19">
        <v>613</v>
      </c>
      <c r="H134" s="19">
        <v>711</v>
      </c>
      <c r="I134" s="49">
        <v>1302</v>
      </c>
    </row>
    <row r="135" spans="1:9" s="18" customFormat="1" ht="12" customHeight="1" x14ac:dyDescent="0.2">
      <c r="A135" s="246" t="s">
        <v>115</v>
      </c>
      <c r="B135" s="246"/>
      <c r="C135" s="19">
        <v>1541</v>
      </c>
      <c r="D135" s="19">
        <v>767</v>
      </c>
      <c r="E135" s="19">
        <v>774</v>
      </c>
      <c r="F135" s="19">
        <v>1592</v>
      </c>
      <c r="G135" s="19">
        <v>789</v>
      </c>
      <c r="H135" s="19">
        <v>803</v>
      </c>
      <c r="I135" s="49">
        <v>1567</v>
      </c>
    </row>
    <row r="136" spans="1:9" s="18" customFormat="1" ht="12" customHeight="1" x14ac:dyDescent="0.2">
      <c r="A136" s="246" t="s">
        <v>116</v>
      </c>
      <c r="B136" s="246"/>
      <c r="C136" s="19">
        <v>748</v>
      </c>
      <c r="D136" s="19">
        <v>365</v>
      </c>
      <c r="E136" s="19">
        <v>383</v>
      </c>
      <c r="F136" s="19">
        <v>761</v>
      </c>
      <c r="G136" s="19">
        <v>376</v>
      </c>
      <c r="H136" s="19">
        <v>385</v>
      </c>
      <c r="I136" s="49">
        <v>754</v>
      </c>
    </row>
    <row r="137" spans="1:9" s="18" customFormat="1" ht="12" customHeight="1" x14ac:dyDescent="0.2">
      <c r="A137" s="246" t="s">
        <v>117</v>
      </c>
      <c r="B137" s="246"/>
      <c r="C137" s="19">
        <v>2027</v>
      </c>
      <c r="D137" s="19">
        <v>978</v>
      </c>
      <c r="E137" s="19">
        <v>1049</v>
      </c>
      <c r="F137" s="19">
        <v>2055</v>
      </c>
      <c r="G137" s="19">
        <v>1001</v>
      </c>
      <c r="H137" s="19">
        <v>1054</v>
      </c>
      <c r="I137" s="49">
        <v>2041</v>
      </c>
    </row>
    <row r="138" spans="1:9" s="18" customFormat="1" ht="12" customHeight="1" x14ac:dyDescent="0.2">
      <c r="A138" s="246" t="s">
        <v>118</v>
      </c>
      <c r="B138" s="246"/>
      <c r="C138" s="19">
        <v>681</v>
      </c>
      <c r="D138" s="19">
        <v>319</v>
      </c>
      <c r="E138" s="19">
        <v>362</v>
      </c>
      <c r="F138" s="19">
        <v>675</v>
      </c>
      <c r="G138" s="19">
        <v>319</v>
      </c>
      <c r="H138" s="19">
        <v>356</v>
      </c>
      <c r="I138" s="49">
        <v>678</v>
      </c>
    </row>
    <row r="139" spans="1:9" s="18" customFormat="1" ht="12" customHeight="1" x14ac:dyDescent="0.2">
      <c r="A139" s="246" t="s">
        <v>119</v>
      </c>
      <c r="B139" s="246"/>
      <c r="C139" s="19">
        <v>526</v>
      </c>
      <c r="D139" s="19">
        <v>292</v>
      </c>
      <c r="E139" s="19">
        <v>234</v>
      </c>
      <c r="F139" s="19">
        <v>596</v>
      </c>
      <c r="G139" s="19">
        <v>342</v>
      </c>
      <c r="H139" s="19">
        <v>254</v>
      </c>
      <c r="I139" s="49">
        <v>561</v>
      </c>
    </row>
    <row r="140" spans="1:9" s="18" customFormat="1" ht="12" customHeight="1" x14ac:dyDescent="0.2">
      <c r="A140" s="246" t="s">
        <v>120</v>
      </c>
      <c r="B140" s="246"/>
      <c r="C140" s="19">
        <v>1828</v>
      </c>
      <c r="D140" s="19">
        <v>876</v>
      </c>
      <c r="E140" s="19">
        <v>952</v>
      </c>
      <c r="F140" s="19">
        <v>1853</v>
      </c>
      <c r="G140" s="19">
        <v>899</v>
      </c>
      <c r="H140" s="19">
        <v>954</v>
      </c>
      <c r="I140" s="49">
        <v>1841</v>
      </c>
    </row>
    <row r="141" spans="1:9" s="18" customFormat="1" ht="12" customHeight="1" x14ac:dyDescent="0.2">
      <c r="A141" s="246" t="s">
        <v>121</v>
      </c>
      <c r="B141" s="246"/>
      <c r="C141" s="19">
        <v>1707</v>
      </c>
      <c r="D141" s="19">
        <v>798</v>
      </c>
      <c r="E141" s="19">
        <v>909</v>
      </c>
      <c r="F141" s="19">
        <v>1772</v>
      </c>
      <c r="G141" s="19">
        <v>811</v>
      </c>
      <c r="H141" s="19">
        <v>961</v>
      </c>
      <c r="I141" s="49">
        <v>1738</v>
      </c>
    </row>
    <row r="142" spans="1:9" s="18" customFormat="1" ht="12" customHeight="1" x14ac:dyDescent="0.2">
      <c r="A142" s="246" t="s">
        <v>122</v>
      </c>
      <c r="B142" s="246"/>
      <c r="C142" s="19">
        <v>2938</v>
      </c>
      <c r="D142" s="19">
        <v>1438</v>
      </c>
      <c r="E142" s="19">
        <v>1500</v>
      </c>
      <c r="F142" s="19">
        <v>2918</v>
      </c>
      <c r="G142" s="19">
        <v>1417</v>
      </c>
      <c r="H142" s="19">
        <v>1501</v>
      </c>
      <c r="I142" s="49">
        <v>2928</v>
      </c>
    </row>
    <row r="143" spans="1:9" s="18" customFormat="1" ht="12" customHeight="1" x14ac:dyDescent="0.2">
      <c r="A143" s="246" t="s">
        <v>123</v>
      </c>
      <c r="B143" s="246"/>
      <c r="C143" s="19">
        <v>624</v>
      </c>
      <c r="D143" s="19">
        <v>298</v>
      </c>
      <c r="E143" s="19">
        <v>326</v>
      </c>
      <c r="F143" s="19">
        <v>594</v>
      </c>
      <c r="G143" s="19">
        <v>284</v>
      </c>
      <c r="H143" s="19">
        <v>310</v>
      </c>
      <c r="I143" s="49">
        <v>610</v>
      </c>
    </row>
    <row r="144" spans="1:9" s="18" customFormat="1" ht="12" customHeight="1" x14ac:dyDescent="0.2">
      <c r="A144" s="246" t="s">
        <v>124</v>
      </c>
      <c r="B144" s="246"/>
      <c r="C144" s="19">
        <v>492</v>
      </c>
      <c r="D144" s="19">
        <v>247</v>
      </c>
      <c r="E144" s="19">
        <v>245</v>
      </c>
      <c r="F144" s="19">
        <v>523</v>
      </c>
      <c r="G144" s="19">
        <v>266</v>
      </c>
      <c r="H144" s="19">
        <v>257</v>
      </c>
      <c r="I144" s="49">
        <v>506</v>
      </c>
    </row>
    <row r="145" spans="1:9" s="18" customFormat="1" ht="12" customHeight="1" x14ac:dyDescent="0.2">
      <c r="A145" s="246" t="s">
        <v>125</v>
      </c>
      <c r="B145" s="246"/>
      <c r="C145" s="19">
        <v>1872</v>
      </c>
      <c r="D145" s="19">
        <v>901</v>
      </c>
      <c r="E145" s="19">
        <v>971</v>
      </c>
      <c r="F145" s="19">
        <v>1917</v>
      </c>
      <c r="G145" s="19">
        <v>933</v>
      </c>
      <c r="H145" s="19">
        <v>984</v>
      </c>
      <c r="I145" s="49">
        <v>1895</v>
      </c>
    </row>
    <row r="146" spans="1:9" s="18" customFormat="1" ht="12" customHeight="1" x14ac:dyDescent="0.2">
      <c r="A146" s="254" t="s">
        <v>126</v>
      </c>
      <c r="B146" s="254"/>
      <c r="C146" s="25">
        <v>325</v>
      </c>
      <c r="D146" s="25">
        <v>165</v>
      </c>
      <c r="E146" s="25">
        <v>160</v>
      </c>
      <c r="F146" s="25">
        <v>343</v>
      </c>
      <c r="G146" s="25">
        <v>178</v>
      </c>
      <c r="H146" s="25">
        <v>165</v>
      </c>
      <c r="I146" s="50">
        <v>335</v>
      </c>
    </row>
    <row r="147" spans="1:9" s="18" customFormat="1" ht="12" customHeight="1" x14ac:dyDescent="0.2">
      <c r="A147" s="22"/>
      <c r="B147" s="22"/>
      <c r="C147" s="22"/>
      <c r="D147" s="22"/>
      <c r="E147" s="22"/>
      <c r="F147" s="22"/>
      <c r="G147" s="22"/>
      <c r="H147" s="22"/>
      <c r="I147" s="52"/>
    </row>
    <row r="148" spans="1:9" s="18" customFormat="1" ht="12" customHeight="1" x14ac:dyDescent="0.2">
      <c r="A148" s="247" t="s">
        <v>127</v>
      </c>
      <c r="B148" s="247"/>
      <c r="C148" s="17">
        <f t="shared" ref="C148:I148" si="44">SUM(C149:C187)</f>
        <v>61157</v>
      </c>
      <c r="D148" s="17">
        <f t="shared" si="44"/>
        <v>28913</v>
      </c>
      <c r="E148" s="17">
        <f t="shared" si="44"/>
        <v>32244</v>
      </c>
      <c r="F148" s="17">
        <f t="shared" si="44"/>
        <v>61814</v>
      </c>
      <c r="G148" s="17">
        <f t="shared" si="44"/>
        <v>29320</v>
      </c>
      <c r="H148" s="17">
        <f t="shared" si="44"/>
        <v>32494</v>
      </c>
      <c r="I148" s="48">
        <f t="shared" si="44"/>
        <v>61486</v>
      </c>
    </row>
    <row r="149" spans="1:9" s="18" customFormat="1" ht="12" customHeight="1" x14ac:dyDescent="0.2">
      <c r="A149" s="246" t="s">
        <v>128</v>
      </c>
      <c r="B149" s="246"/>
      <c r="C149" s="19">
        <v>5519</v>
      </c>
      <c r="D149" s="19">
        <v>2554</v>
      </c>
      <c r="E149" s="19">
        <v>2965</v>
      </c>
      <c r="F149" s="19">
        <v>5533</v>
      </c>
      <c r="G149" s="19">
        <v>2570</v>
      </c>
      <c r="H149" s="19">
        <v>2963</v>
      </c>
      <c r="I149" s="49">
        <v>5527</v>
      </c>
    </row>
    <row r="150" spans="1:9" s="18" customFormat="1" ht="12" customHeight="1" x14ac:dyDescent="0.2">
      <c r="A150" s="246" t="s">
        <v>252</v>
      </c>
      <c r="B150" s="246"/>
      <c r="C150" s="19">
        <v>118</v>
      </c>
      <c r="D150" s="19">
        <v>55</v>
      </c>
      <c r="E150" s="19">
        <v>63</v>
      </c>
      <c r="F150" s="19">
        <v>123</v>
      </c>
      <c r="G150" s="19">
        <v>56</v>
      </c>
      <c r="H150" s="19">
        <v>67</v>
      </c>
      <c r="I150" s="49">
        <v>120</v>
      </c>
    </row>
    <row r="151" spans="1:9" s="18" customFormat="1" ht="12" customHeight="1" x14ac:dyDescent="0.2">
      <c r="A151" s="246" t="s">
        <v>129</v>
      </c>
      <c r="B151" s="246"/>
      <c r="C151" s="19">
        <v>202</v>
      </c>
      <c r="D151" s="19">
        <v>99</v>
      </c>
      <c r="E151" s="19">
        <v>103</v>
      </c>
      <c r="F151" s="19">
        <v>205</v>
      </c>
      <c r="G151" s="19">
        <v>100</v>
      </c>
      <c r="H151" s="19">
        <v>105</v>
      </c>
      <c r="I151" s="49">
        <v>203</v>
      </c>
    </row>
    <row r="152" spans="1:9" s="18" customFormat="1" ht="12" customHeight="1" x14ac:dyDescent="0.2">
      <c r="A152" s="246" t="s">
        <v>130</v>
      </c>
      <c r="B152" s="246"/>
      <c r="C152" s="19">
        <v>546</v>
      </c>
      <c r="D152" s="19">
        <v>254</v>
      </c>
      <c r="E152" s="19">
        <v>292</v>
      </c>
      <c r="F152" s="19">
        <v>560</v>
      </c>
      <c r="G152" s="19">
        <v>267</v>
      </c>
      <c r="H152" s="19">
        <v>293</v>
      </c>
      <c r="I152" s="49">
        <v>553</v>
      </c>
    </row>
    <row r="153" spans="1:9" s="18" customFormat="1" ht="12" customHeight="1" x14ac:dyDescent="0.2">
      <c r="A153" s="246" t="s">
        <v>131</v>
      </c>
      <c r="B153" s="246"/>
      <c r="C153" s="19">
        <v>1899</v>
      </c>
      <c r="D153" s="19">
        <v>895</v>
      </c>
      <c r="E153" s="19">
        <v>1004</v>
      </c>
      <c r="F153" s="19">
        <v>1865</v>
      </c>
      <c r="G153" s="19">
        <v>888</v>
      </c>
      <c r="H153" s="19">
        <v>977</v>
      </c>
      <c r="I153" s="49">
        <v>1882</v>
      </c>
    </row>
    <row r="154" spans="1:9" s="18" customFormat="1" ht="12" customHeight="1" x14ac:dyDescent="0.2">
      <c r="A154" s="246" t="s">
        <v>132</v>
      </c>
      <c r="B154" s="246"/>
      <c r="C154" s="19">
        <v>111</v>
      </c>
      <c r="D154" s="19">
        <v>52</v>
      </c>
      <c r="E154" s="19">
        <v>59</v>
      </c>
      <c r="F154" s="19">
        <v>112</v>
      </c>
      <c r="G154" s="19">
        <v>56</v>
      </c>
      <c r="H154" s="19">
        <v>56</v>
      </c>
      <c r="I154" s="49">
        <v>111</v>
      </c>
    </row>
    <row r="155" spans="1:9" s="18" customFormat="1" ht="12" customHeight="1" x14ac:dyDescent="0.2">
      <c r="A155" s="246" t="s">
        <v>133</v>
      </c>
      <c r="B155" s="246"/>
      <c r="C155" s="19">
        <v>718</v>
      </c>
      <c r="D155" s="19">
        <v>340</v>
      </c>
      <c r="E155" s="19">
        <v>378</v>
      </c>
      <c r="F155" s="19">
        <v>729</v>
      </c>
      <c r="G155" s="19">
        <v>346</v>
      </c>
      <c r="H155" s="19">
        <v>383</v>
      </c>
      <c r="I155" s="49">
        <v>724</v>
      </c>
    </row>
    <row r="156" spans="1:9" s="18" customFormat="1" ht="12" customHeight="1" x14ac:dyDescent="0.2">
      <c r="A156" s="246" t="s">
        <v>135</v>
      </c>
      <c r="B156" s="246"/>
      <c r="C156" s="19">
        <v>786</v>
      </c>
      <c r="D156" s="19">
        <v>376</v>
      </c>
      <c r="E156" s="19">
        <v>410</v>
      </c>
      <c r="F156" s="19">
        <v>819</v>
      </c>
      <c r="G156" s="19">
        <v>396</v>
      </c>
      <c r="H156" s="19">
        <v>423</v>
      </c>
      <c r="I156" s="49">
        <v>803</v>
      </c>
    </row>
    <row r="157" spans="1:9" s="18" customFormat="1" ht="12" customHeight="1" x14ac:dyDescent="0.2">
      <c r="A157" s="246" t="s">
        <v>136</v>
      </c>
      <c r="B157" s="246"/>
      <c r="C157" s="19">
        <v>19</v>
      </c>
      <c r="D157" s="19">
        <v>11</v>
      </c>
      <c r="E157" s="19">
        <v>8</v>
      </c>
      <c r="F157" s="19">
        <v>18</v>
      </c>
      <c r="G157" s="19">
        <v>10</v>
      </c>
      <c r="H157" s="19">
        <v>8</v>
      </c>
      <c r="I157" s="49">
        <v>19</v>
      </c>
    </row>
    <row r="158" spans="1:9" s="18" customFormat="1" ht="12" customHeight="1" x14ac:dyDescent="0.2">
      <c r="A158" s="246" t="s">
        <v>137</v>
      </c>
      <c r="B158" s="246"/>
      <c r="C158" s="19">
        <v>2673</v>
      </c>
      <c r="D158" s="19">
        <v>1324</v>
      </c>
      <c r="E158" s="19">
        <v>1349</v>
      </c>
      <c r="F158" s="19">
        <v>2785</v>
      </c>
      <c r="G158" s="19">
        <v>1384</v>
      </c>
      <c r="H158" s="19">
        <v>1401</v>
      </c>
      <c r="I158" s="49">
        <v>2729</v>
      </c>
    </row>
    <row r="159" spans="1:9" s="18" customFormat="1" ht="12" customHeight="1" x14ac:dyDescent="0.2">
      <c r="A159" s="246" t="s">
        <v>138</v>
      </c>
      <c r="B159" s="246"/>
      <c r="C159" s="19">
        <v>114</v>
      </c>
      <c r="D159" s="19">
        <v>61</v>
      </c>
      <c r="E159" s="19">
        <v>53</v>
      </c>
      <c r="F159" s="19">
        <v>117</v>
      </c>
      <c r="G159" s="19">
        <v>63</v>
      </c>
      <c r="H159" s="19">
        <v>54</v>
      </c>
      <c r="I159" s="49">
        <v>115</v>
      </c>
    </row>
    <row r="160" spans="1:9" s="18" customFormat="1" ht="12" customHeight="1" x14ac:dyDescent="0.2">
      <c r="A160" s="246" t="s">
        <v>139</v>
      </c>
      <c r="B160" s="246"/>
      <c r="C160" s="19">
        <v>302</v>
      </c>
      <c r="D160" s="19">
        <v>149</v>
      </c>
      <c r="E160" s="19">
        <v>153</v>
      </c>
      <c r="F160" s="19">
        <v>303</v>
      </c>
      <c r="G160" s="19">
        <v>151</v>
      </c>
      <c r="H160" s="19">
        <v>152</v>
      </c>
      <c r="I160" s="49">
        <v>302</v>
      </c>
    </row>
    <row r="161" spans="1:9" s="18" customFormat="1" ht="12" customHeight="1" x14ac:dyDescent="0.2">
      <c r="A161" s="246" t="s">
        <v>140</v>
      </c>
      <c r="B161" s="246"/>
      <c r="C161" s="19">
        <v>4378</v>
      </c>
      <c r="D161" s="19">
        <v>2118</v>
      </c>
      <c r="E161" s="19">
        <v>2260</v>
      </c>
      <c r="F161" s="19">
        <v>4400</v>
      </c>
      <c r="G161" s="19">
        <v>2130</v>
      </c>
      <c r="H161" s="19">
        <v>2270</v>
      </c>
      <c r="I161" s="49">
        <v>4390</v>
      </c>
    </row>
    <row r="162" spans="1:9" s="18" customFormat="1" ht="12" customHeight="1" x14ac:dyDescent="0.2">
      <c r="A162" s="246" t="s">
        <v>141</v>
      </c>
      <c r="B162" s="246"/>
      <c r="C162" s="19">
        <v>27</v>
      </c>
      <c r="D162" s="19">
        <v>12</v>
      </c>
      <c r="E162" s="19">
        <v>15</v>
      </c>
      <c r="F162" s="19">
        <v>27</v>
      </c>
      <c r="G162" s="19">
        <v>12</v>
      </c>
      <c r="H162" s="19">
        <v>15</v>
      </c>
      <c r="I162" s="49">
        <v>27</v>
      </c>
    </row>
    <row r="163" spans="1:9" s="18" customFormat="1" ht="12" customHeight="1" x14ac:dyDescent="0.2">
      <c r="A163" s="246" t="s">
        <v>142</v>
      </c>
      <c r="B163" s="246"/>
      <c r="C163" s="19">
        <v>44</v>
      </c>
      <c r="D163" s="19">
        <v>27</v>
      </c>
      <c r="E163" s="19">
        <v>17</v>
      </c>
      <c r="F163" s="19">
        <v>43</v>
      </c>
      <c r="G163" s="19">
        <v>25</v>
      </c>
      <c r="H163" s="19">
        <v>18</v>
      </c>
      <c r="I163" s="49">
        <v>43</v>
      </c>
    </row>
    <row r="164" spans="1:9" s="18" customFormat="1" ht="12" customHeight="1" x14ac:dyDescent="0.2">
      <c r="A164" s="246" t="s">
        <v>253</v>
      </c>
      <c r="B164" s="246"/>
      <c r="C164" s="19">
        <v>882</v>
      </c>
      <c r="D164" s="19">
        <v>385</v>
      </c>
      <c r="E164" s="19">
        <v>497</v>
      </c>
      <c r="F164" s="19">
        <v>897</v>
      </c>
      <c r="G164" s="19">
        <v>397</v>
      </c>
      <c r="H164" s="19">
        <v>500</v>
      </c>
      <c r="I164" s="49">
        <v>890</v>
      </c>
    </row>
    <row r="165" spans="1:9" s="18" customFormat="1" ht="12" customHeight="1" x14ac:dyDescent="0.2">
      <c r="A165" s="246" t="s">
        <v>143</v>
      </c>
      <c r="B165" s="246"/>
      <c r="C165" s="19">
        <v>346</v>
      </c>
      <c r="D165" s="19">
        <v>172</v>
      </c>
      <c r="E165" s="19">
        <v>174</v>
      </c>
      <c r="F165" s="19">
        <v>350</v>
      </c>
      <c r="G165" s="19">
        <v>174</v>
      </c>
      <c r="H165" s="19">
        <v>176</v>
      </c>
      <c r="I165" s="49">
        <v>349</v>
      </c>
    </row>
    <row r="166" spans="1:9" s="18" customFormat="1" ht="12" customHeight="1" x14ac:dyDescent="0.2">
      <c r="A166" s="246" t="s">
        <v>144</v>
      </c>
      <c r="B166" s="246"/>
      <c r="C166" s="19">
        <v>1213</v>
      </c>
      <c r="D166" s="19">
        <v>607</v>
      </c>
      <c r="E166" s="19">
        <v>606</v>
      </c>
      <c r="F166" s="19">
        <v>1227</v>
      </c>
      <c r="G166" s="19">
        <v>612</v>
      </c>
      <c r="H166" s="19">
        <v>615</v>
      </c>
      <c r="I166" s="49">
        <v>1219</v>
      </c>
    </row>
    <row r="167" spans="1:9" s="18" customFormat="1" ht="12" customHeight="1" x14ac:dyDescent="0.2">
      <c r="A167" s="246" t="s">
        <v>145</v>
      </c>
      <c r="B167" s="246"/>
      <c r="C167" s="19">
        <v>14909</v>
      </c>
      <c r="D167" s="19">
        <v>6887</v>
      </c>
      <c r="E167" s="19">
        <v>8022</v>
      </c>
      <c r="F167" s="19">
        <v>15123</v>
      </c>
      <c r="G167" s="19">
        <v>7004</v>
      </c>
      <c r="H167" s="19">
        <v>8119</v>
      </c>
      <c r="I167" s="49">
        <v>15016</v>
      </c>
    </row>
    <row r="168" spans="1:9" s="18" customFormat="1" ht="12" customHeight="1" x14ac:dyDescent="0.2">
      <c r="A168" s="246" t="s">
        <v>146</v>
      </c>
      <c r="B168" s="246"/>
      <c r="C168" s="19">
        <v>6352</v>
      </c>
      <c r="D168" s="19">
        <v>3112</v>
      </c>
      <c r="E168" s="19">
        <v>3240</v>
      </c>
      <c r="F168" s="19">
        <v>6368</v>
      </c>
      <c r="G168" s="19">
        <v>3129</v>
      </c>
      <c r="H168" s="19">
        <v>3239</v>
      </c>
      <c r="I168" s="49">
        <v>6360</v>
      </c>
    </row>
    <row r="169" spans="1:9" s="18" customFormat="1" ht="12" customHeight="1" x14ac:dyDescent="0.2">
      <c r="A169" s="246" t="s">
        <v>147</v>
      </c>
      <c r="B169" s="246"/>
      <c r="C169" s="19">
        <v>1604</v>
      </c>
      <c r="D169" s="19">
        <v>773</v>
      </c>
      <c r="E169" s="19">
        <v>831</v>
      </c>
      <c r="F169" s="19">
        <v>1642</v>
      </c>
      <c r="G169" s="19">
        <v>786</v>
      </c>
      <c r="H169" s="19">
        <v>856</v>
      </c>
      <c r="I169" s="49">
        <v>1624</v>
      </c>
    </row>
    <row r="170" spans="1:9" s="18" customFormat="1" ht="12" customHeight="1" x14ac:dyDescent="0.2">
      <c r="A170" s="246" t="s">
        <v>148</v>
      </c>
      <c r="B170" s="246"/>
      <c r="C170" s="19">
        <v>205</v>
      </c>
      <c r="D170" s="19">
        <v>98</v>
      </c>
      <c r="E170" s="19">
        <v>107</v>
      </c>
      <c r="F170" s="19">
        <v>223</v>
      </c>
      <c r="G170" s="19">
        <v>110</v>
      </c>
      <c r="H170" s="19">
        <v>113</v>
      </c>
      <c r="I170" s="49">
        <v>213</v>
      </c>
    </row>
    <row r="171" spans="1:9" s="18" customFormat="1" ht="12" customHeight="1" x14ac:dyDescent="0.2">
      <c r="A171" s="246" t="s">
        <v>149</v>
      </c>
      <c r="B171" s="246"/>
      <c r="C171" s="19">
        <v>6842</v>
      </c>
      <c r="D171" s="19">
        <v>3166</v>
      </c>
      <c r="E171" s="19">
        <v>3676</v>
      </c>
      <c r="F171" s="19">
        <v>6903</v>
      </c>
      <c r="G171" s="19">
        <v>3188</v>
      </c>
      <c r="H171" s="19">
        <v>3715</v>
      </c>
      <c r="I171" s="49">
        <v>6872</v>
      </c>
    </row>
    <row r="172" spans="1:9" s="18" customFormat="1" ht="12" customHeight="1" x14ac:dyDescent="0.2">
      <c r="A172" s="246" t="s">
        <v>150</v>
      </c>
      <c r="B172" s="246"/>
      <c r="C172" s="19">
        <v>59</v>
      </c>
      <c r="D172" s="19">
        <v>32</v>
      </c>
      <c r="E172" s="19">
        <v>27</v>
      </c>
      <c r="F172" s="19">
        <v>58</v>
      </c>
      <c r="G172" s="19">
        <v>32</v>
      </c>
      <c r="H172" s="19">
        <v>26</v>
      </c>
      <c r="I172" s="49">
        <v>58</v>
      </c>
    </row>
    <row r="173" spans="1:9" s="18" customFormat="1" ht="12" customHeight="1" x14ac:dyDescent="0.2">
      <c r="A173" s="246" t="s">
        <v>151</v>
      </c>
      <c r="B173" s="246"/>
      <c r="C173" s="19">
        <v>2803</v>
      </c>
      <c r="D173" s="19">
        <v>1260</v>
      </c>
      <c r="E173" s="19">
        <v>1543</v>
      </c>
      <c r="F173" s="19">
        <v>2824</v>
      </c>
      <c r="G173" s="19">
        <v>1289</v>
      </c>
      <c r="H173" s="19">
        <v>1535</v>
      </c>
      <c r="I173" s="49">
        <v>2814</v>
      </c>
    </row>
    <row r="174" spans="1:9" s="18" customFormat="1" ht="12" customHeight="1" x14ac:dyDescent="0.2">
      <c r="A174" s="246" t="s">
        <v>152</v>
      </c>
      <c r="B174" s="246"/>
      <c r="C174" s="19">
        <v>293</v>
      </c>
      <c r="D174" s="19">
        <v>140</v>
      </c>
      <c r="E174" s="19">
        <v>153</v>
      </c>
      <c r="F174" s="19">
        <v>292</v>
      </c>
      <c r="G174" s="19">
        <v>139</v>
      </c>
      <c r="H174" s="19">
        <v>153</v>
      </c>
      <c r="I174" s="49">
        <v>292</v>
      </c>
    </row>
    <row r="175" spans="1:9" s="18" customFormat="1" ht="12" customHeight="1" x14ac:dyDescent="0.2">
      <c r="A175" s="246" t="s">
        <v>153</v>
      </c>
      <c r="B175" s="246"/>
      <c r="C175" s="19">
        <v>768</v>
      </c>
      <c r="D175" s="19">
        <v>359</v>
      </c>
      <c r="E175" s="19">
        <v>409</v>
      </c>
      <c r="F175" s="19">
        <v>749</v>
      </c>
      <c r="G175" s="19">
        <v>356</v>
      </c>
      <c r="H175" s="19">
        <v>393</v>
      </c>
      <c r="I175" s="49">
        <v>759</v>
      </c>
    </row>
    <row r="176" spans="1:9" s="18" customFormat="1" ht="12" customHeight="1" x14ac:dyDescent="0.2">
      <c r="A176" s="246" t="s">
        <v>254</v>
      </c>
      <c r="B176" s="246"/>
      <c r="C176" s="19">
        <v>120</v>
      </c>
      <c r="D176" s="19">
        <v>57</v>
      </c>
      <c r="E176" s="19">
        <v>63</v>
      </c>
      <c r="F176" s="19">
        <v>123</v>
      </c>
      <c r="G176" s="19">
        <v>58</v>
      </c>
      <c r="H176" s="19">
        <v>65</v>
      </c>
      <c r="I176" s="49">
        <v>122</v>
      </c>
    </row>
    <row r="177" spans="1:9" s="18" customFormat="1" ht="12" customHeight="1" x14ac:dyDescent="0.2">
      <c r="A177" s="246" t="s">
        <v>154</v>
      </c>
      <c r="B177" s="246"/>
      <c r="C177" s="19">
        <v>375</v>
      </c>
      <c r="D177" s="19">
        <v>176</v>
      </c>
      <c r="E177" s="19">
        <v>199</v>
      </c>
      <c r="F177" s="19">
        <v>395</v>
      </c>
      <c r="G177" s="19">
        <v>189</v>
      </c>
      <c r="H177" s="19">
        <v>206</v>
      </c>
      <c r="I177" s="49">
        <v>385</v>
      </c>
    </row>
    <row r="178" spans="1:9" s="18" customFormat="1" ht="12" customHeight="1" x14ac:dyDescent="0.2">
      <c r="A178" s="246" t="s">
        <v>155</v>
      </c>
      <c r="B178" s="246"/>
      <c r="C178" s="19">
        <v>662</v>
      </c>
      <c r="D178" s="19">
        <v>328</v>
      </c>
      <c r="E178" s="19">
        <v>334</v>
      </c>
      <c r="F178" s="19">
        <v>660</v>
      </c>
      <c r="G178" s="19">
        <v>330</v>
      </c>
      <c r="H178" s="19">
        <v>330</v>
      </c>
      <c r="I178" s="49">
        <v>661</v>
      </c>
    </row>
    <row r="179" spans="1:9" s="18" customFormat="1" ht="12" customHeight="1" x14ac:dyDescent="0.2">
      <c r="A179" s="246" t="s">
        <v>156</v>
      </c>
      <c r="B179" s="246"/>
      <c r="C179" s="19">
        <v>714</v>
      </c>
      <c r="D179" s="19">
        <v>352</v>
      </c>
      <c r="E179" s="19">
        <v>362</v>
      </c>
      <c r="F179" s="19">
        <v>708</v>
      </c>
      <c r="G179" s="19">
        <v>347</v>
      </c>
      <c r="H179" s="19">
        <v>361</v>
      </c>
      <c r="I179" s="49">
        <v>711</v>
      </c>
    </row>
    <row r="180" spans="1:9" s="18" customFormat="1" ht="12" customHeight="1" x14ac:dyDescent="0.2">
      <c r="A180" s="246" t="s">
        <v>157</v>
      </c>
      <c r="B180" s="246"/>
      <c r="C180" s="19">
        <v>139</v>
      </c>
      <c r="D180" s="19">
        <v>62</v>
      </c>
      <c r="E180" s="19">
        <v>77</v>
      </c>
      <c r="F180" s="19">
        <v>136</v>
      </c>
      <c r="G180" s="19">
        <v>64</v>
      </c>
      <c r="H180" s="19">
        <v>72</v>
      </c>
      <c r="I180" s="49">
        <v>138</v>
      </c>
    </row>
    <row r="181" spans="1:9" s="18" customFormat="1" ht="12" customHeight="1" x14ac:dyDescent="0.2">
      <c r="A181" s="246" t="s">
        <v>158</v>
      </c>
      <c r="B181" s="246"/>
      <c r="C181" s="19">
        <v>85</v>
      </c>
      <c r="D181" s="19">
        <v>42</v>
      </c>
      <c r="E181" s="19">
        <v>43</v>
      </c>
      <c r="F181" s="19">
        <v>85</v>
      </c>
      <c r="G181" s="19">
        <v>42</v>
      </c>
      <c r="H181" s="19">
        <v>43</v>
      </c>
      <c r="I181" s="49">
        <v>84</v>
      </c>
    </row>
    <row r="182" spans="1:9" s="18" customFormat="1" ht="12" customHeight="1" x14ac:dyDescent="0.2">
      <c r="A182" s="246" t="s">
        <v>159</v>
      </c>
      <c r="B182" s="246"/>
      <c r="C182" s="19">
        <v>751</v>
      </c>
      <c r="D182" s="19">
        <v>364</v>
      </c>
      <c r="E182" s="19">
        <v>387</v>
      </c>
      <c r="F182" s="19">
        <v>740</v>
      </c>
      <c r="G182" s="19">
        <v>360</v>
      </c>
      <c r="H182" s="19">
        <v>380</v>
      </c>
      <c r="I182" s="49">
        <v>746</v>
      </c>
    </row>
    <row r="183" spans="1:9" s="18" customFormat="1" ht="12" customHeight="1" x14ac:dyDescent="0.2">
      <c r="A183" s="246" t="s">
        <v>160</v>
      </c>
      <c r="B183" s="246"/>
      <c r="C183" s="19">
        <v>2477</v>
      </c>
      <c r="D183" s="19">
        <v>1194</v>
      </c>
      <c r="E183" s="19">
        <v>1283</v>
      </c>
      <c r="F183" s="19">
        <v>2543</v>
      </c>
      <c r="G183" s="19">
        <v>1229</v>
      </c>
      <c r="H183" s="19">
        <v>1314</v>
      </c>
      <c r="I183" s="49">
        <v>2509</v>
      </c>
    </row>
    <row r="184" spans="1:9" s="18" customFormat="1" ht="12" customHeight="1" x14ac:dyDescent="0.2">
      <c r="A184" s="246" t="s">
        <v>161</v>
      </c>
      <c r="B184" s="246"/>
      <c r="C184" s="19">
        <v>60</v>
      </c>
      <c r="D184" s="19">
        <v>26</v>
      </c>
      <c r="E184" s="19">
        <v>34</v>
      </c>
      <c r="F184" s="19">
        <v>65</v>
      </c>
      <c r="G184" s="19">
        <v>30</v>
      </c>
      <c r="H184" s="19">
        <v>35</v>
      </c>
      <c r="I184" s="49">
        <v>63</v>
      </c>
    </row>
    <row r="185" spans="1:9" s="18" customFormat="1" ht="12" customHeight="1" x14ac:dyDescent="0.2">
      <c r="A185" s="246" t="s">
        <v>162</v>
      </c>
      <c r="B185" s="246"/>
      <c r="C185" s="19">
        <v>1091</v>
      </c>
      <c r="D185" s="19">
        <v>534</v>
      </c>
      <c r="E185" s="19">
        <v>557</v>
      </c>
      <c r="F185" s="19">
        <v>1110</v>
      </c>
      <c r="G185" s="19">
        <v>542</v>
      </c>
      <c r="H185" s="19">
        <v>568</v>
      </c>
      <c r="I185" s="49">
        <v>1100</v>
      </c>
    </row>
    <row r="186" spans="1:9" s="18" customFormat="1" ht="12" customHeight="1" x14ac:dyDescent="0.2">
      <c r="A186" s="246" t="s">
        <v>163</v>
      </c>
      <c r="B186" s="246"/>
      <c r="C186" s="19">
        <v>662</v>
      </c>
      <c r="D186" s="19">
        <v>317</v>
      </c>
      <c r="E186" s="19">
        <v>345</v>
      </c>
      <c r="F186" s="19">
        <v>665</v>
      </c>
      <c r="G186" s="19">
        <v>317</v>
      </c>
      <c r="H186" s="19">
        <v>348</v>
      </c>
      <c r="I186" s="49">
        <v>664</v>
      </c>
    </row>
    <row r="187" spans="1:9" s="18" customFormat="1" ht="12" customHeight="1" x14ac:dyDescent="0.2">
      <c r="A187" s="253" t="s">
        <v>164</v>
      </c>
      <c r="B187" s="253"/>
      <c r="C187" s="25">
        <v>289</v>
      </c>
      <c r="D187" s="25">
        <v>143</v>
      </c>
      <c r="E187" s="25">
        <v>146</v>
      </c>
      <c r="F187" s="25">
        <v>289</v>
      </c>
      <c r="G187" s="25">
        <v>142</v>
      </c>
      <c r="H187" s="25">
        <v>147</v>
      </c>
      <c r="I187" s="50">
        <v>289</v>
      </c>
    </row>
    <row r="188" spans="1:9" s="18" customFormat="1" ht="12" customHeight="1" x14ac:dyDescent="0.2">
      <c r="A188" s="22"/>
      <c r="B188" s="22"/>
      <c r="C188" s="22"/>
      <c r="D188" s="22"/>
      <c r="E188" s="22"/>
      <c r="F188" s="22"/>
      <c r="G188" s="22"/>
      <c r="H188" s="22"/>
      <c r="I188" s="52"/>
    </row>
    <row r="189" spans="1:9" s="18" customFormat="1" ht="12" customHeight="1" x14ac:dyDescent="0.2">
      <c r="A189" s="247" t="s">
        <v>165</v>
      </c>
      <c r="B189" s="247"/>
      <c r="C189" s="17">
        <f t="shared" ref="C189:I189" si="45">SUM(C190:C197)</f>
        <v>5819</v>
      </c>
      <c r="D189" s="17">
        <f t="shared" si="45"/>
        <v>2862</v>
      </c>
      <c r="E189" s="17">
        <f t="shared" si="45"/>
        <v>2957</v>
      </c>
      <c r="F189" s="17">
        <f t="shared" si="45"/>
        <v>5826</v>
      </c>
      <c r="G189" s="17">
        <f t="shared" si="45"/>
        <v>2860</v>
      </c>
      <c r="H189" s="17">
        <f t="shared" si="45"/>
        <v>2966</v>
      </c>
      <c r="I189" s="48">
        <f t="shared" si="45"/>
        <v>5822</v>
      </c>
    </row>
    <row r="190" spans="1:9" s="18" customFormat="1" ht="12" customHeight="1" x14ac:dyDescent="0.2">
      <c r="A190" s="246" t="s">
        <v>166</v>
      </c>
      <c r="B190" s="246"/>
      <c r="C190" s="19">
        <v>1379</v>
      </c>
      <c r="D190" s="19">
        <v>652</v>
      </c>
      <c r="E190" s="19">
        <v>727</v>
      </c>
      <c r="F190" s="19">
        <v>1399</v>
      </c>
      <c r="G190" s="19">
        <v>658</v>
      </c>
      <c r="H190" s="19">
        <v>741</v>
      </c>
      <c r="I190" s="49">
        <v>1388</v>
      </c>
    </row>
    <row r="191" spans="1:9" s="18" customFormat="1" ht="12" customHeight="1" x14ac:dyDescent="0.2">
      <c r="A191" s="246" t="s">
        <v>167</v>
      </c>
      <c r="B191" s="246"/>
      <c r="C191" s="19">
        <v>54</v>
      </c>
      <c r="D191" s="19">
        <v>32</v>
      </c>
      <c r="E191" s="19">
        <v>22</v>
      </c>
      <c r="F191" s="19">
        <v>53</v>
      </c>
      <c r="G191" s="19">
        <v>32</v>
      </c>
      <c r="H191" s="19">
        <v>21</v>
      </c>
      <c r="I191" s="49">
        <v>53</v>
      </c>
    </row>
    <row r="192" spans="1:9" s="18" customFormat="1" ht="12" customHeight="1" x14ac:dyDescent="0.2">
      <c r="A192" s="246" t="s">
        <v>168</v>
      </c>
      <c r="B192" s="246"/>
      <c r="C192" s="19">
        <v>57</v>
      </c>
      <c r="D192" s="19">
        <v>31</v>
      </c>
      <c r="E192" s="19">
        <v>26</v>
      </c>
      <c r="F192" s="19">
        <v>57</v>
      </c>
      <c r="G192" s="19">
        <v>31</v>
      </c>
      <c r="H192" s="19">
        <v>26</v>
      </c>
      <c r="I192" s="49">
        <v>57</v>
      </c>
    </row>
    <row r="193" spans="1:9" s="18" customFormat="1" ht="12" customHeight="1" x14ac:dyDescent="0.2">
      <c r="A193" s="246" t="s">
        <v>169</v>
      </c>
      <c r="B193" s="246"/>
      <c r="C193" s="19">
        <v>63</v>
      </c>
      <c r="D193" s="19">
        <v>34</v>
      </c>
      <c r="E193" s="19">
        <v>29</v>
      </c>
      <c r="F193" s="19">
        <v>65</v>
      </c>
      <c r="G193" s="19">
        <v>36</v>
      </c>
      <c r="H193" s="19">
        <v>29</v>
      </c>
      <c r="I193" s="49">
        <v>64</v>
      </c>
    </row>
    <row r="194" spans="1:9" s="18" customFormat="1" ht="12" customHeight="1" x14ac:dyDescent="0.2">
      <c r="A194" s="246" t="s">
        <v>170</v>
      </c>
      <c r="B194" s="246"/>
      <c r="C194" s="19">
        <v>1230</v>
      </c>
      <c r="D194" s="19">
        <v>622</v>
      </c>
      <c r="E194" s="19">
        <v>608</v>
      </c>
      <c r="F194" s="19">
        <v>1218</v>
      </c>
      <c r="G194" s="19">
        <v>621</v>
      </c>
      <c r="H194" s="19">
        <v>597</v>
      </c>
      <c r="I194" s="49">
        <v>1224</v>
      </c>
    </row>
    <row r="195" spans="1:9" s="18" customFormat="1" ht="12" customHeight="1" x14ac:dyDescent="0.2">
      <c r="A195" s="246" t="s">
        <v>171</v>
      </c>
      <c r="B195" s="246"/>
      <c r="C195" s="19">
        <v>578</v>
      </c>
      <c r="D195" s="19">
        <v>287</v>
      </c>
      <c r="E195" s="19">
        <v>291</v>
      </c>
      <c r="F195" s="19">
        <v>572</v>
      </c>
      <c r="G195" s="19">
        <v>286</v>
      </c>
      <c r="H195" s="19">
        <v>286</v>
      </c>
      <c r="I195" s="49">
        <v>576</v>
      </c>
    </row>
    <row r="196" spans="1:9" s="18" customFormat="1" ht="12" customHeight="1" x14ac:dyDescent="0.2">
      <c r="A196" s="246" t="s">
        <v>172</v>
      </c>
      <c r="B196" s="246"/>
      <c r="C196" s="19">
        <v>46</v>
      </c>
      <c r="D196" s="19">
        <v>22</v>
      </c>
      <c r="E196" s="19">
        <v>24</v>
      </c>
      <c r="F196" s="19">
        <v>49</v>
      </c>
      <c r="G196" s="19">
        <v>23</v>
      </c>
      <c r="H196" s="19">
        <v>26</v>
      </c>
      <c r="I196" s="49">
        <v>48</v>
      </c>
    </row>
    <row r="197" spans="1:9" s="18" customFormat="1" ht="12" customHeight="1" x14ac:dyDescent="0.2">
      <c r="A197" s="253" t="s">
        <v>173</v>
      </c>
      <c r="B197" s="253"/>
      <c r="C197" s="25">
        <v>2412</v>
      </c>
      <c r="D197" s="25">
        <v>1182</v>
      </c>
      <c r="E197" s="25">
        <v>1230</v>
      </c>
      <c r="F197" s="25">
        <v>2413</v>
      </c>
      <c r="G197" s="25">
        <v>1173</v>
      </c>
      <c r="H197" s="25">
        <v>1240</v>
      </c>
      <c r="I197" s="50">
        <v>2412</v>
      </c>
    </row>
    <row r="198" spans="1:9" s="18" customFormat="1" ht="12" customHeight="1" x14ac:dyDescent="0.2">
      <c r="A198" s="22"/>
      <c r="B198" s="22"/>
      <c r="C198" s="22"/>
      <c r="D198" s="22"/>
      <c r="E198" s="22"/>
      <c r="F198" s="22"/>
      <c r="G198" s="22"/>
      <c r="H198" s="22"/>
      <c r="I198" s="52"/>
    </row>
    <row r="199" spans="1:9" s="18" customFormat="1" ht="12" customHeight="1" x14ac:dyDescent="0.2">
      <c r="A199" s="247" t="s">
        <v>174</v>
      </c>
      <c r="B199" s="247"/>
      <c r="C199" s="17">
        <f t="shared" ref="C199:I199" si="46">SUM(C200:C217)</f>
        <v>47128</v>
      </c>
      <c r="D199" s="17">
        <f t="shared" si="46"/>
        <v>22719</v>
      </c>
      <c r="E199" s="17">
        <f t="shared" si="46"/>
        <v>24409</v>
      </c>
      <c r="F199" s="17">
        <f t="shared" si="46"/>
        <v>47786</v>
      </c>
      <c r="G199" s="17">
        <f t="shared" si="46"/>
        <v>23073</v>
      </c>
      <c r="H199" s="17">
        <f t="shared" si="46"/>
        <v>24713</v>
      </c>
      <c r="I199" s="48">
        <f t="shared" si="46"/>
        <v>47457</v>
      </c>
    </row>
    <row r="200" spans="1:9" s="18" customFormat="1" ht="12" customHeight="1" x14ac:dyDescent="0.2">
      <c r="A200" s="246" t="s">
        <v>175</v>
      </c>
      <c r="B200" s="246"/>
      <c r="C200" s="19">
        <v>4018</v>
      </c>
      <c r="D200" s="19">
        <v>1994</v>
      </c>
      <c r="E200" s="19">
        <v>2024</v>
      </c>
      <c r="F200" s="19">
        <v>4133</v>
      </c>
      <c r="G200" s="19">
        <v>2043</v>
      </c>
      <c r="H200" s="19">
        <v>2090</v>
      </c>
      <c r="I200" s="49">
        <v>4075</v>
      </c>
    </row>
    <row r="201" spans="1:9" s="18" customFormat="1" ht="12" customHeight="1" x14ac:dyDescent="0.2">
      <c r="A201" s="246" t="s">
        <v>176</v>
      </c>
      <c r="B201" s="246"/>
      <c r="C201" s="19">
        <v>17111</v>
      </c>
      <c r="D201" s="19">
        <v>8007</v>
      </c>
      <c r="E201" s="19">
        <v>9104</v>
      </c>
      <c r="F201" s="19">
        <v>17286</v>
      </c>
      <c r="G201" s="19">
        <v>8100</v>
      </c>
      <c r="H201" s="19">
        <v>9186</v>
      </c>
      <c r="I201" s="49">
        <v>17200</v>
      </c>
    </row>
    <row r="202" spans="1:9" s="18" customFormat="1" ht="12" customHeight="1" x14ac:dyDescent="0.2">
      <c r="A202" s="246" t="s">
        <v>177</v>
      </c>
      <c r="B202" s="246"/>
      <c r="C202" s="19">
        <v>2206</v>
      </c>
      <c r="D202" s="19">
        <v>1128</v>
      </c>
      <c r="E202" s="19">
        <v>1078</v>
      </c>
      <c r="F202" s="19">
        <v>2279</v>
      </c>
      <c r="G202" s="19">
        <v>1175</v>
      </c>
      <c r="H202" s="19">
        <v>1104</v>
      </c>
      <c r="I202" s="49">
        <v>2242</v>
      </c>
    </row>
    <row r="203" spans="1:9" s="18" customFormat="1" ht="12" customHeight="1" x14ac:dyDescent="0.2">
      <c r="A203" s="246" t="s">
        <v>178</v>
      </c>
      <c r="B203" s="246"/>
      <c r="C203" s="19">
        <v>2565</v>
      </c>
      <c r="D203" s="19">
        <v>1270</v>
      </c>
      <c r="E203" s="19">
        <v>1295</v>
      </c>
      <c r="F203" s="19">
        <v>2610</v>
      </c>
      <c r="G203" s="19">
        <v>1299</v>
      </c>
      <c r="H203" s="19">
        <v>1311</v>
      </c>
      <c r="I203" s="49">
        <v>2587</v>
      </c>
    </row>
    <row r="204" spans="1:9" s="18" customFormat="1" ht="12" customHeight="1" x14ac:dyDescent="0.2">
      <c r="A204" s="246" t="s">
        <v>179</v>
      </c>
      <c r="B204" s="246"/>
      <c r="C204" s="19">
        <v>8088</v>
      </c>
      <c r="D204" s="19">
        <v>3844</v>
      </c>
      <c r="E204" s="19">
        <v>4244</v>
      </c>
      <c r="F204" s="19">
        <v>8188</v>
      </c>
      <c r="G204" s="19">
        <v>3893</v>
      </c>
      <c r="H204" s="19">
        <v>4295</v>
      </c>
      <c r="I204" s="49">
        <v>8138</v>
      </c>
    </row>
    <row r="205" spans="1:9" s="18" customFormat="1" ht="12" customHeight="1" x14ac:dyDescent="0.2">
      <c r="A205" s="246" t="s">
        <v>180</v>
      </c>
      <c r="B205" s="246"/>
      <c r="C205" s="19">
        <v>641</v>
      </c>
      <c r="D205" s="19">
        <v>319</v>
      </c>
      <c r="E205" s="19">
        <v>322</v>
      </c>
      <c r="F205" s="19">
        <v>652</v>
      </c>
      <c r="G205" s="19">
        <v>323</v>
      </c>
      <c r="H205" s="19">
        <v>329</v>
      </c>
      <c r="I205" s="49">
        <v>647</v>
      </c>
    </row>
    <row r="206" spans="1:9" s="18" customFormat="1" ht="12" customHeight="1" x14ac:dyDescent="0.2">
      <c r="A206" s="246" t="s">
        <v>181</v>
      </c>
      <c r="B206" s="246"/>
      <c r="C206" s="19">
        <v>694</v>
      </c>
      <c r="D206" s="19">
        <v>343</v>
      </c>
      <c r="E206" s="19">
        <v>351</v>
      </c>
      <c r="F206" s="19">
        <v>719</v>
      </c>
      <c r="G206" s="19">
        <v>352</v>
      </c>
      <c r="H206" s="19">
        <v>367</v>
      </c>
      <c r="I206" s="49">
        <v>706</v>
      </c>
    </row>
    <row r="207" spans="1:9" s="18" customFormat="1" ht="12" customHeight="1" x14ac:dyDescent="0.2">
      <c r="A207" s="246" t="s">
        <v>182</v>
      </c>
      <c r="B207" s="246"/>
      <c r="C207" s="19">
        <v>783</v>
      </c>
      <c r="D207" s="19">
        <v>374</v>
      </c>
      <c r="E207" s="19">
        <v>409</v>
      </c>
      <c r="F207" s="19">
        <v>783</v>
      </c>
      <c r="G207" s="19">
        <v>380</v>
      </c>
      <c r="H207" s="19">
        <v>403</v>
      </c>
      <c r="I207" s="49">
        <v>783</v>
      </c>
    </row>
    <row r="208" spans="1:9" s="18" customFormat="1" ht="12" customHeight="1" x14ac:dyDescent="0.2">
      <c r="A208" s="246" t="s">
        <v>183</v>
      </c>
      <c r="B208" s="246"/>
      <c r="C208" s="19">
        <v>372</v>
      </c>
      <c r="D208" s="19">
        <v>199</v>
      </c>
      <c r="E208" s="19">
        <v>173</v>
      </c>
      <c r="F208" s="19">
        <v>377</v>
      </c>
      <c r="G208" s="19">
        <v>204</v>
      </c>
      <c r="H208" s="19">
        <v>173</v>
      </c>
      <c r="I208" s="49">
        <v>374</v>
      </c>
    </row>
    <row r="209" spans="1:9" s="18" customFormat="1" ht="12" customHeight="1" x14ac:dyDescent="0.2">
      <c r="A209" s="246" t="s">
        <v>184</v>
      </c>
      <c r="B209" s="246"/>
      <c r="C209" s="19">
        <v>1237</v>
      </c>
      <c r="D209" s="19">
        <v>590</v>
      </c>
      <c r="E209" s="19">
        <v>647</v>
      </c>
      <c r="F209" s="19">
        <v>1274</v>
      </c>
      <c r="G209" s="19">
        <v>609</v>
      </c>
      <c r="H209" s="19">
        <v>665</v>
      </c>
      <c r="I209" s="49">
        <v>1256</v>
      </c>
    </row>
    <row r="210" spans="1:9" s="18" customFormat="1" ht="12" customHeight="1" x14ac:dyDescent="0.2">
      <c r="A210" s="246" t="s">
        <v>185</v>
      </c>
      <c r="B210" s="246"/>
      <c r="C210" s="19">
        <v>342</v>
      </c>
      <c r="D210" s="19">
        <v>163</v>
      </c>
      <c r="E210" s="19">
        <v>179</v>
      </c>
      <c r="F210" s="19">
        <v>351</v>
      </c>
      <c r="G210" s="19">
        <v>170</v>
      </c>
      <c r="H210" s="19">
        <v>181</v>
      </c>
      <c r="I210" s="49">
        <v>346</v>
      </c>
    </row>
    <row r="211" spans="1:9" s="18" customFormat="1" ht="12" customHeight="1" x14ac:dyDescent="0.2">
      <c r="A211" s="246" t="s">
        <v>186</v>
      </c>
      <c r="B211" s="246"/>
      <c r="C211" s="19">
        <v>114</v>
      </c>
      <c r="D211" s="19">
        <v>61</v>
      </c>
      <c r="E211" s="19">
        <v>53</v>
      </c>
      <c r="F211" s="19">
        <v>112</v>
      </c>
      <c r="G211" s="19">
        <v>58</v>
      </c>
      <c r="H211" s="19">
        <v>54</v>
      </c>
      <c r="I211" s="49">
        <v>113</v>
      </c>
    </row>
    <row r="212" spans="1:9" s="18" customFormat="1" ht="12" customHeight="1" x14ac:dyDescent="0.2">
      <c r="A212" s="246" t="s">
        <v>187</v>
      </c>
      <c r="B212" s="246"/>
      <c r="C212" s="19">
        <v>2424</v>
      </c>
      <c r="D212" s="19">
        <v>1165</v>
      </c>
      <c r="E212" s="19">
        <v>1259</v>
      </c>
      <c r="F212" s="19">
        <v>2464</v>
      </c>
      <c r="G212" s="19">
        <v>1193</v>
      </c>
      <c r="H212" s="19">
        <v>1271</v>
      </c>
      <c r="I212" s="49">
        <v>2445</v>
      </c>
    </row>
    <row r="213" spans="1:9" s="18" customFormat="1" ht="12" customHeight="1" x14ac:dyDescent="0.2">
      <c r="A213" s="246" t="s">
        <v>188</v>
      </c>
      <c r="B213" s="246"/>
      <c r="C213" s="19">
        <v>551</v>
      </c>
      <c r="D213" s="19">
        <v>263</v>
      </c>
      <c r="E213" s="19">
        <v>288</v>
      </c>
      <c r="F213" s="19">
        <v>540</v>
      </c>
      <c r="G213" s="19">
        <v>256</v>
      </c>
      <c r="H213" s="19">
        <v>284</v>
      </c>
      <c r="I213" s="49">
        <v>545</v>
      </c>
    </row>
    <row r="214" spans="1:9" s="18" customFormat="1" ht="12" customHeight="1" x14ac:dyDescent="0.2">
      <c r="A214" s="246" t="s">
        <v>189</v>
      </c>
      <c r="B214" s="246"/>
      <c r="C214" s="19">
        <v>574</v>
      </c>
      <c r="D214" s="19">
        <v>286</v>
      </c>
      <c r="E214" s="19">
        <v>288</v>
      </c>
      <c r="F214" s="19">
        <v>564</v>
      </c>
      <c r="G214" s="19">
        <v>279</v>
      </c>
      <c r="H214" s="19">
        <v>285</v>
      </c>
      <c r="I214" s="49">
        <v>569</v>
      </c>
    </row>
    <row r="215" spans="1:9" s="18" customFormat="1" ht="12" customHeight="1" x14ac:dyDescent="0.2">
      <c r="A215" s="246" t="s">
        <v>190</v>
      </c>
      <c r="B215" s="246"/>
      <c r="C215" s="19">
        <v>2236</v>
      </c>
      <c r="D215" s="19">
        <v>1139</v>
      </c>
      <c r="E215" s="19">
        <v>1097</v>
      </c>
      <c r="F215" s="19">
        <v>2241</v>
      </c>
      <c r="G215" s="19">
        <v>1149</v>
      </c>
      <c r="H215" s="19">
        <v>1092</v>
      </c>
      <c r="I215" s="49">
        <v>2238</v>
      </c>
    </row>
    <row r="216" spans="1:9" s="18" customFormat="1" ht="12" customHeight="1" x14ac:dyDescent="0.2">
      <c r="A216" s="246" t="s">
        <v>191</v>
      </c>
      <c r="B216" s="246"/>
      <c r="C216" s="19">
        <v>204</v>
      </c>
      <c r="D216" s="19">
        <v>105</v>
      </c>
      <c r="E216" s="19">
        <v>99</v>
      </c>
      <c r="F216" s="19">
        <v>201</v>
      </c>
      <c r="G216" s="19">
        <v>105</v>
      </c>
      <c r="H216" s="19">
        <v>96</v>
      </c>
      <c r="I216" s="49">
        <v>203</v>
      </c>
    </row>
    <row r="217" spans="1:9" s="18" customFormat="1" ht="12" customHeight="1" x14ac:dyDescent="0.2">
      <c r="A217" s="253" t="s">
        <v>192</v>
      </c>
      <c r="B217" s="253"/>
      <c r="C217" s="25">
        <v>2968</v>
      </c>
      <c r="D217" s="25">
        <v>1469</v>
      </c>
      <c r="E217" s="25">
        <v>1499</v>
      </c>
      <c r="F217" s="25">
        <v>3012</v>
      </c>
      <c r="G217" s="25">
        <v>1485</v>
      </c>
      <c r="H217" s="25">
        <v>1527</v>
      </c>
      <c r="I217" s="50">
        <v>2990</v>
      </c>
    </row>
    <row r="218" spans="1:9" s="18" customFormat="1" ht="12" customHeight="1" x14ac:dyDescent="0.2">
      <c r="A218" s="22"/>
      <c r="B218" s="22"/>
      <c r="C218" s="22"/>
      <c r="D218" s="22"/>
      <c r="E218" s="22"/>
      <c r="F218" s="22"/>
      <c r="G218" s="22"/>
      <c r="H218" s="22"/>
      <c r="I218" s="52"/>
    </row>
    <row r="219" spans="1:9" s="18" customFormat="1" ht="12" customHeight="1" x14ac:dyDescent="0.2">
      <c r="A219" s="247" t="s">
        <v>193</v>
      </c>
      <c r="B219" s="247"/>
      <c r="C219" s="17">
        <f t="shared" ref="C219:I219" si="47">SUM(C220:C225)</f>
        <v>12193</v>
      </c>
      <c r="D219" s="17">
        <f t="shared" si="47"/>
        <v>6092</v>
      </c>
      <c r="E219" s="17">
        <f t="shared" si="47"/>
        <v>6101</v>
      </c>
      <c r="F219" s="17">
        <f t="shared" si="47"/>
        <v>12282</v>
      </c>
      <c r="G219" s="17">
        <f t="shared" si="47"/>
        <v>6148</v>
      </c>
      <c r="H219" s="17">
        <f t="shared" si="47"/>
        <v>6134</v>
      </c>
      <c r="I219" s="48">
        <f t="shared" si="47"/>
        <v>12238</v>
      </c>
    </row>
    <row r="220" spans="1:9" s="18" customFormat="1" ht="12" customHeight="1" x14ac:dyDescent="0.2">
      <c r="A220" s="246" t="s">
        <v>194</v>
      </c>
      <c r="B220" s="246"/>
      <c r="C220" s="19">
        <v>5926</v>
      </c>
      <c r="D220" s="19">
        <v>2938</v>
      </c>
      <c r="E220" s="19">
        <v>2988</v>
      </c>
      <c r="F220" s="19">
        <v>5956</v>
      </c>
      <c r="G220" s="19">
        <v>2954</v>
      </c>
      <c r="H220" s="19">
        <v>3002</v>
      </c>
      <c r="I220" s="49">
        <v>5942</v>
      </c>
    </row>
    <row r="221" spans="1:9" s="18" customFormat="1" ht="12" customHeight="1" x14ac:dyDescent="0.2">
      <c r="A221" s="246" t="s">
        <v>195</v>
      </c>
      <c r="B221" s="246"/>
      <c r="C221" s="19">
        <v>2479</v>
      </c>
      <c r="D221" s="19">
        <v>1205</v>
      </c>
      <c r="E221" s="19">
        <v>1274</v>
      </c>
      <c r="F221" s="19">
        <v>2521</v>
      </c>
      <c r="G221" s="19">
        <v>1234</v>
      </c>
      <c r="H221" s="19">
        <v>1287</v>
      </c>
      <c r="I221" s="49">
        <v>2499</v>
      </c>
    </row>
    <row r="222" spans="1:9" s="18" customFormat="1" ht="12" customHeight="1" x14ac:dyDescent="0.2">
      <c r="A222" s="246" t="s">
        <v>196</v>
      </c>
      <c r="B222" s="246"/>
      <c r="C222" s="19">
        <v>613</v>
      </c>
      <c r="D222" s="19">
        <v>326</v>
      </c>
      <c r="E222" s="19">
        <v>287</v>
      </c>
      <c r="F222" s="19">
        <v>620</v>
      </c>
      <c r="G222" s="19">
        <v>325</v>
      </c>
      <c r="H222" s="19">
        <v>295</v>
      </c>
      <c r="I222" s="49">
        <v>616</v>
      </c>
    </row>
    <row r="223" spans="1:9" s="18" customFormat="1" ht="12" customHeight="1" x14ac:dyDescent="0.2">
      <c r="A223" s="246" t="s">
        <v>197</v>
      </c>
      <c r="B223" s="246"/>
      <c r="C223" s="19">
        <v>549</v>
      </c>
      <c r="D223" s="19">
        <v>276</v>
      </c>
      <c r="E223" s="19">
        <v>273</v>
      </c>
      <c r="F223" s="19">
        <v>552</v>
      </c>
      <c r="G223" s="19">
        <v>273</v>
      </c>
      <c r="H223" s="19">
        <v>279</v>
      </c>
      <c r="I223" s="49">
        <v>552</v>
      </c>
    </row>
    <row r="224" spans="1:9" s="18" customFormat="1" ht="12" customHeight="1" x14ac:dyDescent="0.2">
      <c r="A224" s="246" t="s">
        <v>198</v>
      </c>
      <c r="B224" s="246"/>
      <c r="C224" s="19">
        <v>1601</v>
      </c>
      <c r="D224" s="19">
        <v>813</v>
      </c>
      <c r="E224" s="19">
        <v>788</v>
      </c>
      <c r="F224" s="19">
        <v>1604</v>
      </c>
      <c r="G224" s="19">
        <v>825</v>
      </c>
      <c r="H224" s="19">
        <v>779</v>
      </c>
      <c r="I224" s="49">
        <v>1602</v>
      </c>
    </row>
    <row r="225" spans="1:9" s="18" customFormat="1" ht="12" customHeight="1" x14ac:dyDescent="0.2">
      <c r="A225" s="253" t="s">
        <v>199</v>
      </c>
      <c r="B225" s="253"/>
      <c r="C225" s="25">
        <v>1025</v>
      </c>
      <c r="D225" s="25">
        <v>534</v>
      </c>
      <c r="E225" s="25">
        <v>491</v>
      </c>
      <c r="F225" s="25">
        <v>1029</v>
      </c>
      <c r="G225" s="25">
        <v>537</v>
      </c>
      <c r="H225" s="25">
        <v>492</v>
      </c>
      <c r="I225" s="50">
        <v>1027</v>
      </c>
    </row>
    <row r="226" spans="1:9" s="18" customFormat="1" ht="12" customHeight="1" x14ac:dyDescent="0.2">
      <c r="A226" s="22"/>
      <c r="B226" s="22"/>
      <c r="C226" s="22"/>
      <c r="D226" s="22"/>
      <c r="E226" s="22"/>
      <c r="F226" s="22"/>
      <c r="G226" s="22"/>
      <c r="H226" s="22"/>
      <c r="I226" s="52"/>
    </row>
    <row r="227" spans="1:9" s="18" customFormat="1" ht="12" customHeight="1" x14ac:dyDescent="0.2">
      <c r="A227" s="247" t="s">
        <v>200</v>
      </c>
      <c r="B227" s="247"/>
      <c r="C227" s="17">
        <f t="shared" ref="C227:I227" si="48">SUM(C228:C232)</f>
        <v>5672</v>
      </c>
      <c r="D227" s="17">
        <f t="shared" si="48"/>
        <v>2835</v>
      </c>
      <c r="E227" s="17">
        <f t="shared" si="48"/>
        <v>2837</v>
      </c>
      <c r="F227" s="17">
        <f t="shared" si="48"/>
        <v>5697</v>
      </c>
      <c r="G227" s="17">
        <f t="shared" si="48"/>
        <v>2855</v>
      </c>
      <c r="H227" s="17">
        <f t="shared" si="48"/>
        <v>2842</v>
      </c>
      <c r="I227" s="48">
        <f t="shared" si="48"/>
        <v>5685</v>
      </c>
    </row>
    <row r="228" spans="1:9" s="18" customFormat="1" ht="12" customHeight="1" x14ac:dyDescent="0.2">
      <c r="A228" s="246" t="s">
        <v>201</v>
      </c>
      <c r="B228" s="246"/>
      <c r="C228" s="19">
        <v>1849</v>
      </c>
      <c r="D228" s="19">
        <v>906</v>
      </c>
      <c r="E228" s="19">
        <v>943</v>
      </c>
      <c r="F228" s="19">
        <v>1835</v>
      </c>
      <c r="G228" s="19">
        <v>902</v>
      </c>
      <c r="H228" s="19">
        <v>933</v>
      </c>
      <c r="I228" s="49">
        <v>1842</v>
      </c>
    </row>
    <row r="229" spans="1:9" s="18" customFormat="1" ht="12" customHeight="1" x14ac:dyDescent="0.2">
      <c r="A229" s="246" t="s">
        <v>202</v>
      </c>
      <c r="B229" s="246"/>
      <c r="C229" s="19">
        <v>1813</v>
      </c>
      <c r="D229" s="19">
        <v>904</v>
      </c>
      <c r="E229" s="19">
        <v>909</v>
      </c>
      <c r="F229" s="19">
        <v>1825</v>
      </c>
      <c r="G229" s="19">
        <v>909</v>
      </c>
      <c r="H229" s="19">
        <v>916</v>
      </c>
      <c r="I229" s="49">
        <v>1819</v>
      </c>
    </row>
    <row r="230" spans="1:9" s="18" customFormat="1" ht="12" customHeight="1" x14ac:dyDescent="0.2">
      <c r="A230" s="246" t="s">
        <v>203</v>
      </c>
      <c r="B230" s="246"/>
      <c r="C230" s="19">
        <v>370</v>
      </c>
      <c r="D230" s="19">
        <v>181</v>
      </c>
      <c r="E230" s="19">
        <v>189</v>
      </c>
      <c r="F230" s="19">
        <v>372</v>
      </c>
      <c r="G230" s="19">
        <v>178</v>
      </c>
      <c r="H230" s="19">
        <v>194</v>
      </c>
      <c r="I230" s="49">
        <v>370</v>
      </c>
    </row>
    <row r="231" spans="1:9" s="18" customFormat="1" ht="12" customHeight="1" x14ac:dyDescent="0.2">
      <c r="A231" s="246" t="s">
        <v>204</v>
      </c>
      <c r="B231" s="246"/>
      <c r="C231" s="19">
        <v>1285</v>
      </c>
      <c r="D231" s="19">
        <v>658</v>
      </c>
      <c r="E231" s="19">
        <v>627</v>
      </c>
      <c r="F231" s="19">
        <v>1314</v>
      </c>
      <c r="G231" s="19">
        <v>680</v>
      </c>
      <c r="H231" s="19">
        <v>634</v>
      </c>
      <c r="I231" s="49">
        <v>1301</v>
      </c>
    </row>
    <row r="232" spans="1:9" s="18" customFormat="1" ht="12" customHeight="1" x14ac:dyDescent="0.2">
      <c r="A232" s="253" t="s">
        <v>205</v>
      </c>
      <c r="B232" s="253"/>
      <c r="C232" s="25">
        <v>355</v>
      </c>
      <c r="D232" s="25">
        <v>186</v>
      </c>
      <c r="E232" s="25">
        <v>169</v>
      </c>
      <c r="F232" s="25">
        <v>351</v>
      </c>
      <c r="G232" s="25">
        <v>186</v>
      </c>
      <c r="H232" s="25">
        <v>165</v>
      </c>
      <c r="I232" s="50">
        <v>353</v>
      </c>
    </row>
    <row r="233" spans="1:9" s="18" customFormat="1" ht="12" customHeight="1" x14ac:dyDescent="0.2">
      <c r="A233" s="22"/>
      <c r="B233" s="22"/>
      <c r="C233" s="22"/>
      <c r="D233" s="22"/>
      <c r="E233" s="22"/>
      <c r="F233" s="22"/>
      <c r="G233" s="22"/>
      <c r="H233" s="22"/>
      <c r="I233" s="52"/>
    </row>
    <row r="234" spans="1:9" s="18" customFormat="1" ht="12" customHeight="1" x14ac:dyDescent="0.2">
      <c r="A234" s="247" t="s">
        <v>206</v>
      </c>
      <c r="B234" s="247"/>
      <c r="C234" s="17">
        <f t="shared" ref="C234:I234" si="49">SUM(C235:C252)</f>
        <v>9943</v>
      </c>
      <c r="D234" s="17">
        <f t="shared" si="49"/>
        <v>5156</v>
      </c>
      <c r="E234" s="17">
        <f t="shared" si="49"/>
        <v>4787</v>
      </c>
      <c r="F234" s="17">
        <f t="shared" si="49"/>
        <v>9838</v>
      </c>
      <c r="G234" s="17">
        <f t="shared" si="49"/>
        <v>5100</v>
      </c>
      <c r="H234" s="17">
        <f t="shared" si="49"/>
        <v>4738</v>
      </c>
      <c r="I234" s="48">
        <f t="shared" si="49"/>
        <v>9890</v>
      </c>
    </row>
    <row r="235" spans="1:9" s="18" customFormat="1" ht="12" customHeight="1" x14ac:dyDescent="0.2">
      <c r="A235" s="246" t="s">
        <v>207</v>
      </c>
      <c r="B235" s="246"/>
      <c r="C235" s="19">
        <v>1585</v>
      </c>
      <c r="D235" s="19">
        <v>790</v>
      </c>
      <c r="E235" s="19">
        <v>795</v>
      </c>
      <c r="F235" s="19">
        <v>1555</v>
      </c>
      <c r="G235" s="19">
        <v>773</v>
      </c>
      <c r="H235" s="19">
        <v>782</v>
      </c>
      <c r="I235" s="49">
        <v>1570</v>
      </c>
    </row>
    <row r="236" spans="1:9" s="18" customFormat="1" ht="12" customHeight="1" x14ac:dyDescent="0.2">
      <c r="A236" s="246" t="s">
        <v>208</v>
      </c>
      <c r="B236" s="246"/>
      <c r="C236" s="19">
        <v>105</v>
      </c>
      <c r="D236" s="19">
        <v>49</v>
      </c>
      <c r="E236" s="19">
        <v>56</v>
      </c>
      <c r="F236" s="19">
        <v>106</v>
      </c>
      <c r="G236" s="19">
        <v>49</v>
      </c>
      <c r="H236" s="19">
        <v>57</v>
      </c>
      <c r="I236" s="49">
        <v>105</v>
      </c>
    </row>
    <row r="237" spans="1:9" s="18" customFormat="1" ht="12" customHeight="1" x14ac:dyDescent="0.2">
      <c r="A237" s="246" t="s">
        <v>209</v>
      </c>
      <c r="B237" s="246"/>
      <c r="C237" s="19">
        <v>83</v>
      </c>
      <c r="D237" s="19">
        <v>42</v>
      </c>
      <c r="E237" s="19">
        <v>41</v>
      </c>
      <c r="F237" s="19">
        <v>74</v>
      </c>
      <c r="G237" s="19">
        <v>39</v>
      </c>
      <c r="H237" s="19">
        <v>35</v>
      </c>
      <c r="I237" s="49">
        <v>79</v>
      </c>
    </row>
    <row r="238" spans="1:9" s="18" customFormat="1" ht="12" customHeight="1" x14ac:dyDescent="0.2">
      <c r="A238" s="246" t="s">
        <v>210</v>
      </c>
      <c r="B238" s="246"/>
      <c r="C238" s="19">
        <v>1019</v>
      </c>
      <c r="D238" s="19">
        <v>521</v>
      </c>
      <c r="E238" s="19">
        <v>498</v>
      </c>
      <c r="F238" s="19">
        <v>993</v>
      </c>
      <c r="G238" s="19">
        <v>510</v>
      </c>
      <c r="H238" s="19">
        <v>483</v>
      </c>
      <c r="I238" s="49">
        <v>1005</v>
      </c>
    </row>
    <row r="239" spans="1:9" s="18" customFormat="1" ht="12" customHeight="1" x14ac:dyDescent="0.2">
      <c r="A239" s="246" t="s">
        <v>211</v>
      </c>
      <c r="B239" s="246"/>
      <c r="C239" s="19">
        <v>37</v>
      </c>
      <c r="D239" s="19">
        <v>17</v>
      </c>
      <c r="E239" s="19">
        <v>20</v>
      </c>
      <c r="F239" s="19">
        <v>43</v>
      </c>
      <c r="G239" s="19">
        <v>19</v>
      </c>
      <c r="H239" s="19">
        <v>24</v>
      </c>
      <c r="I239" s="49">
        <v>41</v>
      </c>
    </row>
    <row r="240" spans="1:9" s="18" customFormat="1" ht="12" customHeight="1" x14ac:dyDescent="0.2">
      <c r="A240" s="246" t="s">
        <v>212</v>
      </c>
      <c r="B240" s="246"/>
      <c r="C240" s="19">
        <v>60</v>
      </c>
      <c r="D240" s="19">
        <v>32</v>
      </c>
      <c r="E240" s="19">
        <v>28</v>
      </c>
      <c r="F240" s="19">
        <v>59</v>
      </c>
      <c r="G240" s="19">
        <v>32</v>
      </c>
      <c r="H240" s="19">
        <v>27</v>
      </c>
      <c r="I240" s="49">
        <v>59</v>
      </c>
    </row>
    <row r="241" spans="1:9" s="18" customFormat="1" ht="12" customHeight="1" x14ac:dyDescent="0.2">
      <c r="A241" s="246" t="s">
        <v>213</v>
      </c>
      <c r="B241" s="246"/>
      <c r="C241" s="19">
        <v>87</v>
      </c>
      <c r="D241" s="19">
        <v>43</v>
      </c>
      <c r="E241" s="19">
        <v>44</v>
      </c>
      <c r="F241" s="19">
        <v>84</v>
      </c>
      <c r="G241" s="19">
        <v>41</v>
      </c>
      <c r="H241" s="19">
        <v>43</v>
      </c>
      <c r="I241" s="49">
        <v>86</v>
      </c>
    </row>
    <row r="242" spans="1:9" s="18" customFormat="1" ht="12" customHeight="1" x14ac:dyDescent="0.2">
      <c r="A242" s="246" t="s">
        <v>214</v>
      </c>
      <c r="B242" s="246"/>
      <c r="C242" s="19">
        <v>409</v>
      </c>
      <c r="D242" s="19">
        <v>203</v>
      </c>
      <c r="E242" s="19">
        <v>206</v>
      </c>
      <c r="F242" s="19">
        <v>401</v>
      </c>
      <c r="G242" s="19">
        <v>200</v>
      </c>
      <c r="H242" s="19">
        <v>201</v>
      </c>
      <c r="I242" s="49">
        <v>405</v>
      </c>
    </row>
    <row r="243" spans="1:9" s="18" customFormat="1" ht="12" customHeight="1" x14ac:dyDescent="0.2">
      <c r="A243" s="246" t="s">
        <v>215</v>
      </c>
      <c r="B243" s="246"/>
      <c r="C243" s="19">
        <v>182</v>
      </c>
      <c r="D243" s="19">
        <v>88</v>
      </c>
      <c r="E243" s="19">
        <v>94</v>
      </c>
      <c r="F243" s="19">
        <v>189</v>
      </c>
      <c r="G243" s="19">
        <v>96</v>
      </c>
      <c r="H243" s="19">
        <v>93</v>
      </c>
      <c r="I243" s="49">
        <v>185</v>
      </c>
    </row>
    <row r="244" spans="1:9" s="18" customFormat="1" ht="12" customHeight="1" x14ac:dyDescent="0.2">
      <c r="A244" s="246" t="s">
        <v>216</v>
      </c>
      <c r="B244" s="246"/>
      <c r="C244" s="19">
        <v>1984</v>
      </c>
      <c r="D244" s="19">
        <v>952</v>
      </c>
      <c r="E244" s="19">
        <v>1032</v>
      </c>
      <c r="F244" s="19">
        <v>1991</v>
      </c>
      <c r="G244" s="19">
        <v>951</v>
      </c>
      <c r="H244" s="19">
        <v>1040</v>
      </c>
      <c r="I244" s="49">
        <v>1988</v>
      </c>
    </row>
    <row r="245" spans="1:9" s="18" customFormat="1" ht="12" customHeight="1" x14ac:dyDescent="0.2">
      <c r="A245" s="246" t="s">
        <v>217</v>
      </c>
      <c r="B245" s="246"/>
      <c r="C245" s="19">
        <v>913</v>
      </c>
      <c r="D245" s="19">
        <v>451</v>
      </c>
      <c r="E245" s="19">
        <v>462</v>
      </c>
      <c r="F245" s="19">
        <v>889</v>
      </c>
      <c r="G245" s="19">
        <v>439</v>
      </c>
      <c r="H245" s="19">
        <v>450</v>
      </c>
      <c r="I245" s="49">
        <v>900</v>
      </c>
    </row>
    <row r="246" spans="1:9" s="18" customFormat="1" ht="12" customHeight="1" x14ac:dyDescent="0.2">
      <c r="A246" s="246" t="s">
        <v>218</v>
      </c>
      <c r="B246" s="246"/>
      <c r="C246" s="19">
        <v>513</v>
      </c>
      <c r="D246" s="19">
        <v>388</v>
      </c>
      <c r="E246" s="19">
        <v>125</v>
      </c>
      <c r="F246" s="19">
        <v>513</v>
      </c>
      <c r="G246" s="19">
        <v>388</v>
      </c>
      <c r="H246" s="19">
        <v>125</v>
      </c>
      <c r="I246" s="49">
        <v>514</v>
      </c>
    </row>
    <row r="247" spans="1:9" s="18" customFormat="1" ht="12" customHeight="1" x14ac:dyDescent="0.2">
      <c r="A247" s="246" t="s">
        <v>219</v>
      </c>
      <c r="B247" s="246"/>
      <c r="C247" s="19">
        <v>126</v>
      </c>
      <c r="D247" s="19">
        <v>67</v>
      </c>
      <c r="E247" s="19">
        <v>59</v>
      </c>
      <c r="F247" s="19">
        <v>125</v>
      </c>
      <c r="G247" s="19">
        <v>64</v>
      </c>
      <c r="H247" s="19">
        <v>61</v>
      </c>
      <c r="I247" s="49">
        <v>125</v>
      </c>
    </row>
    <row r="248" spans="1:9" s="18" customFormat="1" ht="12" customHeight="1" x14ac:dyDescent="0.2">
      <c r="A248" s="246" t="s">
        <v>220</v>
      </c>
      <c r="B248" s="246"/>
      <c r="C248" s="19">
        <v>371</v>
      </c>
      <c r="D248" s="19">
        <v>186</v>
      </c>
      <c r="E248" s="19">
        <v>185</v>
      </c>
      <c r="F248" s="19">
        <v>359</v>
      </c>
      <c r="G248" s="19">
        <v>176</v>
      </c>
      <c r="H248" s="19">
        <v>183</v>
      </c>
      <c r="I248" s="49">
        <v>365</v>
      </c>
    </row>
    <row r="249" spans="1:9" s="18" customFormat="1" ht="12" customHeight="1" x14ac:dyDescent="0.2">
      <c r="A249" s="246" t="s">
        <v>221</v>
      </c>
      <c r="B249" s="246"/>
      <c r="C249" s="19">
        <v>879</v>
      </c>
      <c r="D249" s="19">
        <v>540</v>
      </c>
      <c r="E249" s="19">
        <v>339</v>
      </c>
      <c r="F249" s="19">
        <v>855</v>
      </c>
      <c r="G249" s="19">
        <v>522</v>
      </c>
      <c r="H249" s="19">
        <v>333</v>
      </c>
      <c r="I249" s="49">
        <v>867</v>
      </c>
    </row>
    <row r="250" spans="1:9" s="18" customFormat="1" ht="12" customHeight="1" x14ac:dyDescent="0.2">
      <c r="A250" s="246" t="s">
        <v>222</v>
      </c>
      <c r="B250" s="246"/>
      <c r="C250" s="19">
        <v>453</v>
      </c>
      <c r="D250" s="19">
        <v>232</v>
      </c>
      <c r="E250" s="19">
        <v>221</v>
      </c>
      <c r="F250" s="19">
        <v>455</v>
      </c>
      <c r="G250" s="19">
        <v>236</v>
      </c>
      <c r="H250" s="19">
        <v>219</v>
      </c>
      <c r="I250" s="49">
        <v>454</v>
      </c>
    </row>
    <row r="251" spans="1:9" s="18" customFormat="1" ht="12" customHeight="1" x14ac:dyDescent="0.2">
      <c r="A251" s="246" t="s">
        <v>223</v>
      </c>
      <c r="B251" s="246"/>
      <c r="C251" s="19">
        <v>1055</v>
      </c>
      <c r="D251" s="19">
        <v>515</v>
      </c>
      <c r="E251" s="19">
        <v>540</v>
      </c>
      <c r="F251" s="19">
        <v>1062</v>
      </c>
      <c r="G251" s="19">
        <v>522</v>
      </c>
      <c r="H251" s="19">
        <v>540</v>
      </c>
      <c r="I251" s="49">
        <v>1059</v>
      </c>
    </row>
    <row r="252" spans="1:9" s="18" customFormat="1" ht="12" customHeight="1" x14ac:dyDescent="0.2">
      <c r="A252" s="253" t="s">
        <v>224</v>
      </c>
      <c r="B252" s="253"/>
      <c r="C252" s="25">
        <v>82</v>
      </c>
      <c r="D252" s="25">
        <v>40</v>
      </c>
      <c r="E252" s="25">
        <v>42</v>
      </c>
      <c r="F252" s="25">
        <v>85</v>
      </c>
      <c r="G252" s="25">
        <v>43</v>
      </c>
      <c r="H252" s="25">
        <v>42</v>
      </c>
      <c r="I252" s="50">
        <v>83</v>
      </c>
    </row>
    <row r="253" spans="1:9" s="18" customFormat="1" ht="12" customHeight="1" x14ac:dyDescent="0.2">
      <c r="A253" s="22"/>
      <c r="B253" s="22"/>
      <c r="C253" s="22"/>
      <c r="D253" s="22"/>
      <c r="E253" s="22"/>
      <c r="F253" s="22"/>
      <c r="G253" s="22"/>
      <c r="H253" s="22"/>
      <c r="I253" s="52"/>
    </row>
    <row r="254" spans="1:9" s="18" customFormat="1" ht="12" customHeight="1" x14ac:dyDescent="0.2">
      <c r="A254" s="247" t="s">
        <v>225</v>
      </c>
      <c r="B254" s="247"/>
      <c r="C254" s="17">
        <f t="shared" ref="C254:I254" si="50">SUM(C255:C262)</f>
        <v>328580</v>
      </c>
      <c r="D254" s="17">
        <f t="shared" si="50"/>
        <v>157656</v>
      </c>
      <c r="E254" s="17">
        <f t="shared" si="50"/>
        <v>170924</v>
      </c>
      <c r="F254" s="17">
        <f t="shared" si="50"/>
        <v>332736</v>
      </c>
      <c r="G254" s="17">
        <f t="shared" si="50"/>
        <v>160014</v>
      </c>
      <c r="H254" s="17">
        <f t="shared" si="50"/>
        <v>172722</v>
      </c>
      <c r="I254" s="48">
        <f t="shared" si="50"/>
        <v>330658</v>
      </c>
    </row>
    <row r="255" spans="1:9" s="18" customFormat="1" ht="12" customHeight="1" x14ac:dyDescent="0.2">
      <c r="A255" s="246" t="s">
        <v>226</v>
      </c>
      <c r="B255" s="246"/>
      <c r="C255" s="19">
        <f t="shared" ref="C255:I255" si="51">SUM(C58:C81)</f>
        <v>48188</v>
      </c>
      <c r="D255" s="19">
        <f t="shared" si="51"/>
        <v>23102</v>
      </c>
      <c r="E255" s="19">
        <f t="shared" si="51"/>
        <v>25086</v>
      </c>
      <c r="F255" s="19">
        <f t="shared" si="51"/>
        <v>48672</v>
      </c>
      <c r="G255" s="19">
        <f t="shared" si="51"/>
        <v>23357</v>
      </c>
      <c r="H255" s="19">
        <f t="shared" si="51"/>
        <v>25315</v>
      </c>
      <c r="I255" s="49">
        <f t="shared" si="51"/>
        <v>48429</v>
      </c>
    </row>
    <row r="256" spans="1:9" s="18" customFormat="1" ht="12" customHeight="1" x14ac:dyDescent="0.2">
      <c r="A256" s="246" t="s">
        <v>227</v>
      </c>
      <c r="B256" s="246"/>
      <c r="C256" s="19">
        <f t="shared" ref="C256:I256" si="52">SUM(C84:C146)</f>
        <v>138480</v>
      </c>
      <c r="D256" s="19">
        <f t="shared" si="52"/>
        <v>65977</v>
      </c>
      <c r="E256" s="19">
        <f t="shared" si="52"/>
        <v>72503</v>
      </c>
      <c r="F256" s="19">
        <f t="shared" si="52"/>
        <v>140821</v>
      </c>
      <c r="G256" s="19">
        <f t="shared" si="52"/>
        <v>67301</v>
      </c>
      <c r="H256" s="19">
        <f t="shared" si="52"/>
        <v>73520</v>
      </c>
      <c r="I256" s="49">
        <f t="shared" si="52"/>
        <v>139651</v>
      </c>
    </row>
    <row r="257" spans="1:9" s="18" customFormat="1" ht="12" customHeight="1" x14ac:dyDescent="0.2">
      <c r="A257" s="246" t="s">
        <v>228</v>
      </c>
      <c r="B257" s="246"/>
      <c r="C257" s="19">
        <f t="shared" ref="C257:I257" si="53">SUM(C149:C187)</f>
        <v>61157</v>
      </c>
      <c r="D257" s="19">
        <f t="shared" si="53"/>
        <v>28913</v>
      </c>
      <c r="E257" s="19">
        <f t="shared" si="53"/>
        <v>32244</v>
      </c>
      <c r="F257" s="19">
        <f t="shared" si="53"/>
        <v>61814</v>
      </c>
      <c r="G257" s="19">
        <f t="shared" si="53"/>
        <v>29320</v>
      </c>
      <c r="H257" s="19">
        <f t="shared" si="53"/>
        <v>32494</v>
      </c>
      <c r="I257" s="49">
        <f t="shared" si="53"/>
        <v>61486</v>
      </c>
    </row>
    <row r="258" spans="1:9" s="18" customFormat="1" ht="12" customHeight="1" x14ac:dyDescent="0.2">
      <c r="A258" s="246" t="s">
        <v>229</v>
      </c>
      <c r="B258" s="246"/>
      <c r="C258" s="19">
        <f t="shared" ref="C258:I258" si="54">SUM(C190:C197)</f>
        <v>5819</v>
      </c>
      <c r="D258" s="19">
        <f t="shared" si="54"/>
        <v>2862</v>
      </c>
      <c r="E258" s="19">
        <f t="shared" si="54"/>
        <v>2957</v>
      </c>
      <c r="F258" s="19">
        <f t="shared" si="54"/>
        <v>5826</v>
      </c>
      <c r="G258" s="19">
        <f t="shared" si="54"/>
        <v>2860</v>
      </c>
      <c r="H258" s="19">
        <f t="shared" si="54"/>
        <v>2966</v>
      </c>
      <c r="I258" s="49">
        <f t="shared" si="54"/>
        <v>5822</v>
      </c>
    </row>
    <row r="259" spans="1:9" s="18" customFormat="1" ht="12" customHeight="1" x14ac:dyDescent="0.2">
      <c r="A259" s="246" t="s">
        <v>230</v>
      </c>
      <c r="B259" s="246"/>
      <c r="C259" s="19">
        <f t="shared" ref="C259:I259" si="55">SUM(C200:C217)</f>
        <v>47128</v>
      </c>
      <c r="D259" s="19">
        <f t="shared" si="55"/>
        <v>22719</v>
      </c>
      <c r="E259" s="19">
        <f t="shared" si="55"/>
        <v>24409</v>
      </c>
      <c r="F259" s="19">
        <f t="shared" si="55"/>
        <v>47786</v>
      </c>
      <c r="G259" s="19">
        <f t="shared" si="55"/>
        <v>23073</v>
      </c>
      <c r="H259" s="19">
        <f t="shared" si="55"/>
        <v>24713</v>
      </c>
      <c r="I259" s="49">
        <f t="shared" si="55"/>
        <v>47457</v>
      </c>
    </row>
    <row r="260" spans="1:9" s="18" customFormat="1" ht="12" customHeight="1" x14ac:dyDescent="0.2">
      <c r="A260" s="246" t="s">
        <v>231</v>
      </c>
      <c r="B260" s="246"/>
      <c r="C260" s="19">
        <f t="shared" ref="C260:I260" si="56">SUM(C220:C225)</f>
        <v>12193</v>
      </c>
      <c r="D260" s="19">
        <f t="shared" si="56"/>
        <v>6092</v>
      </c>
      <c r="E260" s="19">
        <f t="shared" si="56"/>
        <v>6101</v>
      </c>
      <c r="F260" s="19">
        <f t="shared" si="56"/>
        <v>12282</v>
      </c>
      <c r="G260" s="19">
        <f t="shared" si="56"/>
        <v>6148</v>
      </c>
      <c r="H260" s="19">
        <f t="shared" si="56"/>
        <v>6134</v>
      </c>
      <c r="I260" s="49">
        <f t="shared" si="56"/>
        <v>12238</v>
      </c>
    </row>
    <row r="261" spans="1:9" s="18" customFormat="1" ht="12" customHeight="1" x14ac:dyDescent="0.2">
      <c r="A261" s="246" t="s">
        <v>232</v>
      </c>
      <c r="B261" s="246"/>
      <c r="C261" s="19">
        <f t="shared" ref="C261:I261" si="57">SUM(C228:C232)</f>
        <v>5672</v>
      </c>
      <c r="D261" s="19">
        <f t="shared" si="57"/>
        <v>2835</v>
      </c>
      <c r="E261" s="19">
        <f t="shared" si="57"/>
        <v>2837</v>
      </c>
      <c r="F261" s="19">
        <f t="shared" si="57"/>
        <v>5697</v>
      </c>
      <c r="G261" s="19">
        <f t="shared" si="57"/>
        <v>2855</v>
      </c>
      <c r="H261" s="19">
        <f t="shared" si="57"/>
        <v>2842</v>
      </c>
      <c r="I261" s="49">
        <f t="shared" si="57"/>
        <v>5685</v>
      </c>
    </row>
    <row r="262" spans="1:9" s="18" customFormat="1" ht="12" customHeight="1" x14ac:dyDescent="0.2">
      <c r="A262" s="253" t="s">
        <v>233</v>
      </c>
      <c r="B262" s="253"/>
      <c r="C262" s="25">
        <f t="shared" ref="C262:I262" si="58">SUM(C235:C252)</f>
        <v>9943</v>
      </c>
      <c r="D262" s="25">
        <f t="shared" si="58"/>
        <v>5156</v>
      </c>
      <c r="E262" s="25">
        <f t="shared" si="58"/>
        <v>4787</v>
      </c>
      <c r="F262" s="25">
        <f t="shared" si="58"/>
        <v>9838</v>
      </c>
      <c r="G262" s="25">
        <f t="shared" si="58"/>
        <v>5100</v>
      </c>
      <c r="H262" s="25">
        <f t="shared" si="58"/>
        <v>4738</v>
      </c>
      <c r="I262" s="50">
        <f t="shared" si="58"/>
        <v>9890</v>
      </c>
    </row>
    <row r="263" spans="1:9" s="18" customFormat="1" ht="12" customHeight="1" x14ac:dyDescent="0.2">
      <c r="A263" s="22"/>
      <c r="B263" s="22"/>
      <c r="C263" s="22"/>
      <c r="D263" s="22"/>
      <c r="E263" s="22"/>
      <c r="F263" s="22"/>
      <c r="G263" s="22"/>
      <c r="H263" s="22"/>
      <c r="I263" s="52"/>
    </row>
    <row r="264" spans="1:9" s="18" customFormat="1" ht="12" customHeight="1" x14ac:dyDescent="0.2">
      <c r="A264" s="296" t="s">
        <v>372</v>
      </c>
      <c r="B264" s="296"/>
      <c r="C264" s="17">
        <f t="shared" ref="C264:I264" si="59">SUM(C265:C268)</f>
        <v>285792</v>
      </c>
      <c r="D264" s="17">
        <f t="shared" si="59"/>
        <v>136197</v>
      </c>
      <c r="E264" s="17">
        <f t="shared" si="59"/>
        <v>149595</v>
      </c>
      <c r="F264" s="17">
        <f t="shared" si="59"/>
        <v>289932</v>
      </c>
      <c r="G264" s="17">
        <f t="shared" si="59"/>
        <v>138506</v>
      </c>
      <c r="H264" s="17">
        <f t="shared" si="59"/>
        <v>151426</v>
      </c>
      <c r="I264" s="48">
        <f t="shared" si="59"/>
        <v>287860</v>
      </c>
    </row>
    <row r="265" spans="1:9" s="18" customFormat="1" ht="12" customHeight="1" x14ac:dyDescent="0.2">
      <c r="A265" s="246" t="s">
        <v>230</v>
      </c>
      <c r="B265" s="246"/>
      <c r="C265" s="19">
        <f t="shared" ref="C265:I265" si="60">C200+C201+C202+C203+C204+C205+C206+C207+C209+C212+C213+C215+C217+C221+C156+C214</f>
        <v>49361</v>
      </c>
      <c r="D265" s="19">
        <f t="shared" si="60"/>
        <v>23772</v>
      </c>
      <c r="E265" s="19">
        <f t="shared" si="60"/>
        <v>25589</v>
      </c>
      <c r="F265" s="19">
        <f t="shared" si="60"/>
        <v>50085</v>
      </c>
      <c r="G265" s="19">
        <f t="shared" si="60"/>
        <v>24166</v>
      </c>
      <c r="H265" s="19">
        <f t="shared" si="60"/>
        <v>25919</v>
      </c>
      <c r="I265" s="49">
        <f t="shared" si="60"/>
        <v>49723</v>
      </c>
    </row>
    <row r="266" spans="1:9" s="18" customFormat="1" ht="12" customHeight="1" x14ac:dyDescent="0.2">
      <c r="A266" s="246" t="s">
        <v>234</v>
      </c>
      <c r="B266" s="246"/>
      <c r="C266" s="19">
        <f t="shared" ref="C266:I266" si="61">C58+C59+C60+C64+C65+C66+C67+C68+C69+C70+C72+C73+C75+C76+C77+C78+C79+C80+C81+C95</f>
        <v>47392</v>
      </c>
      <c r="D266" s="19">
        <f t="shared" si="61"/>
        <v>22710</v>
      </c>
      <c r="E266" s="19">
        <f t="shared" si="61"/>
        <v>24682</v>
      </c>
      <c r="F266" s="19">
        <f t="shared" si="61"/>
        <v>47874</v>
      </c>
      <c r="G266" s="19">
        <f t="shared" si="61"/>
        <v>22966</v>
      </c>
      <c r="H266" s="19">
        <f t="shared" si="61"/>
        <v>24908</v>
      </c>
      <c r="I266" s="49">
        <f t="shared" si="61"/>
        <v>47632</v>
      </c>
    </row>
    <row r="267" spans="1:9" s="18" customFormat="1" ht="12" customHeight="1" x14ac:dyDescent="0.2">
      <c r="A267" s="246" t="s">
        <v>228</v>
      </c>
      <c r="B267" s="246"/>
      <c r="C267" s="19">
        <f t="shared" ref="C267:I267" si="62">C149+C152+C155+C158+C161+C167+C168+C171+C173+C175+C178+C182+C183+C185+C190+C197+C164+C166+C169</f>
        <v>57979</v>
      </c>
      <c r="D267" s="19">
        <f t="shared" si="62"/>
        <v>27393</v>
      </c>
      <c r="E267" s="19">
        <f t="shared" si="62"/>
        <v>30586</v>
      </c>
      <c r="F267" s="19">
        <f t="shared" si="62"/>
        <v>58605</v>
      </c>
      <c r="G267" s="19">
        <f t="shared" si="62"/>
        <v>27750</v>
      </c>
      <c r="H267" s="19">
        <f t="shared" si="62"/>
        <v>30855</v>
      </c>
      <c r="I267" s="49">
        <f t="shared" si="62"/>
        <v>58293</v>
      </c>
    </row>
    <row r="268" spans="1:9" s="18" customFormat="1" ht="12" customHeight="1" x14ac:dyDescent="0.2">
      <c r="A268" s="253" t="s">
        <v>227</v>
      </c>
      <c r="B268" s="253"/>
      <c r="C268" s="25">
        <f t="shared" ref="C268:I268" si="63">+C84+C85+C86+C89+C90+C93+C91+C97+C96+C101+C98+C102+C100+C103+C104+C109+C108+C107+C110+C111+C112+C113+C114+C116+C115+C117+C118+C120+C119+C122+C121+C125+C127+C126+C129+C128+C130+C131+C132+C133+C134+C136+C137+C140+C139+C141+C142+C144+C145+C146</f>
        <v>131060</v>
      </c>
      <c r="D268" s="25">
        <f t="shared" si="63"/>
        <v>62322</v>
      </c>
      <c r="E268" s="25">
        <f t="shared" si="63"/>
        <v>68738</v>
      </c>
      <c r="F268" s="25">
        <f t="shared" si="63"/>
        <v>133368</v>
      </c>
      <c r="G268" s="25">
        <f t="shared" si="63"/>
        <v>63624</v>
      </c>
      <c r="H268" s="25">
        <f t="shared" si="63"/>
        <v>69744</v>
      </c>
      <c r="I268" s="50">
        <f t="shared" si="63"/>
        <v>132212</v>
      </c>
    </row>
    <row r="269" spans="1:9" s="30" customFormat="1" ht="12" customHeight="1" x14ac:dyDescent="0.15">
      <c r="A269" s="295"/>
      <c r="B269" s="295"/>
      <c r="C269" s="295"/>
      <c r="D269" s="295"/>
      <c r="E269" s="295"/>
      <c r="F269" s="295"/>
      <c r="G269" s="295"/>
      <c r="H269" s="295"/>
      <c r="I269" s="295"/>
    </row>
    <row r="270" spans="1:9" s="31" customFormat="1" ht="12" customHeight="1" x14ac:dyDescent="0.2">
      <c r="A270" s="291" t="s">
        <v>255</v>
      </c>
      <c r="B270" s="291"/>
      <c r="C270" s="291"/>
      <c r="D270" s="291"/>
      <c r="E270" s="291"/>
      <c r="F270" s="291"/>
      <c r="G270" s="291"/>
      <c r="H270" s="291"/>
      <c r="I270" s="291"/>
    </row>
    <row r="271" spans="1:9" s="31" customFormat="1" ht="12" customHeight="1" x14ac:dyDescent="0.2">
      <c r="A271" s="291" t="s">
        <v>371</v>
      </c>
      <c r="B271" s="291"/>
      <c r="C271" s="291"/>
      <c r="D271" s="291"/>
      <c r="E271" s="291"/>
      <c r="F271" s="291"/>
      <c r="G271" s="291"/>
      <c r="H271" s="291"/>
      <c r="I271" s="291"/>
    </row>
    <row r="272" spans="1:9" s="30" customFormat="1" ht="12" customHeight="1" x14ac:dyDescent="0.2">
      <c r="A272" s="293"/>
      <c r="B272" s="293"/>
      <c r="C272" s="293"/>
      <c r="D272" s="293"/>
      <c r="E272" s="293"/>
      <c r="F272" s="293"/>
      <c r="G272" s="293"/>
      <c r="H272" s="293"/>
      <c r="I272" s="293"/>
    </row>
    <row r="273" spans="1:9" s="31" customFormat="1" ht="11.25" x14ac:dyDescent="0.2">
      <c r="A273" s="311" t="s">
        <v>236</v>
      </c>
      <c r="B273" s="311"/>
      <c r="C273" s="311"/>
      <c r="D273" s="311"/>
      <c r="E273" s="311"/>
      <c r="F273" s="311"/>
      <c r="G273" s="311"/>
      <c r="H273" s="311"/>
      <c r="I273" s="311"/>
    </row>
    <row r="274" spans="1:9" s="32" customFormat="1" ht="5.25" customHeight="1" x14ac:dyDescent="0.2">
      <c r="A274" s="312"/>
      <c r="B274" s="312"/>
      <c r="C274" s="312"/>
      <c r="D274" s="312"/>
      <c r="E274" s="312"/>
      <c r="F274" s="312"/>
      <c r="G274" s="312"/>
      <c r="H274" s="312"/>
      <c r="I274" s="312"/>
    </row>
    <row r="275" spans="1:9" s="33" customFormat="1" ht="11.25" customHeight="1" x14ac:dyDescent="0.2">
      <c r="A275" s="313" t="s">
        <v>256</v>
      </c>
      <c r="B275" s="313"/>
      <c r="C275" s="313"/>
      <c r="D275" s="313"/>
      <c r="E275" s="313"/>
      <c r="F275" s="313"/>
      <c r="G275" s="313"/>
      <c r="H275" s="313"/>
      <c r="I275" s="313"/>
    </row>
    <row r="276" spans="1:9" s="33" customFormat="1" ht="11.25" customHeight="1" x14ac:dyDescent="0.2">
      <c r="A276" s="309" t="s">
        <v>338</v>
      </c>
      <c r="B276" s="309"/>
      <c r="C276" s="309"/>
      <c r="D276" s="309"/>
      <c r="E276" s="309"/>
      <c r="F276" s="309"/>
      <c r="G276" s="309"/>
      <c r="H276" s="309"/>
      <c r="I276" s="309"/>
    </row>
  </sheetData>
  <mergeCells count="245">
    <mergeCell ref="A1:I1"/>
    <mergeCell ref="A2:I2"/>
    <mergeCell ref="A3:I3"/>
    <mergeCell ref="A4:I4"/>
    <mergeCell ref="A5:B5"/>
    <mergeCell ref="C5:E5"/>
    <mergeCell ref="A6:B6"/>
    <mergeCell ref="C6:E6"/>
    <mergeCell ref="A7:B7"/>
    <mergeCell ref="C7:D7"/>
    <mergeCell ref="A8:B8"/>
    <mergeCell ref="A9:B9"/>
    <mergeCell ref="A11:B11"/>
    <mergeCell ref="A12:B12"/>
    <mergeCell ref="A16:B16"/>
    <mergeCell ref="A20:B20"/>
    <mergeCell ref="A22:B22"/>
    <mergeCell ref="A23:B23"/>
    <mergeCell ref="A24:B24"/>
    <mergeCell ref="A25:B25"/>
    <mergeCell ref="A28:B28"/>
    <mergeCell ref="A31:B31"/>
    <mergeCell ref="A32:B32"/>
    <mergeCell ref="A37:B37"/>
    <mergeCell ref="A38:B38"/>
    <mergeCell ref="A39:B39"/>
    <mergeCell ref="A41:B41"/>
    <mergeCell ref="A42:B42"/>
    <mergeCell ref="A43:B43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9:B219"/>
    <mergeCell ref="A220:B220"/>
    <mergeCell ref="A221:B221"/>
    <mergeCell ref="A222:B222"/>
    <mergeCell ref="A223:B223"/>
    <mergeCell ref="A224:B224"/>
    <mergeCell ref="A225:B225"/>
    <mergeCell ref="A227:B227"/>
    <mergeCell ref="A228:B228"/>
    <mergeCell ref="A229:B229"/>
    <mergeCell ref="A230:B230"/>
    <mergeCell ref="A231:B231"/>
    <mergeCell ref="A232:B232"/>
    <mergeCell ref="A246:B246"/>
    <mergeCell ref="A247:B247"/>
    <mergeCell ref="A248:B248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9:B249"/>
    <mergeCell ref="A250:B250"/>
    <mergeCell ref="A251:B251"/>
    <mergeCell ref="A254:B254"/>
    <mergeCell ref="A255:B255"/>
    <mergeCell ref="A256:B256"/>
    <mergeCell ref="A252:B252"/>
    <mergeCell ref="A257:B257"/>
    <mergeCell ref="A258:B258"/>
    <mergeCell ref="A276:I276"/>
    <mergeCell ref="A266:B266"/>
    <mergeCell ref="A267:B267"/>
    <mergeCell ref="A268:B268"/>
    <mergeCell ref="A269:I269"/>
    <mergeCell ref="A270:I270"/>
    <mergeCell ref="A272:I272"/>
    <mergeCell ref="A262:B262"/>
    <mergeCell ref="A259:B259"/>
    <mergeCell ref="A260:B260"/>
    <mergeCell ref="A261:B261"/>
    <mergeCell ref="A264:B264"/>
    <mergeCell ref="A265:B265"/>
    <mergeCell ref="A273:I273"/>
    <mergeCell ref="A274:I274"/>
    <mergeCell ref="A275:I275"/>
    <mergeCell ref="A271:I271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workbookViewId="0">
      <selection sqref="A1:I1"/>
    </sheetView>
  </sheetViews>
  <sheetFormatPr defaultRowHeight="12.75" x14ac:dyDescent="0.2"/>
  <cols>
    <col min="1" max="1" width="1.7109375" customWidth="1"/>
    <col min="2" max="2" width="28.42578125" customWidth="1"/>
    <col min="3" max="8" width="10.140625" customWidth="1"/>
    <col min="9" max="9" width="18.85546875" customWidth="1"/>
  </cols>
  <sheetData>
    <row r="1" spans="1:9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x14ac:dyDescent="0.2">
      <c r="A2" s="288" t="s">
        <v>257</v>
      </c>
      <c r="B2" s="288"/>
      <c r="C2" s="288"/>
      <c r="D2" s="288"/>
      <c r="E2" s="288"/>
      <c r="F2" s="288"/>
      <c r="G2" s="288"/>
      <c r="H2" s="288"/>
      <c r="I2" s="288"/>
    </row>
    <row r="3" spans="1:9" s="56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56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59" customFormat="1" ht="12" customHeight="1" x14ac:dyDescent="0.2">
      <c r="A5" s="57"/>
      <c r="B5" s="57"/>
      <c r="C5" s="330" t="s">
        <v>1</v>
      </c>
      <c r="D5" s="331"/>
      <c r="E5" s="331"/>
      <c r="F5" s="331"/>
      <c r="G5" s="331"/>
      <c r="H5" s="331"/>
      <c r="I5" s="58" t="s">
        <v>2</v>
      </c>
    </row>
    <row r="6" spans="1:9" s="59" customFormat="1" ht="12" customHeight="1" x14ac:dyDescent="0.2">
      <c r="A6" s="60"/>
      <c r="B6" s="60"/>
      <c r="C6" s="332">
        <v>2006</v>
      </c>
      <c r="D6" s="333"/>
      <c r="E6" s="333"/>
      <c r="F6" s="333">
        <v>2007</v>
      </c>
      <c r="G6" s="333"/>
      <c r="H6" s="333"/>
      <c r="I6" s="61">
        <v>2007</v>
      </c>
    </row>
    <row r="7" spans="1:9" s="59" customFormat="1" ht="12" customHeight="1" x14ac:dyDescent="0.2">
      <c r="A7" s="334"/>
      <c r="B7" s="334"/>
      <c r="C7" s="334"/>
      <c r="D7" s="334"/>
      <c r="E7" s="334"/>
      <c r="F7" s="334"/>
      <c r="G7" s="334"/>
      <c r="H7" s="334"/>
      <c r="I7" s="334"/>
    </row>
    <row r="8" spans="1:9" s="59" customFormat="1" ht="12" customHeight="1" x14ac:dyDescent="0.2">
      <c r="A8" s="62"/>
      <c r="B8" s="62"/>
      <c r="C8" s="63" t="s">
        <v>3</v>
      </c>
      <c r="D8" s="63" t="s">
        <v>4</v>
      </c>
      <c r="E8" s="63" t="s">
        <v>5</v>
      </c>
      <c r="F8" s="63" t="s">
        <v>3</v>
      </c>
      <c r="G8" s="63" t="s">
        <v>4</v>
      </c>
      <c r="H8" s="63" t="s">
        <v>5</v>
      </c>
      <c r="I8" s="63"/>
    </row>
    <row r="9" spans="1:9" s="64" customFormat="1" ht="11.25" customHeight="1" x14ac:dyDescent="0.2">
      <c r="A9" s="315" t="s">
        <v>6</v>
      </c>
      <c r="B9" s="315"/>
      <c r="C9" s="45">
        <f t="shared" ref="C9:I9" si="0">C11+C22+C37+C41+C52</f>
        <v>324851</v>
      </c>
      <c r="D9" s="45">
        <f t="shared" si="0"/>
        <v>155603</v>
      </c>
      <c r="E9" s="45">
        <f t="shared" si="0"/>
        <v>169248</v>
      </c>
      <c r="F9" s="45">
        <f t="shared" si="0"/>
        <v>328580</v>
      </c>
      <c r="G9" s="45">
        <f t="shared" si="0"/>
        <v>157656</v>
      </c>
      <c r="H9" s="45">
        <f t="shared" si="0"/>
        <v>170924</v>
      </c>
      <c r="I9" s="45">
        <f t="shared" si="0"/>
        <v>326715</v>
      </c>
    </row>
    <row r="10" spans="1:9" s="64" customFormat="1" ht="11.25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</row>
    <row r="11" spans="1:9" s="64" customFormat="1" ht="11.25" customHeight="1" x14ac:dyDescent="0.2">
      <c r="A11" s="296" t="s">
        <v>7</v>
      </c>
      <c r="B11" s="296"/>
      <c r="C11" s="15">
        <f t="shared" ref="C11:I11" si="1">C12+C16+C20</f>
        <v>29172</v>
      </c>
      <c r="D11" s="15">
        <f t="shared" si="1"/>
        <v>14797</v>
      </c>
      <c r="E11" s="15">
        <f t="shared" si="1"/>
        <v>14375</v>
      </c>
      <c r="F11" s="15">
        <f t="shared" si="1"/>
        <v>29137</v>
      </c>
      <c r="G11" s="15">
        <f t="shared" si="1"/>
        <v>14749</v>
      </c>
      <c r="H11" s="15">
        <f t="shared" si="1"/>
        <v>14388</v>
      </c>
      <c r="I11" s="15">
        <f t="shared" si="1"/>
        <v>29155</v>
      </c>
    </row>
    <row r="12" spans="1:9" s="64" customFormat="1" ht="11.25" customHeight="1" x14ac:dyDescent="0.2">
      <c r="A12" s="327" t="s">
        <v>8</v>
      </c>
      <c r="B12" s="327"/>
      <c r="C12" s="19">
        <v>10164</v>
      </c>
      <c r="D12" s="19">
        <v>5318</v>
      </c>
      <c r="E12" s="19">
        <v>4846</v>
      </c>
      <c r="F12" s="19">
        <f>F13+F14+F15</f>
        <v>9943</v>
      </c>
      <c r="G12" s="19">
        <f>G13+G14+G15</f>
        <v>5156</v>
      </c>
      <c r="H12" s="19">
        <f>H13+H14+H15</f>
        <v>4787</v>
      </c>
      <c r="I12" s="19">
        <f>I13+I14+I15</f>
        <v>10052</v>
      </c>
    </row>
    <row r="13" spans="1:9" s="64" customFormat="1" ht="11.25" customHeight="1" x14ac:dyDescent="0.2">
      <c r="A13" s="67"/>
      <c r="B13" s="66" t="s">
        <v>9</v>
      </c>
      <c r="C13" s="19">
        <v>3383</v>
      </c>
      <c r="D13" s="19">
        <v>1681</v>
      </c>
      <c r="E13" s="19">
        <v>1702</v>
      </c>
      <c r="F13" s="19">
        <f>F244+F246+F252+F259+F260</f>
        <v>3358</v>
      </c>
      <c r="G13" s="19">
        <f>G244+G246+G252+G259+G260</f>
        <v>1667</v>
      </c>
      <c r="H13" s="19">
        <f>H244+H246+H252+H259+H260</f>
        <v>1691</v>
      </c>
      <c r="I13" s="19">
        <f>I244+I246+I252+I259+I260</f>
        <v>3369</v>
      </c>
    </row>
    <row r="14" spans="1:9" s="64" customFormat="1" ht="11.25" customHeight="1" x14ac:dyDescent="0.2">
      <c r="A14" s="67"/>
      <c r="B14" s="66" t="s">
        <v>10</v>
      </c>
      <c r="C14" s="19">
        <v>3447</v>
      </c>
      <c r="D14" s="19">
        <v>1822</v>
      </c>
      <c r="E14" s="19">
        <v>1625</v>
      </c>
      <c r="F14" s="19">
        <f>+F245+F253+F248+F249+F250+F251+F255+F256+F261</f>
        <v>3403</v>
      </c>
      <c r="G14" s="19">
        <f>+G245+G253+G248+G249+G250+G251+G255+G256+G261</f>
        <v>1791</v>
      </c>
      <c r="H14" s="19">
        <f>+H245+H253+H248+H249+H250+H251+H255+H256+H261</f>
        <v>1612</v>
      </c>
      <c r="I14" s="19">
        <f>+I245+I253+I248+I249+I250+I251+I255+I256+I261</f>
        <v>3424</v>
      </c>
    </row>
    <row r="15" spans="1:9" s="64" customFormat="1" ht="11.25" customHeight="1" x14ac:dyDescent="0.2">
      <c r="A15" s="68"/>
      <c r="B15" s="66" t="s">
        <v>11</v>
      </c>
      <c r="C15" s="19">
        <v>3334</v>
      </c>
      <c r="D15" s="19">
        <v>1815</v>
      </c>
      <c r="E15" s="19">
        <v>1519</v>
      </c>
      <c r="F15" s="19">
        <f>F247+F254+F257+F258</f>
        <v>3182</v>
      </c>
      <c r="G15" s="19">
        <f>G247+G254+G257+G258</f>
        <v>1698</v>
      </c>
      <c r="H15" s="19">
        <f>H247+H254+H257+H258</f>
        <v>1484</v>
      </c>
      <c r="I15" s="19">
        <f>I247+I254+I257+I258</f>
        <v>3259</v>
      </c>
    </row>
    <row r="16" spans="1:9" s="64" customFormat="1" ht="11.25" customHeight="1" x14ac:dyDescent="0.2">
      <c r="A16" s="327" t="s">
        <v>12</v>
      </c>
      <c r="B16" s="327"/>
      <c r="C16" s="19">
        <v>5664</v>
      </c>
      <c r="D16" s="19">
        <v>2828</v>
      </c>
      <c r="E16" s="19">
        <v>2836</v>
      </c>
      <c r="F16" s="19">
        <f>F17+F18+F19</f>
        <v>5672</v>
      </c>
      <c r="G16" s="19">
        <f>G17+G18+G19</f>
        <v>2835</v>
      </c>
      <c r="H16" s="19">
        <f>H17+H18+H19</f>
        <v>2837</v>
      </c>
      <c r="I16" s="19">
        <f>I17+I18+I19</f>
        <v>5670</v>
      </c>
    </row>
    <row r="17" spans="1:9" s="64" customFormat="1" ht="11.25" customHeight="1" x14ac:dyDescent="0.2">
      <c r="A17" s="67"/>
      <c r="B17" s="66" t="s">
        <v>13</v>
      </c>
      <c r="C17" s="19">
        <v>1844</v>
      </c>
      <c r="D17" s="19">
        <v>918</v>
      </c>
      <c r="E17" s="19">
        <v>926</v>
      </c>
      <c r="F17" s="19">
        <f>+F238</f>
        <v>1813</v>
      </c>
      <c r="G17" s="19">
        <f>+G238</f>
        <v>904</v>
      </c>
      <c r="H17" s="19">
        <f>+H238</f>
        <v>909</v>
      </c>
      <c r="I17" s="19">
        <f>+I238</f>
        <v>1830</v>
      </c>
    </row>
    <row r="18" spans="1:9" s="64" customFormat="1" ht="11.25" customHeight="1" x14ac:dyDescent="0.2">
      <c r="A18" s="67"/>
      <c r="B18" s="66" t="s">
        <v>14</v>
      </c>
      <c r="C18" s="19">
        <v>1826</v>
      </c>
      <c r="D18" s="19">
        <v>893</v>
      </c>
      <c r="E18" s="19">
        <v>933</v>
      </c>
      <c r="F18" s="19">
        <f>+F237</f>
        <v>1849</v>
      </c>
      <c r="G18" s="19">
        <f>+G237</f>
        <v>906</v>
      </c>
      <c r="H18" s="19">
        <f>+H237</f>
        <v>943</v>
      </c>
      <c r="I18" s="19">
        <f>+I237</f>
        <v>1837</v>
      </c>
    </row>
    <row r="19" spans="1:9" s="64" customFormat="1" ht="11.25" customHeight="1" x14ac:dyDescent="0.2">
      <c r="A19" s="68"/>
      <c r="B19" s="66" t="s">
        <v>15</v>
      </c>
      <c r="C19" s="19">
        <v>1994</v>
      </c>
      <c r="D19" s="19">
        <v>1017</v>
      </c>
      <c r="E19" s="19">
        <v>977</v>
      </c>
      <c r="F19" s="19">
        <f>F239+F240+F241</f>
        <v>2010</v>
      </c>
      <c r="G19" s="19">
        <f>G239+G240+G241</f>
        <v>1025</v>
      </c>
      <c r="H19" s="19">
        <f>H239+H240+H241</f>
        <v>985</v>
      </c>
      <c r="I19" s="19">
        <f>I239+I240+I241</f>
        <v>2003</v>
      </c>
    </row>
    <row r="20" spans="1:9" s="64" customFormat="1" ht="11.25" customHeight="1" x14ac:dyDescent="0.2">
      <c r="A20" s="328" t="s">
        <v>16</v>
      </c>
      <c r="B20" s="328"/>
      <c r="C20" s="25">
        <v>13344</v>
      </c>
      <c r="D20" s="25">
        <v>6651</v>
      </c>
      <c r="E20" s="25">
        <v>6693</v>
      </c>
      <c r="F20" s="25">
        <f>F229+F230+F231+F214+F232+F233+F220+F234+F223</f>
        <v>13522</v>
      </c>
      <c r="G20" s="25">
        <f>G229+G230+G231+G214+G232+G233+G220+G234+G223</f>
        <v>6758</v>
      </c>
      <c r="H20" s="25">
        <f>H229+H230+H231+H214+H232+H233+H220+H234+H223</f>
        <v>6764</v>
      </c>
      <c r="I20" s="25">
        <f>I229+I230+I231+I214+I232+I233+I220+I234+I223</f>
        <v>13433</v>
      </c>
    </row>
    <row r="21" spans="1:9" s="64" customFormat="1" ht="11.25" customHeight="1" x14ac:dyDescent="0.2">
      <c r="A21" s="65"/>
      <c r="B21" s="65"/>
      <c r="C21" s="65"/>
      <c r="D21" s="65"/>
      <c r="E21" s="65"/>
      <c r="F21" s="65"/>
      <c r="G21" s="65"/>
      <c r="H21" s="65"/>
      <c r="I21" s="65"/>
    </row>
    <row r="22" spans="1:9" s="64" customFormat="1" ht="11.25" customHeight="1" x14ac:dyDescent="0.2">
      <c r="A22" s="296" t="s">
        <v>17</v>
      </c>
      <c r="B22" s="296"/>
      <c r="C22" s="15">
        <f t="shared" ref="C22:I22" si="2">C23+C24+C25+C28+C31+C32</f>
        <v>65480</v>
      </c>
      <c r="D22" s="15">
        <f t="shared" si="2"/>
        <v>31018</v>
      </c>
      <c r="E22" s="15">
        <f t="shared" si="2"/>
        <v>34462</v>
      </c>
      <c r="F22" s="15">
        <f t="shared" si="2"/>
        <v>66190</v>
      </c>
      <c r="G22" s="15">
        <f t="shared" si="2"/>
        <v>31399</v>
      </c>
      <c r="H22" s="15">
        <f t="shared" si="2"/>
        <v>34791</v>
      </c>
      <c r="I22" s="15">
        <f t="shared" si="2"/>
        <v>65836</v>
      </c>
    </row>
    <row r="23" spans="1:9" s="64" customFormat="1" ht="11.25" customHeight="1" x14ac:dyDescent="0.2">
      <c r="A23" s="327" t="s">
        <v>18</v>
      </c>
      <c r="B23" s="327"/>
      <c r="C23" s="19">
        <v>39858</v>
      </c>
      <c r="D23" s="19">
        <v>18571</v>
      </c>
      <c r="E23" s="19">
        <v>21287</v>
      </c>
      <c r="F23" s="19">
        <f>F156+F159+F160+F175+F176+F179+F181+F183+F186</f>
        <v>40300</v>
      </c>
      <c r="G23" s="19">
        <f>G156+G159+G160+G175+G176+G179+G181+G183+G186</f>
        <v>18815</v>
      </c>
      <c r="H23" s="19">
        <f>H156+H159+H160+H175+H176+H179+H181+H183+H186</f>
        <v>21485</v>
      </c>
      <c r="I23" s="19">
        <f>I156+I159+I160+I175+I176+I179+I181+I183+I186</f>
        <v>40080</v>
      </c>
    </row>
    <row r="24" spans="1:9" s="64" customFormat="1" ht="11.25" customHeight="1" x14ac:dyDescent="0.2">
      <c r="A24" s="327" t="s">
        <v>19</v>
      </c>
      <c r="B24" s="327"/>
      <c r="C24" s="19">
        <v>3946</v>
      </c>
      <c r="D24" s="19">
        <v>1899</v>
      </c>
      <c r="E24" s="19">
        <v>2047</v>
      </c>
      <c r="F24" s="19">
        <f>F161+F167+F171+F177+F185+F187+F188+F194</f>
        <v>3951</v>
      </c>
      <c r="G24" s="19">
        <f>G161+G167+G171+G177+G185+G187+G188+G194</f>
        <v>1908</v>
      </c>
      <c r="H24" s="19">
        <f>H161+H167+H171+H177+H185+H187+H188+H194</f>
        <v>2043</v>
      </c>
      <c r="I24" s="19">
        <f>I161+I167+I171+I177+I185+I187+I188+I194</f>
        <v>3948</v>
      </c>
    </row>
    <row r="25" spans="1:9" s="64" customFormat="1" ht="11.25" customHeight="1" x14ac:dyDescent="0.2">
      <c r="A25" s="327" t="s">
        <v>20</v>
      </c>
      <c r="B25" s="327"/>
      <c r="C25" s="19">
        <v>11439</v>
      </c>
      <c r="D25" s="19">
        <v>5590</v>
      </c>
      <c r="E25" s="19">
        <v>5849</v>
      </c>
      <c r="F25" s="19">
        <f>F26+F27</f>
        <v>11655</v>
      </c>
      <c r="G25" s="19">
        <f>G26+G27</f>
        <v>5697</v>
      </c>
      <c r="H25" s="19">
        <f>H26+H27</f>
        <v>5958</v>
      </c>
      <c r="I25" s="19">
        <f>I26+I27</f>
        <v>11550</v>
      </c>
    </row>
    <row r="26" spans="1:9" s="64" customFormat="1" ht="11.25" customHeight="1" x14ac:dyDescent="0.2">
      <c r="A26" s="67"/>
      <c r="B26" s="66" t="s">
        <v>21</v>
      </c>
      <c r="C26" s="19">
        <v>906</v>
      </c>
      <c r="D26" s="19">
        <v>457</v>
      </c>
      <c r="E26" s="19">
        <v>449</v>
      </c>
      <c r="F26" s="19">
        <f>F158+F164+F166+F178+F189+F195</f>
        <v>914</v>
      </c>
      <c r="G26" s="19">
        <f>G158+G164+G166+G178+G189+G195</f>
        <v>454</v>
      </c>
      <c r="H26" s="19">
        <f>H158+H164+H166+H178+H189+H195</f>
        <v>460</v>
      </c>
      <c r="I26" s="19">
        <f>I158+I164+I166+I178+I189+I195</f>
        <v>910</v>
      </c>
    </row>
    <row r="27" spans="1:9" s="64" customFormat="1" ht="11.25" customHeight="1" x14ac:dyDescent="0.2">
      <c r="A27" s="68"/>
      <c r="B27" s="66" t="s">
        <v>22</v>
      </c>
      <c r="C27" s="19">
        <v>10533</v>
      </c>
      <c r="D27" s="19">
        <v>5133</v>
      </c>
      <c r="E27" s="19">
        <v>5400</v>
      </c>
      <c r="F27" s="19">
        <f>F165+F168+F169+F174+F191</f>
        <v>10741</v>
      </c>
      <c r="G27" s="19">
        <f>G165+G168+G169+G174+G191</f>
        <v>5243</v>
      </c>
      <c r="H27" s="19">
        <f>H165+H168+H169+H174+H191</f>
        <v>5498</v>
      </c>
      <c r="I27" s="19">
        <f>I165+I168+I169+I174+I191</f>
        <v>10640</v>
      </c>
    </row>
    <row r="28" spans="1:9" s="64" customFormat="1" ht="11.25" customHeight="1" x14ac:dyDescent="0.2">
      <c r="A28" s="327" t="s">
        <v>23</v>
      </c>
      <c r="B28" s="327"/>
      <c r="C28" s="19">
        <v>3624</v>
      </c>
      <c r="D28" s="19">
        <v>1712</v>
      </c>
      <c r="E28" s="19">
        <v>1912</v>
      </c>
      <c r="F28" s="19">
        <f>F29+F30</f>
        <v>3680</v>
      </c>
      <c r="G28" s="19">
        <f>G29+G30</f>
        <v>1735</v>
      </c>
      <c r="H28" s="19">
        <f>H29+H30</f>
        <v>1945</v>
      </c>
      <c r="I28" s="19">
        <f>I29+I30</f>
        <v>3652</v>
      </c>
    </row>
    <row r="29" spans="1:9" s="64" customFormat="1" ht="11.25" customHeight="1" x14ac:dyDescent="0.2">
      <c r="A29" s="67"/>
      <c r="B29" s="66" t="s">
        <v>24</v>
      </c>
      <c r="C29" s="19">
        <v>1120</v>
      </c>
      <c r="D29" s="19">
        <v>506</v>
      </c>
      <c r="E29" s="19">
        <v>614</v>
      </c>
      <c r="F29" s="19">
        <f>F157+F172+F184</f>
        <v>1120</v>
      </c>
      <c r="G29" s="19">
        <f>G157+G172+G184</f>
        <v>497</v>
      </c>
      <c r="H29" s="19">
        <f>H157+H172+H184</f>
        <v>623</v>
      </c>
      <c r="I29" s="19">
        <f>I157+I172+I184</f>
        <v>1120</v>
      </c>
    </row>
    <row r="30" spans="1:9" s="64" customFormat="1" ht="11.25" customHeight="1" x14ac:dyDescent="0.2">
      <c r="A30" s="68"/>
      <c r="B30" s="66" t="s">
        <v>25</v>
      </c>
      <c r="C30" s="19">
        <v>2504</v>
      </c>
      <c r="D30" s="19">
        <v>1206</v>
      </c>
      <c r="E30" s="19">
        <v>1298</v>
      </c>
      <c r="F30" s="19">
        <f>F162+F190+F193</f>
        <v>2560</v>
      </c>
      <c r="G30" s="19">
        <f>G162+G190+G193</f>
        <v>1238</v>
      </c>
      <c r="H30" s="19">
        <f>H162+H190+H193</f>
        <v>1322</v>
      </c>
      <c r="I30" s="19">
        <f>I162+I190+I193</f>
        <v>2532</v>
      </c>
    </row>
    <row r="31" spans="1:9" s="64" customFormat="1" ht="11.25" customHeight="1" x14ac:dyDescent="0.2">
      <c r="A31" s="327" t="s">
        <v>26</v>
      </c>
      <c r="B31" s="327"/>
      <c r="C31" s="19">
        <v>780</v>
      </c>
      <c r="D31" s="19">
        <v>380</v>
      </c>
      <c r="E31" s="19">
        <v>400</v>
      </c>
      <c r="F31" s="19">
        <f>F170+F173+F180+F182+F192</f>
        <v>785</v>
      </c>
      <c r="G31" s="19">
        <f>G170+G173+G180+G182+G192</f>
        <v>382</v>
      </c>
      <c r="H31" s="19">
        <f>H170+H173+H180+H182+H192</f>
        <v>403</v>
      </c>
      <c r="I31" s="19">
        <f>I170+I173+I180+I182+I192</f>
        <v>781</v>
      </c>
    </row>
    <row r="32" spans="1:9" s="64" customFormat="1" ht="11.25" customHeight="1" x14ac:dyDescent="0.2">
      <c r="A32" s="327" t="s">
        <v>27</v>
      </c>
      <c r="B32" s="327"/>
      <c r="C32" s="19">
        <v>5833</v>
      </c>
      <c r="D32" s="19">
        <v>2866</v>
      </c>
      <c r="E32" s="19">
        <v>2967</v>
      </c>
      <c r="F32" s="19">
        <f>F33+F34+F35</f>
        <v>5819</v>
      </c>
      <c r="G32" s="19">
        <f>G33+G34+G35</f>
        <v>2862</v>
      </c>
      <c r="H32" s="19">
        <f>H33+H34+H35</f>
        <v>2957</v>
      </c>
      <c r="I32" s="19">
        <f>I33+I34+I35</f>
        <v>5825</v>
      </c>
    </row>
    <row r="33" spans="1:9" s="64" customFormat="1" ht="11.25" customHeight="1" x14ac:dyDescent="0.2">
      <c r="A33" s="67"/>
      <c r="B33" s="66" t="s">
        <v>28</v>
      </c>
      <c r="C33" s="19">
        <v>576</v>
      </c>
      <c r="D33" s="19">
        <v>281</v>
      </c>
      <c r="E33" s="19">
        <v>295</v>
      </c>
      <c r="F33" s="19">
        <f>F204</f>
        <v>578</v>
      </c>
      <c r="G33" s="19">
        <f>G204</f>
        <v>287</v>
      </c>
      <c r="H33" s="19">
        <f>H204</f>
        <v>291</v>
      </c>
      <c r="I33" s="19">
        <f>I204</f>
        <v>576</v>
      </c>
    </row>
    <row r="34" spans="1:9" s="64" customFormat="1" ht="11.25" customHeight="1" x14ac:dyDescent="0.2">
      <c r="A34" s="67"/>
      <c r="B34" s="66" t="s">
        <v>29</v>
      </c>
      <c r="C34" s="19">
        <v>217</v>
      </c>
      <c r="D34" s="19">
        <v>117</v>
      </c>
      <c r="E34" s="19">
        <v>100</v>
      </c>
      <c r="F34" s="19">
        <f>F199+F200+F201+F205</f>
        <v>220</v>
      </c>
      <c r="G34" s="19">
        <f>G199+G200+G201+G205</f>
        <v>119</v>
      </c>
      <c r="H34" s="19">
        <f>H199+H200+H201+H205</f>
        <v>101</v>
      </c>
      <c r="I34" s="19">
        <f>I199+I200+I201+I205</f>
        <v>218</v>
      </c>
    </row>
    <row r="35" spans="1:9" s="64" customFormat="1" ht="11.25" customHeight="1" x14ac:dyDescent="0.2">
      <c r="A35" s="67"/>
      <c r="B35" s="70" t="s">
        <v>30</v>
      </c>
      <c r="C35" s="25">
        <v>5040</v>
      </c>
      <c r="D35" s="25">
        <v>2468</v>
      </c>
      <c r="E35" s="25">
        <v>2572</v>
      </c>
      <c r="F35" s="25">
        <f>F198+F202+F203+F206</f>
        <v>5021</v>
      </c>
      <c r="G35" s="25">
        <f>G198+G202+G203+G206</f>
        <v>2456</v>
      </c>
      <c r="H35" s="25">
        <f>H198+H202+H203+H206</f>
        <v>2565</v>
      </c>
      <c r="I35" s="25">
        <f>I198+I202+I203+I206</f>
        <v>5031</v>
      </c>
    </row>
    <row r="36" spans="1:9" s="64" customFormat="1" ht="11.25" customHeight="1" x14ac:dyDescent="0.2">
      <c r="A36" s="65"/>
      <c r="B36" s="65"/>
      <c r="C36" s="65"/>
      <c r="D36" s="65"/>
      <c r="E36" s="65"/>
      <c r="F36" s="65"/>
      <c r="G36" s="65"/>
      <c r="H36" s="65"/>
      <c r="I36" s="65"/>
    </row>
    <row r="37" spans="1:9" s="64" customFormat="1" ht="11.25" customHeight="1" x14ac:dyDescent="0.2">
      <c r="A37" s="296" t="s">
        <v>31</v>
      </c>
      <c r="B37" s="296"/>
      <c r="C37" s="15">
        <f t="shared" ref="C37:I37" si="3">C38+C39</f>
        <v>45326</v>
      </c>
      <c r="D37" s="15">
        <f t="shared" si="3"/>
        <v>21766</v>
      </c>
      <c r="E37" s="15">
        <f t="shared" si="3"/>
        <v>23560</v>
      </c>
      <c r="F37" s="15">
        <f t="shared" si="3"/>
        <v>45871</v>
      </c>
      <c r="G37" s="15">
        <f t="shared" si="3"/>
        <v>22067</v>
      </c>
      <c r="H37" s="15">
        <f t="shared" si="3"/>
        <v>23804</v>
      </c>
      <c r="I37" s="15">
        <f t="shared" si="3"/>
        <v>45595</v>
      </c>
    </row>
    <row r="38" spans="1:9" s="64" customFormat="1" ht="11.25" customHeight="1" x14ac:dyDescent="0.2">
      <c r="A38" s="327" t="s">
        <v>32</v>
      </c>
      <c r="B38" s="327"/>
      <c r="C38" s="19">
        <v>39453</v>
      </c>
      <c r="D38" s="19">
        <v>18817</v>
      </c>
      <c r="E38" s="19">
        <v>20636</v>
      </c>
      <c r="F38" s="19">
        <f>F209+F210+F212+F213+F215+F218+F221+F222+F225+F226</f>
        <v>39860</v>
      </c>
      <c r="G38" s="19">
        <f>G209+G210+G212+G213+G215+G218+G221+G222+G225+G226</f>
        <v>19050</v>
      </c>
      <c r="H38" s="19">
        <f>H209+H210+H212+H213+H215+H218+H221+H222+H225+H226</f>
        <v>20810</v>
      </c>
      <c r="I38" s="19">
        <f>I209+I210+I212+I213+I215+I218+I221+I222+I225+I226</f>
        <v>39652</v>
      </c>
    </row>
    <row r="39" spans="1:9" s="64" customFormat="1" ht="11.25" customHeight="1" x14ac:dyDescent="0.2">
      <c r="A39" s="328" t="s">
        <v>33</v>
      </c>
      <c r="B39" s="328"/>
      <c r="C39" s="25">
        <v>5873</v>
      </c>
      <c r="D39" s="25">
        <v>2949</v>
      </c>
      <c r="E39" s="25">
        <v>2924</v>
      </c>
      <c r="F39" s="25">
        <f>+F211+F163+F216+F224</f>
        <v>6011</v>
      </c>
      <c r="G39" s="25">
        <f>+G211+G163+G216+G224</f>
        <v>3017</v>
      </c>
      <c r="H39" s="25">
        <f>+H211+H163+H216+H224</f>
        <v>2994</v>
      </c>
      <c r="I39" s="25">
        <f>+I211+I163+I216+I224</f>
        <v>5943</v>
      </c>
    </row>
    <row r="40" spans="1:9" s="64" customFormat="1" ht="11.25" customHeight="1" x14ac:dyDescent="0.2">
      <c r="A40" s="65"/>
      <c r="B40" s="65"/>
      <c r="C40" s="65"/>
      <c r="D40" s="65"/>
      <c r="E40" s="65"/>
      <c r="F40" s="65"/>
      <c r="G40" s="65"/>
      <c r="H40" s="65"/>
      <c r="I40" s="65"/>
    </row>
    <row r="41" spans="1:9" s="64" customFormat="1" ht="11.25" customHeight="1" x14ac:dyDescent="0.2">
      <c r="A41" s="296" t="s">
        <v>34</v>
      </c>
      <c r="B41" s="296"/>
      <c r="C41" s="15">
        <f t="shared" ref="C41:I41" si="4">C42+C43+C47</f>
        <v>132209</v>
      </c>
      <c r="D41" s="15">
        <f t="shared" si="4"/>
        <v>62727</v>
      </c>
      <c r="E41" s="15">
        <f t="shared" si="4"/>
        <v>69482</v>
      </c>
      <c r="F41" s="15">
        <f t="shared" si="4"/>
        <v>134356</v>
      </c>
      <c r="G41" s="15">
        <f t="shared" si="4"/>
        <v>63948</v>
      </c>
      <c r="H41" s="15">
        <f t="shared" si="4"/>
        <v>70408</v>
      </c>
      <c r="I41" s="15">
        <f t="shared" si="4"/>
        <v>133286</v>
      </c>
    </row>
    <row r="42" spans="1:9" s="64" customFormat="1" ht="11.25" customHeight="1" x14ac:dyDescent="0.2">
      <c r="A42" s="327" t="s">
        <v>35</v>
      </c>
      <c r="B42" s="327"/>
      <c r="C42" s="19">
        <v>86985</v>
      </c>
      <c r="D42" s="19">
        <v>40991</v>
      </c>
      <c r="E42" s="19">
        <v>45994</v>
      </c>
      <c r="F42" s="19">
        <f>F89+F99+F100+F102+F104+F105+F106+F110+F111+F114+F116+F119+F121+F125+F127+F131+F132+F136+F139+F143+F147+F151+F152</f>
        <v>88411</v>
      </c>
      <c r="G42" s="19">
        <f>G89+G99+G100+G102+G104+G105+G106+G110+G111+G114+G116+G119+G121+G125+G127+G131+G132+G136+G139+G143+G147+G151+G152</f>
        <v>41773</v>
      </c>
      <c r="H42" s="19">
        <f>H89+H99+H100+H102+H104+H105+H106+H110+H111+H114+H116+H119+H121+H125+H127+H131+H132+H136+H139+H143+H147+H151+H152</f>
        <v>46638</v>
      </c>
      <c r="I42" s="19">
        <f>I89+I99+I100+I102+I104+I105+I106+I110+I111+I114+I116+I119+I121+I125+I127+I131+I132+I136+I139+I143+I147+I151+I152</f>
        <v>87694</v>
      </c>
    </row>
    <row r="43" spans="1:9" s="64" customFormat="1" ht="11.25" customHeight="1" x14ac:dyDescent="0.2">
      <c r="A43" s="327" t="s">
        <v>36</v>
      </c>
      <c r="B43" s="327"/>
      <c r="C43" s="19">
        <v>23783</v>
      </c>
      <c r="D43" s="19">
        <v>11610</v>
      </c>
      <c r="E43" s="19">
        <v>12173</v>
      </c>
      <c r="F43" s="19">
        <f>F44+F45+F46</f>
        <v>24124</v>
      </c>
      <c r="G43" s="19">
        <f>G44+G45+G46</f>
        <v>11835</v>
      </c>
      <c r="H43" s="19">
        <f>H44+H45+H46</f>
        <v>12289</v>
      </c>
      <c r="I43" s="19">
        <f>I44+I45+I46</f>
        <v>23958</v>
      </c>
    </row>
    <row r="44" spans="1:9" s="64" customFormat="1" ht="11.25" customHeight="1" x14ac:dyDescent="0.2">
      <c r="A44" s="67"/>
      <c r="B44" s="66" t="s">
        <v>37</v>
      </c>
      <c r="C44" s="19">
        <v>11692</v>
      </c>
      <c r="D44" s="19">
        <v>5742</v>
      </c>
      <c r="E44" s="19">
        <v>5950</v>
      </c>
      <c r="F44" s="19">
        <f>F90+F94+F101+F117+F217+F123+F219+F128+F141+F145+F148</f>
        <v>11851</v>
      </c>
      <c r="G44" s="19">
        <f>G90+G94+G101+G117+G217+G123+G219+G128+G141+G145+G148</f>
        <v>5855</v>
      </c>
      <c r="H44" s="19">
        <f>H90+H94+H101+H117+H217+H123+H219+H128+H141+H145+H148</f>
        <v>5996</v>
      </c>
      <c r="I44" s="19">
        <f>I90+I94+I101+I117+I217+I123+I219+I128+I141+I145+I148</f>
        <v>11775</v>
      </c>
    </row>
    <row r="45" spans="1:9" s="64" customFormat="1" ht="11.25" customHeight="1" x14ac:dyDescent="0.2">
      <c r="A45" s="67"/>
      <c r="B45" s="66" t="s">
        <v>38</v>
      </c>
      <c r="C45" s="19">
        <v>11191</v>
      </c>
      <c r="D45" s="19">
        <v>5434</v>
      </c>
      <c r="E45" s="19">
        <v>5757</v>
      </c>
      <c r="F45" s="19">
        <f>F92+F103+F112+F120+F135+F137+F146+F153</f>
        <v>11348</v>
      </c>
      <c r="G45" s="19">
        <f>G92+G103+G112+G120+G135+G137+G146+G153</f>
        <v>5529</v>
      </c>
      <c r="H45" s="19">
        <f>H92+H103+H112+H120+H135+H137+H146+H153</f>
        <v>5819</v>
      </c>
      <c r="I45" s="19">
        <f>I92+I103+I112+I120+I135+I137+I146+I153</f>
        <v>11270</v>
      </c>
    </row>
    <row r="46" spans="1:9" s="64" customFormat="1" ht="11.25" customHeight="1" x14ac:dyDescent="0.2">
      <c r="A46" s="68"/>
      <c r="B46" s="66" t="s">
        <v>39</v>
      </c>
      <c r="C46" s="19">
        <v>900</v>
      </c>
      <c r="D46" s="19">
        <v>434</v>
      </c>
      <c r="E46" s="19">
        <v>466</v>
      </c>
      <c r="F46" s="19">
        <f>F96+F108+F109+F149</f>
        <v>925</v>
      </c>
      <c r="G46" s="19">
        <f>G96+G108+G109+G149</f>
        <v>451</v>
      </c>
      <c r="H46" s="19">
        <f>H96+H108+H109+H149</f>
        <v>474</v>
      </c>
      <c r="I46" s="19">
        <f>I96+I108+I109+I149</f>
        <v>913</v>
      </c>
    </row>
    <row r="47" spans="1:9" s="64" customFormat="1" ht="11.25" customHeight="1" x14ac:dyDescent="0.2">
      <c r="A47" s="327" t="s">
        <v>40</v>
      </c>
      <c r="B47" s="327"/>
      <c r="C47" s="19">
        <v>21441</v>
      </c>
      <c r="D47" s="19">
        <v>10126</v>
      </c>
      <c r="E47" s="19">
        <v>11315</v>
      </c>
      <c r="F47" s="19">
        <f>F48+F49+F50</f>
        <v>21821</v>
      </c>
      <c r="G47" s="19">
        <f>G48+G49+G50</f>
        <v>10340</v>
      </c>
      <c r="H47" s="19">
        <f>H48+H49+H50</f>
        <v>11481</v>
      </c>
      <c r="I47" s="19">
        <f>I48+I49+I50</f>
        <v>21634</v>
      </c>
    </row>
    <row r="48" spans="1:9" s="64" customFormat="1" ht="11.25" customHeight="1" x14ac:dyDescent="0.2">
      <c r="A48" s="67"/>
      <c r="B48" s="66" t="s">
        <v>41</v>
      </c>
      <c r="C48" s="19">
        <v>2595</v>
      </c>
      <c r="D48" s="19">
        <v>1236</v>
      </c>
      <c r="E48" s="19">
        <v>1359</v>
      </c>
      <c r="F48" s="19">
        <f>+F85+F86+F98+F118+F129</f>
        <v>2651</v>
      </c>
      <c r="G48" s="19">
        <f>+G85+G86+G98+G118+G129</f>
        <v>1264</v>
      </c>
      <c r="H48" s="19">
        <f>+H85+H86+H98+H118+H129</f>
        <v>1387</v>
      </c>
      <c r="I48" s="19">
        <f>+I85+I86+I98+I118+I129</f>
        <v>2624</v>
      </c>
    </row>
    <row r="49" spans="1:9" s="64" customFormat="1" ht="11.25" customHeight="1" x14ac:dyDescent="0.2">
      <c r="A49" s="67"/>
      <c r="B49" s="66" t="s">
        <v>42</v>
      </c>
      <c r="C49" s="19">
        <v>5873</v>
      </c>
      <c r="D49" s="19">
        <v>2802</v>
      </c>
      <c r="E49" s="19">
        <v>3071</v>
      </c>
      <c r="F49" s="19">
        <f>F88+F91+F113+F115+F130+F134+F140+F144</f>
        <v>6012</v>
      </c>
      <c r="G49" s="19">
        <f>G88+G91+G113+G115+G130+G134+G140+G144</f>
        <v>2870</v>
      </c>
      <c r="H49" s="19">
        <f>H88+H91+H113+H115+H130+H134+H140+H144</f>
        <v>3142</v>
      </c>
      <c r="I49" s="19">
        <f>I88+I91+I113+I115+I130+I134+I140+I144</f>
        <v>5943</v>
      </c>
    </row>
    <row r="50" spans="1:9" s="64" customFormat="1" ht="11.25" customHeight="1" x14ac:dyDescent="0.2">
      <c r="A50" s="67"/>
      <c r="B50" s="70" t="s">
        <v>43</v>
      </c>
      <c r="C50" s="25">
        <v>12973</v>
      </c>
      <c r="D50" s="25">
        <v>6088</v>
      </c>
      <c r="E50" s="25">
        <v>6885</v>
      </c>
      <c r="F50" s="25">
        <f>F84+F93+F107+F122+F133+F138+F150</f>
        <v>13158</v>
      </c>
      <c r="G50" s="25">
        <f>G84+G93+G107+G122+G133+G138+G150</f>
        <v>6206</v>
      </c>
      <c r="H50" s="25">
        <f>H84+H93+H107+H122+H133+H138+H150</f>
        <v>6952</v>
      </c>
      <c r="I50" s="25">
        <f>I84+I93+I107+I122+I133+I138+I150</f>
        <v>13067</v>
      </c>
    </row>
    <row r="51" spans="1:9" s="64" customFormat="1" ht="11.25" customHeight="1" x14ac:dyDescent="0.2">
      <c r="A51" s="71"/>
      <c r="B51" s="71"/>
      <c r="C51" s="71"/>
      <c r="D51" s="71"/>
      <c r="E51" s="71"/>
      <c r="F51" s="71"/>
      <c r="G51" s="71"/>
      <c r="H51" s="71"/>
      <c r="I51" s="71"/>
    </row>
    <row r="52" spans="1:9" s="64" customFormat="1" ht="11.25" customHeight="1" x14ac:dyDescent="0.2">
      <c r="A52" s="296" t="s">
        <v>44</v>
      </c>
      <c r="B52" s="296"/>
      <c r="C52" s="15">
        <f t="shared" ref="C52:I52" si="5">C53+C54+C55</f>
        <v>52664</v>
      </c>
      <c r="D52" s="15">
        <f t="shared" si="5"/>
        <v>25295</v>
      </c>
      <c r="E52" s="15">
        <f t="shared" si="5"/>
        <v>27369</v>
      </c>
      <c r="F52" s="15">
        <f t="shared" si="5"/>
        <v>53026</v>
      </c>
      <c r="G52" s="15">
        <f t="shared" si="5"/>
        <v>25493</v>
      </c>
      <c r="H52" s="15">
        <f t="shared" si="5"/>
        <v>27533</v>
      </c>
      <c r="I52" s="15">
        <f t="shared" si="5"/>
        <v>52843</v>
      </c>
    </row>
    <row r="53" spans="1:9" s="64" customFormat="1" ht="11.25" customHeight="1" x14ac:dyDescent="0.2">
      <c r="A53" s="327" t="s">
        <v>45</v>
      </c>
      <c r="B53" s="327"/>
      <c r="C53" s="19">
        <v>18438</v>
      </c>
      <c r="D53" s="19">
        <v>8711</v>
      </c>
      <c r="E53" s="19">
        <v>9727</v>
      </c>
      <c r="F53" s="19">
        <f>F59+F66+F72+F81</f>
        <v>18454</v>
      </c>
      <c r="G53" s="19">
        <f>G59+G66+G72+G81</f>
        <v>8726</v>
      </c>
      <c r="H53" s="19">
        <f>H59+H66+H72+H81</f>
        <v>9728</v>
      </c>
      <c r="I53" s="19">
        <f>I59+I66+I72+I81</f>
        <v>18445</v>
      </c>
    </row>
    <row r="54" spans="1:9" s="64" customFormat="1" ht="11.25" customHeight="1" x14ac:dyDescent="0.2">
      <c r="A54" s="327" t="s">
        <v>46</v>
      </c>
      <c r="B54" s="327"/>
      <c r="C54" s="19">
        <v>30261</v>
      </c>
      <c r="D54" s="19">
        <v>14636</v>
      </c>
      <c r="E54" s="19">
        <v>15625</v>
      </c>
      <c r="F54" s="19">
        <f>F87+F58+F60+F95+F97+F64+F67+F68+F69+F124+F126+F70+F71+F75+F76+F77+F142+F79+F80</f>
        <v>30579</v>
      </c>
      <c r="G54" s="19">
        <f>G87+G58+G60+G95+G97+G64+G67+G68+G69+G124+G126+G70+G71+G75+G76+G77+G142+G79+G80</f>
        <v>14807</v>
      </c>
      <c r="H54" s="19">
        <f>H87+H58+H60+H95+H97+H64+H67+H68+H69+H124+H126+H70+H71+H75+H76+H77+H142+H79+H80</f>
        <v>15772</v>
      </c>
      <c r="I54" s="19">
        <f>I87+I58+I60+I95+I97+I64+I67+I68+I69+I124+I126+I70+I71+I75+I76+I77+I142+I79+I80</f>
        <v>30420</v>
      </c>
    </row>
    <row r="55" spans="1:9" s="64" customFormat="1" ht="11.25" customHeight="1" x14ac:dyDescent="0.2">
      <c r="A55" s="328" t="s">
        <v>47</v>
      </c>
      <c r="B55" s="328"/>
      <c r="C55" s="25">
        <v>3965</v>
      </c>
      <c r="D55" s="25">
        <v>1948</v>
      </c>
      <c r="E55" s="25">
        <v>2017</v>
      </c>
      <c r="F55" s="25">
        <f>F61+F62+F63+F65+F73+F74+F78</f>
        <v>3993</v>
      </c>
      <c r="G55" s="25">
        <f>G61+G62+G63+G65+G73+G74+G78</f>
        <v>1960</v>
      </c>
      <c r="H55" s="25">
        <f>H61+H62+H63+H65+H73+H74+H78</f>
        <v>2033</v>
      </c>
      <c r="I55" s="25">
        <f>I61+I62+I63+I65+I73+I74+I78</f>
        <v>3978</v>
      </c>
    </row>
    <row r="56" spans="1:9" s="64" customFormat="1" ht="11.25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</row>
    <row r="57" spans="1:9" s="64" customFormat="1" ht="11.25" customHeight="1" x14ac:dyDescent="0.2">
      <c r="A57" s="296" t="s">
        <v>48</v>
      </c>
      <c r="B57" s="296"/>
      <c r="C57" s="17">
        <f t="shared" ref="C57:I57" si="6">SUM(C58:C81)</f>
        <v>47868</v>
      </c>
      <c r="D57" s="17">
        <f t="shared" si="6"/>
        <v>22912</v>
      </c>
      <c r="E57" s="17">
        <f t="shared" si="6"/>
        <v>24956</v>
      </c>
      <c r="F57" s="17">
        <f t="shared" si="6"/>
        <v>48188</v>
      </c>
      <c r="G57" s="17">
        <f t="shared" si="6"/>
        <v>23102</v>
      </c>
      <c r="H57" s="17">
        <f t="shared" si="6"/>
        <v>25086</v>
      </c>
      <c r="I57" s="17">
        <f t="shared" si="6"/>
        <v>48028</v>
      </c>
    </row>
    <row r="58" spans="1:9" s="64" customFormat="1" ht="11.25" customHeight="1" x14ac:dyDescent="0.2">
      <c r="A58" s="327" t="s">
        <v>241</v>
      </c>
      <c r="B58" s="327"/>
      <c r="C58" s="19">
        <v>1119</v>
      </c>
      <c r="D58" s="19">
        <v>524</v>
      </c>
      <c r="E58" s="19">
        <v>595</v>
      </c>
      <c r="F58" s="19">
        <f t="shared" ref="F58:F81" si="7">SUM(G58:H58)</f>
        <v>1126</v>
      </c>
      <c r="G58" s="19">
        <v>527</v>
      </c>
      <c r="H58" s="19">
        <v>599</v>
      </c>
      <c r="I58" s="19">
        <v>1123</v>
      </c>
    </row>
    <row r="59" spans="1:9" s="64" customFormat="1" ht="11.25" customHeight="1" x14ac:dyDescent="0.2">
      <c r="A59" s="327" t="s">
        <v>49</v>
      </c>
      <c r="B59" s="327"/>
      <c r="C59" s="19">
        <v>3506</v>
      </c>
      <c r="D59" s="19">
        <v>1681</v>
      </c>
      <c r="E59" s="19">
        <v>1825</v>
      </c>
      <c r="F59" s="19">
        <f t="shared" si="7"/>
        <v>3449</v>
      </c>
      <c r="G59" s="19">
        <v>1659</v>
      </c>
      <c r="H59" s="19">
        <v>1790</v>
      </c>
      <c r="I59" s="19">
        <v>3478</v>
      </c>
    </row>
    <row r="60" spans="1:9" s="64" customFormat="1" ht="11.25" customHeight="1" x14ac:dyDescent="0.2">
      <c r="A60" s="327" t="s">
        <v>50</v>
      </c>
      <c r="B60" s="327"/>
      <c r="C60" s="19">
        <v>614</v>
      </c>
      <c r="D60" s="19">
        <v>305</v>
      </c>
      <c r="E60" s="19">
        <v>309</v>
      </c>
      <c r="F60" s="19">
        <f t="shared" si="7"/>
        <v>639</v>
      </c>
      <c r="G60" s="19">
        <v>317</v>
      </c>
      <c r="H60" s="19">
        <v>322</v>
      </c>
      <c r="I60" s="19">
        <v>626</v>
      </c>
    </row>
    <row r="61" spans="1:9" s="64" customFormat="1" ht="11.25" customHeight="1" x14ac:dyDescent="0.2">
      <c r="A61" s="327" t="s">
        <v>242</v>
      </c>
      <c r="B61" s="327"/>
      <c r="C61" s="19">
        <v>185</v>
      </c>
      <c r="D61" s="19">
        <v>94</v>
      </c>
      <c r="E61" s="19">
        <v>91</v>
      </c>
      <c r="F61" s="19">
        <f t="shared" si="7"/>
        <v>184</v>
      </c>
      <c r="G61" s="19">
        <v>92</v>
      </c>
      <c r="H61" s="19">
        <v>92</v>
      </c>
      <c r="I61" s="19">
        <v>185</v>
      </c>
    </row>
    <row r="62" spans="1:9" s="64" customFormat="1" ht="11.25" customHeight="1" x14ac:dyDescent="0.2">
      <c r="A62" s="327" t="s">
        <v>243</v>
      </c>
      <c r="B62" s="327"/>
      <c r="C62" s="19">
        <v>206</v>
      </c>
      <c r="D62" s="19">
        <v>96</v>
      </c>
      <c r="E62" s="19">
        <v>110</v>
      </c>
      <c r="F62" s="19">
        <f t="shared" si="7"/>
        <v>199</v>
      </c>
      <c r="G62" s="19">
        <v>96</v>
      </c>
      <c r="H62" s="19">
        <v>103</v>
      </c>
      <c r="I62" s="19">
        <v>201</v>
      </c>
    </row>
    <row r="63" spans="1:9" s="64" customFormat="1" ht="11.25" customHeight="1" x14ac:dyDescent="0.2">
      <c r="A63" s="329" t="s">
        <v>244</v>
      </c>
      <c r="B63" s="329"/>
      <c r="C63" s="19">
        <v>334</v>
      </c>
      <c r="D63" s="19">
        <v>174</v>
      </c>
      <c r="E63" s="19">
        <v>160</v>
      </c>
      <c r="F63" s="19">
        <f t="shared" si="7"/>
        <v>325</v>
      </c>
      <c r="G63" s="19">
        <v>166</v>
      </c>
      <c r="H63" s="19">
        <v>159</v>
      </c>
      <c r="I63" s="19">
        <v>330</v>
      </c>
    </row>
    <row r="64" spans="1:9" s="64" customFormat="1" ht="11.25" customHeight="1" x14ac:dyDescent="0.2">
      <c r="A64" s="327" t="s">
        <v>245</v>
      </c>
      <c r="B64" s="327"/>
      <c r="C64" s="19">
        <v>746</v>
      </c>
      <c r="D64" s="19">
        <v>354</v>
      </c>
      <c r="E64" s="19">
        <v>392</v>
      </c>
      <c r="F64" s="19">
        <f t="shared" si="7"/>
        <v>768</v>
      </c>
      <c r="G64" s="19">
        <v>372</v>
      </c>
      <c r="H64" s="19">
        <v>396</v>
      </c>
      <c r="I64" s="19">
        <v>757</v>
      </c>
    </row>
    <row r="65" spans="1:9" s="64" customFormat="1" ht="11.25" customHeight="1" x14ac:dyDescent="0.2">
      <c r="A65" s="327" t="s">
        <v>52</v>
      </c>
      <c r="B65" s="327"/>
      <c r="C65" s="19">
        <v>2031</v>
      </c>
      <c r="D65" s="19">
        <v>988</v>
      </c>
      <c r="E65" s="19">
        <v>1043</v>
      </c>
      <c r="F65" s="19">
        <f t="shared" si="7"/>
        <v>2087</v>
      </c>
      <c r="G65" s="19">
        <v>1019</v>
      </c>
      <c r="H65" s="19">
        <v>1068</v>
      </c>
      <c r="I65" s="19">
        <v>2059</v>
      </c>
    </row>
    <row r="66" spans="1:9" s="64" customFormat="1" ht="11.25" customHeight="1" x14ac:dyDescent="0.2">
      <c r="A66" s="327" t="s">
        <v>53</v>
      </c>
      <c r="B66" s="327"/>
      <c r="C66" s="19">
        <v>7734</v>
      </c>
      <c r="D66" s="19">
        <v>3601</v>
      </c>
      <c r="E66" s="19">
        <v>4133</v>
      </c>
      <c r="F66" s="19">
        <f t="shared" si="7"/>
        <v>7792</v>
      </c>
      <c r="G66" s="19">
        <v>3634</v>
      </c>
      <c r="H66" s="19">
        <v>4158</v>
      </c>
      <c r="I66" s="19">
        <v>7762</v>
      </c>
    </row>
    <row r="67" spans="1:9" s="64" customFormat="1" ht="11.25" customHeight="1" x14ac:dyDescent="0.2">
      <c r="A67" s="327" t="s">
        <v>54</v>
      </c>
      <c r="B67" s="327"/>
      <c r="C67" s="19">
        <v>2603</v>
      </c>
      <c r="D67" s="19">
        <v>1245</v>
      </c>
      <c r="E67" s="19">
        <v>1358</v>
      </c>
      <c r="F67" s="19">
        <f t="shared" si="7"/>
        <v>2616</v>
      </c>
      <c r="G67" s="19">
        <v>1266</v>
      </c>
      <c r="H67" s="19">
        <v>1350</v>
      </c>
      <c r="I67" s="19">
        <v>2611</v>
      </c>
    </row>
    <row r="68" spans="1:9" s="64" customFormat="1" ht="11.25" customHeight="1" x14ac:dyDescent="0.2">
      <c r="A68" s="327" t="s">
        <v>246</v>
      </c>
      <c r="B68" s="327"/>
      <c r="C68" s="19">
        <v>893</v>
      </c>
      <c r="D68" s="19">
        <v>425</v>
      </c>
      <c r="E68" s="19">
        <v>468</v>
      </c>
      <c r="F68" s="19">
        <f t="shared" si="7"/>
        <v>920</v>
      </c>
      <c r="G68" s="19">
        <v>439</v>
      </c>
      <c r="H68" s="19">
        <v>481</v>
      </c>
      <c r="I68" s="19">
        <v>906</v>
      </c>
    </row>
    <row r="69" spans="1:9" s="64" customFormat="1" ht="11.25" customHeight="1" x14ac:dyDescent="0.2">
      <c r="A69" s="327" t="s">
        <v>55</v>
      </c>
      <c r="B69" s="327"/>
      <c r="C69" s="19">
        <v>1622</v>
      </c>
      <c r="D69" s="19">
        <v>792</v>
      </c>
      <c r="E69" s="19">
        <v>830</v>
      </c>
      <c r="F69" s="19">
        <f t="shared" si="7"/>
        <v>1620</v>
      </c>
      <c r="G69" s="19">
        <v>788</v>
      </c>
      <c r="H69" s="19">
        <v>832</v>
      </c>
      <c r="I69" s="19">
        <v>1620</v>
      </c>
    </row>
    <row r="70" spans="1:9" s="64" customFormat="1" ht="11.25" customHeight="1" x14ac:dyDescent="0.2">
      <c r="A70" s="327" t="s">
        <v>56</v>
      </c>
      <c r="B70" s="327"/>
      <c r="C70" s="19">
        <v>6759</v>
      </c>
      <c r="D70" s="19">
        <v>3169</v>
      </c>
      <c r="E70" s="19">
        <v>3590</v>
      </c>
      <c r="F70" s="19">
        <f t="shared" si="7"/>
        <v>6788</v>
      </c>
      <c r="G70" s="19">
        <v>3191</v>
      </c>
      <c r="H70" s="19">
        <v>3597</v>
      </c>
      <c r="I70" s="19">
        <v>6774</v>
      </c>
    </row>
    <row r="71" spans="1:9" s="64" customFormat="1" ht="11.25" customHeight="1" x14ac:dyDescent="0.2">
      <c r="A71" s="327" t="s">
        <v>57</v>
      </c>
      <c r="B71" s="327"/>
      <c r="C71" s="19">
        <v>318</v>
      </c>
      <c r="D71" s="19">
        <v>154</v>
      </c>
      <c r="E71" s="19">
        <v>164</v>
      </c>
      <c r="F71" s="19">
        <f t="shared" si="7"/>
        <v>330</v>
      </c>
      <c r="G71" s="19">
        <v>161</v>
      </c>
      <c r="H71" s="19">
        <v>169</v>
      </c>
      <c r="I71" s="19">
        <v>325</v>
      </c>
    </row>
    <row r="72" spans="1:9" s="64" customFormat="1" ht="11.25" customHeight="1" x14ac:dyDescent="0.2">
      <c r="A72" s="327" t="s">
        <v>58</v>
      </c>
      <c r="B72" s="327"/>
      <c r="C72" s="19">
        <v>4294</v>
      </c>
      <c r="D72" s="19">
        <v>2036</v>
      </c>
      <c r="E72" s="19">
        <v>2258</v>
      </c>
      <c r="F72" s="19">
        <f t="shared" si="7"/>
        <v>4329</v>
      </c>
      <c r="G72" s="19">
        <v>2058</v>
      </c>
      <c r="H72" s="19">
        <v>2271</v>
      </c>
      <c r="I72" s="19">
        <v>4311</v>
      </c>
    </row>
    <row r="73" spans="1:9" s="64" customFormat="1" ht="11.25" customHeight="1" x14ac:dyDescent="0.2">
      <c r="A73" s="327" t="s">
        <v>247</v>
      </c>
      <c r="B73" s="327"/>
      <c r="C73" s="19">
        <v>700</v>
      </c>
      <c r="D73" s="19">
        <v>333</v>
      </c>
      <c r="E73" s="19">
        <v>367</v>
      </c>
      <c r="F73" s="19">
        <f t="shared" si="7"/>
        <v>690</v>
      </c>
      <c r="G73" s="19">
        <v>330</v>
      </c>
      <c r="H73" s="19">
        <v>360</v>
      </c>
      <c r="I73" s="19">
        <v>695</v>
      </c>
    </row>
    <row r="74" spans="1:9" s="64" customFormat="1" ht="11.25" customHeight="1" x14ac:dyDescent="0.2">
      <c r="A74" s="327" t="s">
        <v>248</v>
      </c>
      <c r="B74" s="327"/>
      <c r="C74" s="19">
        <v>220</v>
      </c>
      <c r="D74" s="19">
        <v>112</v>
      </c>
      <c r="E74" s="19">
        <v>108</v>
      </c>
      <c r="F74" s="19">
        <f t="shared" si="7"/>
        <v>214</v>
      </c>
      <c r="G74" s="19">
        <v>106</v>
      </c>
      <c r="H74" s="19">
        <v>108</v>
      </c>
      <c r="I74" s="19">
        <v>216</v>
      </c>
    </row>
    <row r="75" spans="1:9" s="64" customFormat="1" ht="11.25" customHeight="1" x14ac:dyDescent="0.2">
      <c r="A75" s="327" t="s">
        <v>59</v>
      </c>
      <c r="B75" s="327"/>
      <c r="C75" s="19">
        <v>2431</v>
      </c>
      <c r="D75" s="19">
        <v>1177</v>
      </c>
      <c r="E75" s="19">
        <v>1254</v>
      </c>
      <c r="F75" s="19">
        <f t="shared" si="7"/>
        <v>2423</v>
      </c>
      <c r="G75" s="19">
        <v>1164</v>
      </c>
      <c r="H75" s="19">
        <v>1259</v>
      </c>
      <c r="I75" s="19">
        <v>2428</v>
      </c>
    </row>
    <row r="76" spans="1:9" s="64" customFormat="1" ht="11.25" customHeight="1" x14ac:dyDescent="0.2">
      <c r="A76" s="327" t="s">
        <v>249</v>
      </c>
      <c r="B76" s="327"/>
      <c r="C76" s="19">
        <v>1422</v>
      </c>
      <c r="D76" s="19">
        <v>692</v>
      </c>
      <c r="E76" s="19">
        <v>730</v>
      </c>
      <c r="F76" s="19">
        <f t="shared" si="7"/>
        <v>1453</v>
      </c>
      <c r="G76" s="19">
        <v>703</v>
      </c>
      <c r="H76" s="19">
        <v>750</v>
      </c>
      <c r="I76" s="19">
        <v>1438</v>
      </c>
    </row>
    <row r="77" spans="1:9" s="64" customFormat="1" ht="11.25" customHeight="1" x14ac:dyDescent="0.2">
      <c r="A77" s="327" t="s">
        <v>60</v>
      </c>
      <c r="B77" s="327"/>
      <c r="C77" s="19">
        <v>2436</v>
      </c>
      <c r="D77" s="19">
        <v>1187</v>
      </c>
      <c r="E77" s="19">
        <v>1249</v>
      </c>
      <c r="F77" s="19">
        <f t="shared" si="7"/>
        <v>2494</v>
      </c>
      <c r="G77" s="19">
        <v>1223</v>
      </c>
      <c r="H77" s="19">
        <v>1271</v>
      </c>
      <c r="I77" s="19">
        <v>2464</v>
      </c>
    </row>
    <row r="78" spans="1:9" s="64" customFormat="1" ht="11.25" customHeight="1" x14ac:dyDescent="0.2">
      <c r="A78" s="327" t="s">
        <v>250</v>
      </c>
      <c r="B78" s="327"/>
      <c r="C78" s="19">
        <v>289</v>
      </c>
      <c r="D78" s="19">
        <v>151</v>
      </c>
      <c r="E78" s="19">
        <v>138</v>
      </c>
      <c r="F78" s="19">
        <f t="shared" si="7"/>
        <v>294</v>
      </c>
      <c r="G78" s="19">
        <v>151</v>
      </c>
      <c r="H78" s="19">
        <v>143</v>
      </c>
      <c r="I78" s="19">
        <v>292</v>
      </c>
    </row>
    <row r="79" spans="1:9" s="64" customFormat="1" ht="11.25" customHeight="1" x14ac:dyDescent="0.2">
      <c r="A79" s="327" t="s">
        <v>61</v>
      </c>
      <c r="B79" s="327"/>
      <c r="C79" s="19">
        <v>4066</v>
      </c>
      <c r="D79" s="19">
        <v>2007</v>
      </c>
      <c r="E79" s="19">
        <v>2059</v>
      </c>
      <c r="F79" s="19">
        <f t="shared" si="7"/>
        <v>4123</v>
      </c>
      <c r="G79" s="19">
        <v>2038</v>
      </c>
      <c r="H79" s="19">
        <v>2085</v>
      </c>
      <c r="I79" s="19">
        <v>4095</v>
      </c>
    </row>
    <row r="80" spans="1:9" s="64" customFormat="1" ht="11.25" customHeight="1" x14ac:dyDescent="0.2">
      <c r="A80" s="327" t="s">
        <v>251</v>
      </c>
      <c r="B80" s="327"/>
      <c r="C80" s="19">
        <v>436</v>
      </c>
      <c r="D80" s="19">
        <v>222</v>
      </c>
      <c r="E80" s="19">
        <v>214</v>
      </c>
      <c r="F80" s="25">
        <f t="shared" si="7"/>
        <v>441</v>
      </c>
      <c r="G80" s="19">
        <v>227</v>
      </c>
      <c r="H80" s="19">
        <v>214</v>
      </c>
      <c r="I80" s="19">
        <v>438</v>
      </c>
    </row>
    <row r="81" spans="1:9" s="64" customFormat="1" ht="11.25" customHeight="1" x14ac:dyDescent="0.2">
      <c r="A81" s="328" t="s">
        <v>62</v>
      </c>
      <c r="B81" s="328"/>
      <c r="C81" s="25">
        <v>2904</v>
      </c>
      <c r="D81" s="25">
        <v>1393</v>
      </c>
      <c r="E81" s="25">
        <v>1511</v>
      </c>
      <c r="F81" s="25">
        <f t="shared" si="7"/>
        <v>2884</v>
      </c>
      <c r="G81" s="25">
        <v>1375</v>
      </c>
      <c r="H81" s="25">
        <v>1509</v>
      </c>
      <c r="I81" s="25">
        <v>2894</v>
      </c>
    </row>
    <row r="82" spans="1:9" s="64" customFormat="1" ht="11.25" customHeight="1" x14ac:dyDescent="0.2">
      <c r="A82" s="71"/>
      <c r="B82" s="71"/>
      <c r="C82" s="71"/>
      <c r="D82" s="71"/>
      <c r="E82" s="71"/>
      <c r="F82" s="71"/>
      <c r="G82" s="71"/>
      <c r="H82" s="71"/>
      <c r="I82" s="71"/>
    </row>
    <row r="83" spans="1:9" s="64" customFormat="1" ht="11.25" customHeight="1" x14ac:dyDescent="0.2">
      <c r="A83" s="296" t="s">
        <v>63</v>
      </c>
      <c r="B83" s="296"/>
      <c r="C83" s="17">
        <f t="shared" ref="C83:I83" si="8">SUM(C84:C153)</f>
        <v>136296</v>
      </c>
      <c r="D83" s="17">
        <f t="shared" si="8"/>
        <v>64750</v>
      </c>
      <c r="E83" s="17">
        <f t="shared" si="8"/>
        <v>71546</v>
      </c>
      <c r="F83" s="17">
        <f t="shared" si="8"/>
        <v>138480</v>
      </c>
      <c r="G83" s="17">
        <f t="shared" si="8"/>
        <v>65977</v>
      </c>
      <c r="H83" s="17">
        <f t="shared" si="8"/>
        <v>72503</v>
      </c>
      <c r="I83" s="17">
        <f t="shared" si="8"/>
        <v>137388</v>
      </c>
    </row>
    <row r="84" spans="1:9" s="64" customFormat="1" ht="11.25" customHeight="1" x14ac:dyDescent="0.2">
      <c r="A84" s="327" t="s">
        <v>64</v>
      </c>
      <c r="B84" s="327"/>
      <c r="C84" s="19">
        <v>3806</v>
      </c>
      <c r="D84" s="19">
        <v>1782</v>
      </c>
      <c r="E84" s="19">
        <v>2024</v>
      </c>
      <c r="F84" s="19">
        <f t="shared" ref="F84:F115" si="9">SUM(G84:H84)</f>
        <v>3876</v>
      </c>
      <c r="G84" s="19">
        <v>1830</v>
      </c>
      <c r="H84" s="19">
        <v>2046</v>
      </c>
      <c r="I84" s="19">
        <v>3841</v>
      </c>
    </row>
    <row r="85" spans="1:9" s="64" customFormat="1" ht="11.25" customHeight="1" x14ac:dyDescent="0.2">
      <c r="A85" s="327" t="s">
        <v>65</v>
      </c>
      <c r="B85" s="327"/>
      <c r="C85" s="19">
        <v>1255</v>
      </c>
      <c r="D85" s="19">
        <v>593</v>
      </c>
      <c r="E85" s="19">
        <v>662</v>
      </c>
      <c r="F85" s="19">
        <f t="shared" si="9"/>
        <v>1275</v>
      </c>
      <c r="G85" s="19">
        <v>602</v>
      </c>
      <c r="H85" s="19">
        <v>673</v>
      </c>
      <c r="I85" s="19">
        <v>1265</v>
      </c>
    </row>
    <row r="86" spans="1:9" s="64" customFormat="1" ht="11.25" customHeight="1" x14ac:dyDescent="0.2">
      <c r="A86" s="327" t="s">
        <v>66</v>
      </c>
      <c r="B86" s="327"/>
      <c r="C86" s="19">
        <v>309</v>
      </c>
      <c r="D86" s="19">
        <v>154</v>
      </c>
      <c r="E86" s="19">
        <v>155</v>
      </c>
      <c r="F86" s="19">
        <f t="shared" si="9"/>
        <v>326</v>
      </c>
      <c r="G86" s="19">
        <v>160</v>
      </c>
      <c r="H86" s="19">
        <v>166</v>
      </c>
      <c r="I86" s="19">
        <v>317</v>
      </c>
    </row>
    <row r="87" spans="1:9" s="64" customFormat="1" ht="11.25" customHeight="1" x14ac:dyDescent="0.2">
      <c r="A87" s="327" t="s">
        <v>67</v>
      </c>
      <c r="B87" s="327"/>
      <c r="C87" s="19">
        <v>973</v>
      </c>
      <c r="D87" s="19">
        <v>483</v>
      </c>
      <c r="E87" s="19">
        <v>490</v>
      </c>
      <c r="F87" s="19">
        <f t="shared" si="9"/>
        <v>985</v>
      </c>
      <c r="G87" s="19">
        <v>482</v>
      </c>
      <c r="H87" s="19">
        <v>503</v>
      </c>
      <c r="I87" s="19">
        <v>979</v>
      </c>
    </row>
    <row r="88" spans="1:9" s="64" customFormat="1" ht="11.25" customHeight="1" x14ac:dyDescent="0.2">
      <c r="A88" s="327" t="s">
        <v>68</v>
      </c>
      <c r="B88" s="327"/>
      <c r="C88" s="19">
        <v>306</v>
      </c>
      <c r="D88" s="19">
        <v>158</v>
      </c>
      <c r="E88" s="19">
        <v>148</v>
      </c>
      <c r="F88" s="19">
        <f t="shared" si="9"/>
        <v>311</v>
      </c>
      <c r="G88" s="19">
        <v>161</v>
      </c>
      <c r="H88" s="19">
        <v>150</v>
      </c>
      <c r="I88" s="19">
        <v>309</v>
      </c>
    </row>
    <row r="89" spans="1:9" s="64" customFormat="1" ht="11.25" customHeight="1" x14ac:dyDescent="0.2">
      <c r="A89" s="327" t="s">
        <v>258</v>
      </c>
      <c r="B89" s="327"/>
      <c r="C89" s="19">
        <v>1786</v>
      </c>
      <c r="D89" s="19">
        <v>892</v>
      </c>
      <c r="E89" s="19">
        <v>894</v>
      </c>
      <c r="F89" s="19">
        <f t="shared" si="9"/>
        <v>1826</v>
      </c>
      <c r="G89" s="19">
        <v>919</v>
      </c>
      <c r="H89" s="19">
        <v>907</v>
      </c>
      <c r="I89" s="19">
        <v>1805</v>
      </c>
    </row>
    <row r="90" spans="1:9" s="64" customFormat="1" ht="11.25" customHeight="1" x14ac:dyDescent="0.2">
      <c r="A90" s="327" t="s">
        <v>69</v>
      </c>
      <c r="B90" s="327"/>
      <c r="C90" s="19">
        <v>1365</v>
      </c>
      <c r="D90" s="19">
        <v>647</v>
      </c>
      <c r="E90" s="19">
        <v>718</v>
      </c>
      <c r="F90" s="19">
        <f t="shared" si="9"/>
        <v>1370</v>
      </c>
      <c r="G90" s="19">
        <v>661</v>
      </c>
      <c r="H90" s="19">
        <v>709</v>
      </c>
      <c r="I90" s="19">
        <v>1369</v>
      </c>
    </row>
    <row r="91" spans="1:9" s="64" customFormat="1" ht="11.25" customHeight="1" x14ac:dyDescent="0.2">
      <c r="A91" s="327" t="s">
        <v>70</v>
      </c>
      <c r="B91" s="327"/>
      <c r="C91" s="19">
        <v>612</v>
      </c>
      <c r="D91" s="19">
        <v>289</v>
      </c>
      <c r="E91" s="19">
        <v>323</v>
      </c>
      <c r="F91" s="19">
        <f t="shared" si="9"/>
        <v>625</v>
      </c>
      <c r="G91" s="19">
        <v>300</v>
      </c>
      <c r="H91" s="19">
        <v>325</v>
      </c>
      <c r="I91" s="19">
        <v>618</v>
      </c>
    </row>
    <row r="92" spans="1:9" s="64" customFormat="1" ht="11.25" customHeight="1" x14ac:dyDescent="0.2">
      <c r="A92" s="327" t="s">
        <v>259</v>
      </c>
      <c r="B92" s="327"/>
      <c r="C92" s="19">
        <v>329</v>
      </c>
      <c r="D92" s="19">
        <v>163</v>
      </c>
      <c r="E92" s="19">
        <v>166</v>
      </c>
      <c r="F92" s="19">
        <f t="shared" si="9"/>
        <v>324</v>
      </c>
      <c r="G92" s="19">
        <v>161</v>
      </c>
      <c r="H92" s="19">
        <v>163</v>
      </c>
      <c r="I92" s="19">
        <v>327</v>
      </c>
    </row>
    <row r="93" spans="1:9" s="64" customFormat="1" ht="11.25" customHeight="1" x14ac:dyDescent="0.2">
      <c r="A93" s="327" t="s">
        <v>71</v>
      </c>
      <c r="B93" s="327"/>
      <c r="C93" s="19">
        <v>2296</v>
      </c>
      <c r="D93" s="19">
        <v>1097</v>
      </c>
      <c r="E93" s="19">
        <v>1199</v>
      </c>
      <c r="F93" s="19">
        <f t="shared" si="9"/>
        <v>2317</v>
      </c>
      <c r="G93" s="19">
        <v>1110</v>
      </c>
      <c r="H93" s="19">
        <v>1207</v>
      </c>
      <c r="I93" s="19">
        <v>2306</v>
      </c>
    </row>
    <row r="94" spans="1:9" s="64" customFormat="1" ht="11.25" customHeight="1" x14ac:dyDescent="0.2">
      <c r="A94" s="327" t="s">
        <v>72</v>
      </c>
      <c r="B94" s="327"/>
      <c r="C94" s="19">
        <v>606</v>
      </c>
      <c r="D94" s="19">
        <v>290</v>
      </c>
      <c r="E94" s="19">
        <v>316</v>
      </c>
      <c r="F94" s="19">
        <f t="shared" si="9"/>
        <v>617</v>
      </c>
      <c r="G94" s="19">
        <v>299</v>
      </c>
      <c r="H94" s="19">
        <v>318</v>
      </c>
      <c r="I94" s="19">
        <v>611</v>
      </c>
    </row>
    <row r="95" spans="1:9" s="64" customFormat="1" ht="11.25" customHeight="1" x14ac:dyDescent="0.2">
      <c r="A95" s="327" t="s">
        <v>73</v>
      </c>
      <c r="B95" s="327"/>
      <c r="C95" s="19">
        <v>817</v>
      </c>
      <c r="D95" s="19">
        <v>410</v>
      </c>
      <c r="E95" s="19">
        <v>407</v>
      </c>
      <c r="F95" s="19">
        <f t="shared" si="9"/>
        <v>811</v>
      </c>
      <c r="G95" s="19">
        <v>406</v>
      </c>
      <c r="H95" s="19">
        <v>405</v>
      </c>
      <c r="I95" s="19">
        <v>814</v>
      </c>
    </row>
    <row r="96" spans="1:9" s="64" customFormat="1" ht="11.25" customHeight="1" x14ac:dyDescent="0.2">
      <c r="A96" s="327" t="s">
        <v>74</v>
      </c>
      <c r="B96" s="327"/>
      <c r="C96" s="19">
        <v>120</v>
      </c>
      <c r="D96" s="19">
        <v>63</v>
      </c>
      <c r="E96" s="19">
        <v>57</v>
      </c>
      <c r="F96" s="19">
        <f t="shared" si="9"/>
        <v>129</v>
      </c>
      <c r="G96" s="19">
        <v>71</v>
      </c>
      <c r="H96" s="19">
        <v>58</v>
      </c>
      <c r="I96" s="19">
        <v>125</v>
      </c>
    </row>
    <row r="97" spans="1:9" s="64" customFormat="1" ht="11.25" customHeight="1" x14ac:dyDescent="0.2">
      <c r="A97" s="327" t="s">
        <v>75</v>
      </c>
      <c r="B97" s="327"/>
      <c r="C97" s="19">
        <v>459</v>
      </c>
      <c r="D97" s="19">
        <v>232</v>
      </c>
      <c r="E97" s="19">
        <v>227</v>
      </c>
      <c r="F97" s="19">
        <f t="shared" si="9"/>
        <v>456</v>
      </c>
      <c r="G97" s="19">
        <v>229</v>
      </c>
      <c r="H97" s="19">
        <v>227</v>
      </c>
      <c r="I97" s="19">
        <v>457</v>
      </c>
    </row>
    <row r="98" spans="1:9" s="64" customFormat="1" ht="11.25" customHeight="1" x14ac:dyDescent="0.2">
      <c r="A98" s="327" t="s">
        <v>76</v>
      </c>
      <c r="B98" s="327"/>
      <c r="C98" s="19">
        <v>688</v>
      </c>
      <c r="D98" s="19">
        <v>323</v>
      </c>
      <c r="E98" s="19">
        <v>365</v>
      </c>
      <c r="F98" s="19">
        <f t="shared" si="9"/>
        <v>694</v>
      </c>
      <c r="G98" s="19">
        <v>328</v>
      </c>
      <c r="H98" s="19">
        <v>366</v>
      </c>
      <c r="I98" s="19">
        <v>691</v>
      </c>
    </row>
    <row r="99" spans="1:9" s="64" customFormat="1" ht="11.25" customHeight="1" x14ac:dyDescent="0.2">
      <c r="A99" s="327" t="s">
        <v>77</v>
      </c>
      <c r="B99" s="327"/>
      <c r="C99" s="19">
        <v>1384</v>
      </c>
      <c r="D99" s="19">
        <v>691</v>
      </c>
      <c r="E99" s="19">
        <v>693</v>
      </c>
      <c r="F99" s="19">
        <f t="shared" si="9"/>
        <v>1383</v>
      </c>
      <c r="G99" s="19">
        <v>692</v>
      </c>
      <c r="H99" s="19">
        <v>691</v>
      </c>
      <c r="I99" s="19">
        <v>1385</v>
      </c>
    </row>
    <row r="100" spans="1:9" s="64" customFormat="1" ht="11.25" customHeight="1" x14ac:dyDescent="0.2">
      <c r="A100" s="327" t="s">
        <v>78</v>
      </c>
      <c r="B100" s="327"/>
      <c r="C100" s="19">
        <v>1841</v>
      </c>
      <c r="D100" s="19">
        <v>904</v>
      </c>
      <c r="E100" s="19">
        <v>937</v>
      </c>
      <c r="F100" s="19">
        <f t="shared" si="9"/>
        <v>1907</v>
      </c>
      <c r="G100" s="19">
        <v>951</v>
      </c>
      <c r="H100" s="19">
        <v>956</v>
      </c>
      <c r="I100" s="19">
        <v>1872</v>
      </c>
    </row>
    <row r="101" spans="1:9" s="64" customFormat="1" ht="11.25" customHeight="1" x14ac:dyDescent="0.2">
      <c r="A101" s="327" t="s">
        <v>79</v>
      </c>
      <c r="B101" s="327"/>
      <c r="C101" s="19">
        <v>698</v>
      </c>
      <c r="D101" s="19">
        <v>342</v>
      </c>
      <c r="E101" s="19">
        <v>356</v>
      </c>
      <c r="F101" s="19">
        <f t="shared" si="9"/>
        <v>740</v>
      </c>
      <c r="G101" s="19">
        <v>363</v>
      </c>
      <c r="H101" s="19">
        <v>377</v>
      </c>
      <c r="I101" s="19">
        <v>720</v>
      </c>
    </row>
    <row r="102" spans="1:9" s="64" customFormat="1" ht="11.25" customHeight="1" x14ac:dyDescent="0.2">
      <c r="A102" s="327" t="s">
        <v>80</v>
      </c>
      <c r="B102" s="327"/>
      <c r="C102" s="19">
        <v>1814</v>
      </c>
      <c r="D102" s="19">
        <v>868</v>
      </c>
      <c r="E102" s="19">
        <v>946</v>
      </c>
      <c r="F102" s="19">
        <f t="shared" si="9"/>
        <v>1848</v>
      </c>
      <c r="G102" s="19">
        <v>889</v>
      </c>
      <c r="H102" s="19">
        <v>959</v>
      </c>
      <c r="I102" s="19">
        <v>1831</v>
      </c>
    </row>
    <row r="103" spans="1:9" s="64" customFormat="1" ht="11.25" customHeight="1" x14ac:dyDescent="0.2">
      <c r="A103" s="327" t="s">
        <v>81</v>
      </c>
      <c r="B103" s="327"/>
      <c r="C103" s="19">
        <v>4641</v>
      </c>
      <c r="D103" s="19">
        <v>2264</v>
      </c>
      <c r="E103" s="19">
        <v>2377</v>
      </c>
      <c r="F103" s="19">
        <f t="shared" si="9"/>
        <v>4683</v>
      </c>
      <c r="G103" s="19">
        <v>2292</v>
      </c>
      <c r="H103" s="19">
        <v>2391</v>
      </c>
      <c r="I103" s="19">
        <v>4661</v>
      </c>
    </row>
    <row r="104" spans="1:9" s="64" customFormat="1" ht="11.25" customHeight="1" x14ac:dyDescent="0.2">
      <c r="A104" s="327" t="s">
        <v>260</v>
      </c>
      <c r="B104" s="327"/>
      <c r="C104" s="19">
        <v>554</v>
      </c>
      <c r="D104" s="19">
        <v>267</v>
      </c>
      <c r="E104" s="19">
        <v>287</v>
      </c>
      <c r="F104" s="19">
        <f t="shared" si="9"/>
        <v>567</v>
      </c>
      <c r="G104" s="19">
        <v>280</v>
      </c>
      <c r="H104" s="19">
        <v>287</v>
      </c>
      <c r="I104" s="19">
        <v>560</v>
      </c>
    </row>
    <row r="105" spans="1:9" s="64" customFormat="1" ht="11.25" customHeight="1" x14ac:dyDescent="0.2">
      <c r="A105" s="327" t="s">
        <v>82</v>
      </c>
      <c r="B105" s="327"/>
      <c r="C105" s="19">
        <v>118</v>
      </c>
      <c r="D105" s="19">
        <v>55</v>
      </c>
      <c r="E105" s="19">
        <v>63</v>
      </c>
      <c r="F105" s="19">
        <f t="shared" si="9"/>
        <v>120</v>
      </c>
      <c r="G105" s="19">
        <v>55</v>
      </c>
      <c r="H105" s="19">
        <v>65</v>
      </c>
      <c r="I105" s="19">
        <v>120</v>
      </c>
    </row>
    <row r="106" spans="1:9" s="64" customFormat="1" ht="11.25" customHeight="1" x14ac:dyDescent="0.2">
      <c r="A106" s="327" t="s">
        <v>83</v>
      </c>
      <c r="B106" s="327"/>
      <c r="C106" s="19">
        <v>761</v>
      </c>
      <c r="D106" s="19">
        <v>358</v>
      </c>
      <c r="E106" s="19">
        <v>403</v>
      </c>
      <c r="F106" s="19">
        <f t="shared" si="9"/>
        <v>771</v>
      </c>
      <c r="G106" s="19">
        <v>361</v>
      </c>
      <c r="H106" s="19">
        <v>410</v>
      </c>
      <c r="I106" s="19">
        <v>766</v>
      </c>
    </row>
    <row r="107" spans="1:9" s="64" customFormat="1" ht="11.25" customHeight="1" x14ac:dyDescent="0.2">
      <c r="A107" s="327" t="s">
        <v>84</v>
      </c>
      <c r="B107" s="327"/>
      <c r="C107" s="19">
        <v>3838</v>
      </c>
      <c r="D107" s="19">
        <v>1777</v>
      </c>
      <c r="E107" s="19">
        <v>2061</v>
      </c>
      <c r="F107" s="19">
        <f t="shared" si="9"/>
        <v>3852</v>
      </c>
      <c r="G107" s="19">
        <v>1791</v>
      </c>
      <c r="H107" s="19">
        <v>2061</v>
      </c>
      <c r="I107" s="19">
        <v>3844</v>
      </c>
    </row>
    <row r="108" spans="1:9" s="64" customFormat="1" ht="11.25" customHeight="1" x14ac:dyDescent="0.2">
      <c r="A108" s="327" t="s">
        <v>85</v>
      </c>
      <c r="B108" s="327"/>
      <c r="C108" s="19">
        <v>57</v>
      </c>
      <c r="D108" s="19">
        <v>27</v>
      </c>
      <c r="E108" s="19">
        <v>30</v>
      </c>
      <c r="F108" s="19">
        <f t="shared" si="9"/>
        <v>57</v>
      </c>
      <c r="G108" s="19">
        <v>26</v>
      </c>
      <c r="H108" s="19">
        <v>31</v>
      </c>
      <c r="I108" s="19">
        <v>57</v>
      </c>
    </row>
    <row r="109" spans="1:9" s="64" customFormat="1" ht="11.25" customHeight="1" x14ac:dyDescent="0.2">
      <c r="A109" s="327" t="s">
        <v>86</v>
      </c>
      <c r="B109" s="327"/>
      <c r="C109" s="19">
        <v>107</v>
      </c>
      <c r="D109" s="19">
        <v>51</v>
      </c>
      <c r="E109" s="19">
        <v>56</v>
      </c>
      <c r="F109" s="19">
        <f t="shared" si="9"/>
        <v>115</v>
      </c>
      <c r="G109" s="19">
        <v>56</v>
      </c>
      <c r="H109" s="19">
        <v>59</v>
      </c>
      <c r="I109" s="19">
        <v>112</v>
      </c>
    </row>
    <row r="110" spans="1:9" s="64" customFormat="1" ht="11.25" customHeight="1" x14ac:dyDescent="0.2">
      <c r="A110" s="327" t="s">
        <v>87</v>
      </c>
      <c r="B110" s="327"/>
      <c r="C110" s="19">
        <v>4323</v>
      </c>
      <c r="D110" s="19">
        <v>2055</v>
      </c>
      <c r="E110" s="19">
        <v>2268</v>
      </c>
      <c r="F110" s="19">
        <f t="shared" si="9"/>
        <v>4406</v>
      </c>
      <c r="G110" s="19">
        <v>2094</v>
      </c>
      <c r="H110" s="19">
        <v>2312</v>
      </c>
      <c r="I110" s="19">
        <v>4364</v>
      </c>
    </row>
    <row r="111" spans="1:9" s="64" customFormat="1" ht="11.25" customHeight="1" x14ac:dyDescent="0.2">
      <c r="A111" s="327" t="s">
        <v>88</v>
      </c>
      <c r="B111" s="327"/>
      <c r="C111" s="19">
        <v>1751</v>
      </c>
      <c r="D111" s="19">
        <v>810</v>
      </c>
      <c r="E111" s="19">
        <v>941</v>
      </c>
      <c r="F111" s="19">
        <f t="shared" si="9"/>
        <v>1785</v>
      </c>
      <c r="G111" s="19">
        <v>828</v>
      </c>
      <c r="H111" s="19">
        <v>957</v>
      </c>
      <c r="I111" s="19">
        <v>1767</v>
      </c>
    </row>
    <row r="112" spans="1:9" s="64" customFormat="1" ht="11.25" customHeight="1" x14ac:dyDescent="0.2">
      <c r="A112" s="327" t="s">
        <v>261</v>
      </c>
      <c r="B112" s="327"/>
      <c r="C112" s="19">
        <v>143</v>
      </c>
      <c r="D112" s="19">
        <v>72</v>
      </c>
      <c r="E112" s="19">
        <v>71</v>
      </c>
      <c r="F112" s="19">
        <f t="shared" si="9"/>
        <v>136</v>
      </c>
      <c r="G112" s="19">
        <v>70</v>
      </c>
      <c r="H112" s="19">
        <v>66</v>
      </c>
      <c r="I112" s="19">
        <v>140</v>
      </c>
    </row>
    <row r="113" spans="1:9" s="64" customFormat="1" ht="11.25" customHeight="1" x14ac:dyDescent="0.2">
      <c r="A113" s="327" t="s">
        <v>89</v>
      </c>
      <c r="B113" s="327"/>
      <c r="C113" s="19">
        <v>838</v>
      </c>
      <c r="D113" s="19">
        <v>398</v>
      </c>
      <c r="E113" s="19">
        <v>440</v>
      </c>
      <c r="F113" s="19">
        <f t="shared" si="9"/>
        <v>851</v>
      </c>
      <c r="G113" s="19">
        <v>407</v>
      </c>
      <c r="H113" s="19">
        <v>444</v>
      </c>
      <c r="I113" s="19">
        <v>846</v>
      </c>
    </row>
    <row r="114" spans="1:9" s="64" customFormat="1" ht="11.25" customHeight="1" x14ac:dyDescent="0.2">
      <c r="A114" s="327" t="s">
        <v>90</v>
      </c>
      <c r="B114" s="327"/>
      <c r="C114" s="19">
        <v>1276</v>
      </c>
      <c r="D114" s="19">
        <v>636</v>
      </c>
      <c r="E114" s="19">
        <v>640</v>
      </c>
      <c r="F114" s="19">
        <f t="shared" si="9"/>
        <v>1266</v>
      </c>
      <c r="G114" s="19">
        <v>632</v>
      </c>
      <c r="H114" s="19">
        <v>634</v>
      </c>
      <c r="I114" s="19">
        <v>1270</v>
      </c>
    </row>
    <row r="115" spans="1:9" s="64" customFormat="1" ht="11.25" customHeight="1" x14ac:dyDescent="0.2">
      <c r="A115" s="327" t="s">
        <v>91</v>
      </c>
      <c r="B115" s="327"/>
      <c r="C115" s="19">
        <v>552</v>
      </c>
      <c r="D115" s="19">
        <v>265</v>
      </c>
      <c r="E115" s="19">
        <v>287</v>
      </c>
      <c r="F115" s="19">
        <f t="shared" si="9"/>
        <v>548</v>
      </c>
      <c r="G115" s="19">
        <v>267</v>
      </c>
      <c r="H115" s="19">
        <v>281</v>
      </c>
      <c r="I115" s="19">
        <v>550</v>
      </c>
    </row>
    <row r="116" spans="1:9" s="64" customFormat="1" ht="11.25" customHeight="1" x14ac:dyDescent="0.2">
      <c r="A116" s="327" t="s">
        <v>92</v>
      </c>
      <c r="B116" s="327"/>
      <c r="C116" s="19">
        <v>432</v>
      </c>
      <c r="D116" s="19">
        <v>214</v>
      </c>
      <c r="E116" s="19">
        <v>218</v>
      </c>
      <c r="F116" s="19">
        <f t="shared" ref="F116:F147" si="10">SUM(G116:H116)</f>
        <v>445</v>
      </c>
      <c r="G116" s="19">
        <v>219</v>
      </c>
      <c r="H116" s="19">
        <v>226</v>
      </c>
      <c r="I116" s="19">
        <v>438</v>
      </c>
    </row>
    <row r="117" spans="1:9" s="64" customFormat="1" ht="11.25" customHeight="1" x14ac:dyDescent="0.2">
      <c r="A117" s="327" t="s">
        <v>93</v>
      </c>
      <c r="B117" s="327"/>
      <c r="C117" s="19">
        <v>1138</v>
      </c>
      <c r="D117" s="19">
        <v>558</v>
      </c>
      <c r="E117" s="19">
        <v>580</v>
      </c>
      <c r="F117" s="19">
        <f t="shared" si="10"/>
        <v>1151</v>
      </c>
      <c r="G117" s="19">
        <v>564</v>
      </c>
      <c r="H117" s="19">
        <v>587</v>
      </c>
      <c r="I117" s="19">
        <v>1146</v>
      </c>
    </row>
    <row r="118" spans="1:9" s="64" customFormat="1" ht="11.25" customHeight="1" x14ac:dyDescent="0.2">
      <c r="A118" s="327" t="s">
        <v>262</v>
      </c>
      <c r="B118" s="327"/>
      <c r="C118" s="19">
        <v>72</v>
      </c>
      <c r="D118" s="19">
        <v>33</v>
      </c>
      <c r="E118" s="19">
        <v>39</v>
      </c>
      <c r="F118" s="19">
        <f t="shared" si="10"/>
        <v>73</v>
      </c>
      <c r="G118" s="19">
        <v>35</v>
      </c>
      <c r="H118" s="19">
        <v>38</v>
      </c>
      <c r="I118" s="19">
        <v>72</v>
      </c>
    </row>
    <row r="119" spans="1:9" s="64" customFormat="1" ht="11.25" customHeight="1" x14ac:dyDescent="0.2">
      <c r="A119" s="327" t="s">
        <v>94</v>
      </c>
      <c r="B119" s="327"/>
      <c r="C119" s="19">
        <v>1594</v>
      </c>
      <c r="D119" s="19">
        <v>782</v>
      </c>
      <c r="E119" s="19">
        <v>812</v>
      </c>
      <c r="F119" s="19">
        <f t="shared" si="10"/>
        <v>1624</v>
      </c>
      <c r="G119" s="19">
        <v>794</v>
      </c>
      <c r="H119" s="19">
        <v>830</v>
      </c>
      <c r="I119" s="19">
        <v>1609</v>
      </c>
    </row>
    <row r="120" spans="1:9" s="64" customFormat="1" ht="11.25" customHeight="1" x14ac:dyDescent="0.2">
      <c r="A120" s="327" t="s">
        <v>263</v>
      </c>
      <c r="B120" s="327"/>
      <c r="C120" s="19">
        <v>866</v>
      </c>
      <c r="D120" s="19">
        <v>428</v>
      </c>
      <c r="E120" s="19">
        <v>438</v>
      </c>
      <c r="F120" s="19">
        <f t="shared" si="10"/>
        <v>887</v>
      </c>
      <c r="G120" s="19">
        <v>439</v>
      </c>
      <c r="H120" s="19">
        <v>448</v>
      </c>
      <c r="I120" s="19">
        <v>876</v>
      </c>
    </row>
    <row r="121" spans="1:9" s="64" customFormat="1" ht="11.25" customHeight="1" x14ac:dyDescent="0.2">
      <c r="A121" s="327" t="s">
        <v>95</v>
      </c>
      <c r="B121" s="327"/>
      <c r="C121" s="19">
        <v>49719</v>
      </c>
      <c r="D121" s="19">
        <v>23162</v>
      </c>
      <c r="E121" s="19">
        <v>26557</v>
      </c>
      <c r="F121" s="19">
        <f t="shared" si="10"/>
        <v>50603</v>
      </c>
      <c r="G121" s="19">
        <v>23621</v>
      </c>
      <c r="H121" s="19">
        <v>26982</v>
      </c>
      <c r="I121" s="19">
        <v>50160</v>
      </c>
    </row>
    <row r="122" spans="1:9" s="64" customFormat="1" ht="11.25" customHeight="1" x14ac:dyDescent="0.2">
      <c r="A122" s="327" t="s">
        <v>96</v>
      </c>
      <c r="B122" s="327"/>
      <c r="C122" s="19">
        <v>1408</v>
      </c>
      <c r="D122" s="19">
        <v>661</v>
      </c>
      <c r="E122" s="19">
        <v>747</v>
      </c>
      <c r="F122" s="19">
        <f t="shared" si="10"/>
        <v>1467</v>
      </c>
      <c r="G122" s="19">
        <v>694</v>
      </c>
      <c r="H122" s="19">
        <v>773</v>
      </c>
      <c r="I122" s="19">
        <v>1438</v>
      </c>
    </row>
    <row r="123" spans="1:9" s="64" customFormat="1" ht="11.25" customHeight="1" x14ac:dyDescent="0.2">
      <c r="A123" s="327" t="s">
        <v>97</v>
      </c>
      <c r="B123" s="327"/>
      <c r="C123" s="19">
        <v>1163</v>
      </c>
      <c r="D123" s="19">
        <v>585</v>
      </c>
      <c r="E123" s="19">
        <v>578</v>
      </c>
      <c r="F123" s="19">
        <f t="shared" si="10"/>
        <v>1164</v>
      </c>
      <c r="G123" s="19">
        <v>580</v>
      </c>
      <c r="H123" s="19">
        <v>584</v>
      </c>
      <c r="I123" s="19">
        <v>1163</v>
      </c>
    </row>
    <row r="124" spans="1:9" s="64" customFormat="1" ht="11.25" customHeight="1" x14ac:dyDescent="0.2">
      <c r="A124" s="327" t="s">
        <v>98</v>
      </c>
      <c r="B124" s="327"/>
      <c r="C124" s="19">
        <v>585</v>
      </c>
      <c r="D124" s="19">
        <v>282</v>
      </c>
      <c r="E124" s="19">
        <v>303</v>
      </c>
      <c r="F124" s="19">
        <f t="shared" si="10"/>
        <v>582</v>
      </c>
      <c r="G124" s="19">
        <v>278</v>
      </c>
      <c r="H124" s="19">
        <v>304</v>
      </c>
      <c r="I124" s="19">
        <v>583</v>
      </c>
    </row>
    <row r="125" spans="1:9" s="64" customFormat="1" ht="11.25" customHeight="1" x14ac:dyDescent="0.2">
      <c r="A125" s="327" t="s">
        <v>99</v>
      </c>
      <c r="B125" s="327"/>
      <c r="C125" s="19">
        <v>5636</v>
      </c>
      <c r="D125" s="19">
        <v>2595</v>
      </c>
      <c r="E125" s="19">
        <v>3041</v>
      </c>
      <c r="F125" s="19">
        <f t="shared" si="10"/>
        <v>5684</v>
      </c>
      <c r="G125" s="19">
        <v>2611</v>
      </c>
      <c r="H125" s="19">
        <v>3073</v>
      </c>
      <c r="I125" s="19">
        <v>5662</v>
      </c>
    </row>
    <row r="126" spans="1:9" s="64" customFormat="1" ht="11.25" customHeight="1" x14ac:dyDescent="0.2">
      <c r="A126" s="327" t="s">
        <v>100</v>
      </c>
      <c r="B126" s="327"/>
      <c r="C126" s="19">
        <v>1221</v>
      </c>
      <c r="D126" s="19">
        <v>611</v>
      </c>
      <c r="E126" s="19">
        <v>610</v>
      </c>
      <c r="F126" s="19">
        <f t="shared" si="10"/>
        <v>1256</v>
      </c>
      <c r="G126" s="19">
        <v>631</v>
      </c>
      <c r="H126" s="19">
        <v>625</v>
      </c>
      <c r="I126" s="19">
        <v>1238</v>
      </c>
    </row>
    <row r="127" spans="1:9" s="64" customFormat="1" ht="11.25" customHeight="1" x14ac:dyDescent="0.2">
      <c r="A127" s="327" t="s">
        <v>101</v>
      </c>
      <c r="B127" s="327"/>
      <c r="C127" s="19">
        <v>1668</v>
      </c>
      <c r="D127" s="19">
        <v>801</v>
      </c>
      <c r="E127" s="19">
        <v>867</v>
      </c>
      <c r="F127" s="19">
        <f t="shared" si="10"/>
        <v>1654</v>
      </c>
      <c r="G127" s="19">
        <v>798</v>
      </c>
      <c r="H127" s="19">
        <v>856</v>
      </c>
      <c r="I127" s="19">
        <v>1661</v>
      </c>
    </row>
    <row r="128" spans="1:9" s="64" customFormat="1" ht="11.25" customHeight="1" x14ac:dyDescent="0.2">
      <c r="A128" s="327" t="s">
        <v>102</v>
      </c>
      <c r="B128" s="327"/>
      <c r="C128" s="19">
        <v>1069</v>
      </c>
      <c r="D128" s="19">
        <v>521</v>
      </c>
      <c r="E128" s="19">
        <v>548</v>
      </c>
      <c r="F128" s="19">
        <f t="shared" si="10"/>
        <v>1090</v>
      </c>
      <c r="G128" s="19">
        <v>529</v>
      </c>
      <c r="H128" s="19">
        <v>561</v>
      </c>
      <c r="I128" s="19">
        <v>1078</v>
      </c>
    </row>
    <row r="129" spans="1:9" s="64" customFormat="1" ht="11.25" customHeight="1" x14ac:dyDescent="0.2">
      <c r="A129" s="327" t="s">
        <v>103</v>
      </c>
      <c r="B129" s="327"/>
      <c r="C129" s="19">
        <v>271</v>
      </c>
      <c r="D129" s="19">
        <v>133</v>
      </c>
      <c r="E129" s="19">
        <v>138</v>
      </c>
      <c r="F129" s="19">
        <f t="shared" si="10"/>
        <v>283</v>
      </c>
      <c r="G129" s="19">
        <v>139</v>
      </c>
      <c r="H129" s="19">
        <v>144</v>
      </c>
      <c r="I129" s="19">
        <v>279</v>
      </c>
    </row>
    <row r="130" spans="1:9" s="64" customFormat="1" ht="11.25" customHeight="1" x14ac:dyDescent="0.2">
      <c r="A130" s="327" t="s">
        <v>104</v>
      </c>
      <c r="B130" s="327"/>
      <c r="C130" s="19">
        <v>853</v>
      </c>
      <c r="D130" s="19">
        <v>437</v>
      </c>
      <c r="E130" s="19">
        <v>416</v>
      </c>
      <c r="F130" s="19">
        <f t="shared" si="10"/>
        <v>881</v>
      </c>
      <c r="G130" s="19">
        <v>445</v>
      </c>
      <c r="H130" s="19">
        <v>436</v>
      </c>
      <c r="I130" s="19">
        <v>867</v>
      </c>
    </row>
    <row r="131" spans="1:9" s="64" customFormat="1" ht="11.25" customHeight="1" x14ac:dyDescent="0.2">
      <c r="A131" s="327" t="s">
        <v>105</v>
      </c>
      <c r="B131" s="327"/>
      <c r="C131" s="19">
        <v>737</v>
      </c>
      <c r="D131" s="19">
        <v>334</v>
      </c>
      <c r="E131" s="19">
        <v>403</v>
      </c>
      <c r="F131" s="19">
        <f t="shared" si="10"/>
        <v>755</v>
      </c>
      <c r="G131" s="19">
        <v>351</v>
      </c>
      <c r="H131" s="19">
        <v>404</v>
      </c>
      <c r="I131" s="19">
        <v>745</v>
      </c>
    </row>
    <row r="132" spans="1:9" s="64" customFormat="1" ht="11.25" customHeight="1" x14ac:dyDescent="0.2">
      <c r="A132" s="327" t="s">
        <v>106</v>
      </c>
      <c r="B132" s="327"/>
      <c r="C132" s="19">
        <v>818</v>
      </c>
      <c r="D132" s="19">
        <v>372</v>
      </c>
      <c r="E132" s="19">
        <v>446</v>
      </c>
      <c r="F132" s="19">
        <f t="shared" si="10"/>
        <v>846</v>
      </c>
      <c r="G132" s="19">
        <v>386</v>
      </c>
      <c r="H132" s="19">
        <v>460</v>
      </c>
      <c r="I132" s="19">
        <v>832</v>
      </c>
    </row>
    <row r="133" spans="1:9" s="64" customFormat="1" ht="11.25" customHeight="1" x14ac:dyDescent="0.2">
      <c r="A133" s="327" t="s">
        <v>107</v>
      </c>
      <c r="B133" s="327"/>
      <c r="C133" s="19">
        <v>363</v>
      </c>
      <c r="D133" s="19">
        <v>179</v>
      </c>
      <c r="E133" s="19">
        <v>184</v>
      </c>
      <c r="F133" s="19">
        <f t="shared" si="10"/>
        <v>352</v>
      </c>
      <c r="G133" s="19">
        <v>172</v>
      </c>
      <c r="H133" s="19">
        <v>180</v>
      </c>
      <c r="I133" s="19">
        <v>358</v>
      </c>
    </row>
    <row r="134" spans="1:9" s="64" customFormat="1" ht="11.25" customHeight="1" x14ac:dyDescent="0.2">
      <c r="A134" s="327" t="s">
        <v>108</v>
      </c>
      <c r="B134" s="327"/>
      <c r="C134" s="19">
        <v>822</v>
      </c>
      <c r="D134" s="19">
        <v>373</v>
      </c>
      <c r="E134" s="19">
        <v>449</v>
      </c>
      <c r="F134" s="19">
        <f t="shared" si="10"/>
        <v>834</v>
      </c>
      <c r="G134" s="19">
        <v>377</v>
      </c>
      <c r="H134" s="19">
        <v>457</v>
      </c>
      <c r="I134" s="19">
        <v>828</v>
      </c>
    </row>
    <row r="135" spans="1:9" s="64" customFormat="1" ht="11.25" customHeight="1" x14ac:dyDescent="0.2">
      <c r="A135" s="327" t="s">
        <v>109</v>
      </c>
      <c r="B135" s="327"/>
      <c r="C135" s="19">
        <v>1269</v>
      </c>
      <c r="D135" s="19">
        <v>602</v>
      </c>
      <c r="E135" s="19">
        <v>667</v>
      </c>
      <c r="F135" s="19">
        <f t="shared" si="10"/>
        <v>1319</v>
      </c>
      <c r="G135" s="19">
        <v>634</v>
      </c>
      <c r="H135" s="19">
        <v>685</v>
      </c>
      <c r="I135" s="19">
        <v>1294</v>
      </c>
    </row>
    <row r="136" spans="1:9" s="64" customFormat="1" ht="11.25" customHeight="1" x14ac:dyDescent="0.2">
      <c r="A136" s="327" t="s">
        <v>110</v>
      </c>
      <c r="B136" s="327"/>
      <c r="C136" s="19">
        <v>3454</v>
      </c>
      <c r="D136" s="19">
        <v>1696</v>
      </c>
      <c r="E136" s="19">
        <v>1758</v>
      </c>
      <c r="F136" s="19">
        <f t="shared" si="10"/>
        <v>3518</v>
      </c>
      <c r="G136" s="19">
        <v>1730</v>
      </c>
      <c r="H136" s="19">
        <v>1788</v>
      </c>
      <c r="I136" s="19">
        <v>3485</v>
      </c>
    </row>
    <row r="137" spans="1:9" s="64" customFormat="1" ht="11.25" customHeight="1" x14ac:dyDescent="0.2">
      <c r="A137" s="327" t="s">
        <v>111</v>
      </c>
      <c r="B137" s="327"/>
      <c r="C137" s="19">
        <v>1624</v>
      </c>
      <c r="D137" s="19">
        <v>783</v>
      </c>
      <c r="E137" s="19">
        <v>841</v>
      </c>
      <c r="F137" s="19">
        <f t="shared" si="10"/>
        <v>1633</v>
      </c>
      <c r="G137" s="19">
        <v>790</v>
      </c>
      <c r="H137" s="19">
        <v>843</v>
      </c>
      <c r="I137" s="19">
        <v>1629</v>
      </c>
    </row>
    <row r="138" spans="1:9" s="64" customFormat="1" ht="11.25" customHeight="1" x14ac:dyDescent="0.2">
      <c r="A138" s="327" t="s">
        <v>112</v>
      </c>
      <c r="B138" s="327"/>
      <c r="C138" s="19">
        <v>799</v>
      </c>
      <c r="D138" s="19">
        <v>364</v>
      </c>
      <c r="E138" s="19">
        <v>435</v>
      </c>
      <c r="F138" s="19">
        <f t="shared" si="10"/>
        <v>802</v>
      </c>
      <c r="G138" s="19">
        <v>362</v>
      </c>
      <c r="H138" s="19">
        <v>440</v>
      </c>
      <c r="I138" s="19">
        <v>801</v>
      </c>
    </row>
    <row r="139" spans="1:9" s="64" customFormat="1" ht="11.25" customHeight="1" x14ac:dyDescent="0.2">
      <c r="A139" s="327" t="s">
        <v>113</v>
      </c>
      <c r="B139" s="327"/>
      <c r="C139" s="19">
        <v>1490</v>
      </c>
      <c r="D139" s="19">
        <v>725</v>
      </c>
      <c r="E139" s="19">
        <v>765</v>
      </c>
      <c r="F139" s="19">
        <f t="shared" si="10"/>
        <v>1472</v>
      </c>
      <c r="G139" s="19">
        <v>720</v>
      </c>
      <c r="H139" s="19">
        <v>752</v>
      </c>
      <c r="I139" s="19">
        <v>1481</v>
      </c>
    </row>
    <row r="140" spans="1:9" s="64" customFormat="1" ht="11.25" customHeight="1" x14ac:dyDescent="0.2">
      <c r="A140" s="327" t="s">
        <v>114</v>
      </c>
      <c r="B140" s="327"/>
      <c r="C140" s="19">
        <v>1227</v>
      </c>
      <c r="D140" s="19">
        <v>573</v>
      </c>
      <c r="E140" s="19">
        <v>654</v>
      </c>
      <c r="F140" s="19">
        <f t="shared" si="10"/>
        <v>1281</v>
      </c>
      <c r="G140" s="19">
        <v>594</v>
      </c>
      <c r="H140" s="19">
        <v>687</v>
      </c>
      <c r="I140" s="19">
        <v>1254</v>
      </c>
    </row>
    <row r="141" spans="1:9" s="64" customFormat="1" ht="11.25" customHeight="1" x14ac:dyDescent="0.2">
      <c r="A141" s="327" t="s">
        <v>115</v>
      </c>
      <c r="B141" s="327"/>
      <c r="C141" s="19">
        <v>1554</v>
      </c>
      <c r="D141" s="19">
        <v>762</v>
      </c>
      <c r="E141" s="19">
        <v>792</v>
      </c>
      <c r="F141" s="19">
        <f t="shared" si="10"/>
        <v>1541</v>
      </c>
      <c r="G141" s="19">
        <v>767</v>
      </c>
      <c r="H141" s="19">
        <v>774</v>
      </c>
      <c r="I141" s="19">
        <v>1547</v>
      </c>
    </row>
    <row r="142" spans="1:9" s="64" customFormat="1" ht="11.25" customHeight="1" x14ac:dyDescent="0.2">
      <c r="A142" s="327" t="s">
        <v>116</v>
      </c>
      <c r="B142" s="327"/>
      <c r="C142" s="19">
        <v>741</v>
      </c>
      <c r="D142" s="19">
        <v>365</v>
      </c>
      <c r="E142" s="19">
        <v>376</v>
      </c>
      <c r="F142" s="19">
        <f t="shared" si="10"/>
        <v>748</v>
      </c>
      <c r="G142" s="19">
        <v>365</v>
      </c>
      <c r="H142" s="19">
        <v>383</v>
      </c>
      <c r="I142" s="19">
        <v>744</v>
      </c>
    </row>
    <row r="143" spans="1:9" s="64" customFormat="1" ht="11.25" customHeight="1" x14ac:dyDescent="0.2">
      <c r="A143" s="327" t="s">
        <v>117</v>
      </c>
      <c r="B143" s="327"/>
      <c r="C143" s="19">
        <v>2065</v>
      </c>
      <c r="D143" s="19">
        <v>1003</v>
      </c>
      <c r="E143" s="19">
        <v>1062</v>
      </c>
      <c r="F143" s="19">
        <f t="shared" si="10"/>
        <v>2027</v>
      </c>
      <c r="G143" s="19">
        <v>978</v>
      </c>
      <c r="H143" s="19">
        <v>1049</v>
      </c>
      <c r="I143" s="19">
        <v>2047</v>
      </c>
    </row>
    <row r="144" spans="1:9" s="64" customFormat="1" ht="11.25" customHeight="1" x14ac:dyDescent="0.2">
      <c r="A144" s="327" t="s">
        <v>118</v>
      </c>
      <c r="B144" s="327"/>
      <c r="C144" s="19">
        <v>663</v>
      </c>
      <c r="D144" s="19">
        <v>309</v>
      </c>
      <c r="E144" s="19">
        <v>354</v>
      </c>
      <c r="F144" s="19">
        <f t="shared" si="10"/>
        <v>681</v>
      </c>
      <c r="G144" s="19">
        <v>319</v>
      </c>
      <c r="H144" s="19">
        <v>362</v>
      </c>
      <c r="I144" s="19">
        <v>671</v>
      </c>
    </row>
    <row r="145" spans="1:9" s="64" customFormat="1" ht="11.25" customHeight="1" x14ac:dyDescent="0.2">
      <c r="A145" s="327" t="s">
        <v>119</v>
      </c>
      <c r="B145" s="327"/>
      <c r="C145" s="19">
        <v>486</v>
      </c>
      <c r="D145" s="19">
        <v>261</v>
      </c>
      <c r="E145" s="19">
        <v>225</v>
      </c>
      <c r="F145" s="19">
        <f t="shared" si="10"/>
        <v>526</v>
      </c>
      <c r="G145" s="19">
        <v>292</v>
      </c>
      <c r="H145" s="19">
        <v>234</v>
      </c>
      <c r="I145" s="19">
        <v>507</v>
      </c>
    </row>
    <row r="146" spans="1:9" s="64" customFormat="1" ht="11.25" customHeight="1" x14ac:dyDescent="0.2">
      <c r="A146" s="327" t="s">
        <v>120</v>
      </c>
      <c r="B146" s="327"/>
      <c r="C146" s="19">
        <v>1772</v>
      </c>
      <c r="D146" s="19">
        <v>855</v>
      </c>
      <c r="E146" s="19">
        <v>917</v>
      </c>
      <c r="F146" s="19">
        <f t="shared" si="10"/>
        <v>1828</v>
      </c>
      <c r="G146" s="19">
        <v>876</v>
      </c>
      <c r="H146" s="19">
        <v>952</v>
      </c>
      <c r="I146" s="19">
        <v>1800</v>
      </c>
    </row>
    <row r="147" spans="1:9" s="64" customFormat="1" ht="11.25" customHeight="1" x14ac:dyDescent="0.2">
      <c r="A147" s="327" t="s">
        <v>121</v>
      </c>
      <c r="B147" s="327"/>
      <c r="C147" s="19">
        <v>1674</v>
      </c>
      <c r="D147" s="19">
        <v>767</v>
      </c>
      <c r="E147" s="19">
        <v>907</v>
      </c>
      <c r="F147" s="19">
        <f t="shared" si="10"/>
        <v>1707</v>
      </c>
      <c r="G147" s="19">
        <v>798</v>
      </c>
      <c r="H147" s="19">
        <v>909</v>
      </c>
      <c r="I147" s="19">
        <v>1691</v>
      </c>
    </row>
    <row r="148" spans="1:9" s="64" customFormat="1" ht="11.25" customHeight="1" x14ac:dyDescent="0.2">
      <c r="A148" s="327" t="s">
        <v>122</v>
      </c>
      <c r="B148" s="327"/>
      <c r="C148" s="19">
        <v>2904</v>
      </c>
      <c r="D148" s="19">
        <v>1416</v>
      </c>
      <c r="E148" s="19">
        <v>1488</v>
      </c>
      <c r="F148" s="19">
        <f t="shared" ref="F148:F153" si="11">SUM(G148:H148)</f>
        <v>2938</v>
      </c>
      <c r="G148" s="19">
        <v>1438</v>
      </c>
      <c r="H148" s="19">
        <v>1500</v>
      </c>
      <c r="I148" s="19">
        <v>2921</v>
      </c>
    </row>
    <row r="149" spans="1:9" s="64" customFormat="1" ht="11.25" customHeight="1" x14ac:dyDescent="0.2">
      <c r="A149" s="327" t="s">
        <v>123</v>
      </c>
      <c r="B149" s="327"/>
      <c r="C149" s="19">
        <v>616</v>
      </c>
      <c r="D149" s="19">
        <v>293</v>
      </c>
      <c r="E149" s="19">
        <v>323</v>
      </c>
      <c r="F149" s="19">
        <f t="shared" si="11"/>
        <v>624</v>
      </c>
      <c r="G149" s="19">
        <v>298</v>
      </c>
      <c r="H149" s="19">
        <v>326</v>
      </c>
      <c r="I149" s="19">
        <v>619</v>
      </c>
    </row>
    <row r="150" spans="1:9" s="64" customFormat="1" ht="11.25" customHeight="1" x14ac:dyDescent="0.2">
      <c r="A150" s="327" t="s">
        <v>124</v>
      </c>
      <c r="B150" s="327"/>
      <c r="C150" s="19">
        <v>463</v>
      </c>
      <c r="D150" s="19">
        <v>228</v>
      </c>
      <c r="E150" s="19">
        <v>235</v>
      </c>
      <c r="F150" s="19">
        <f t="shared" si="11"/>
        <v>492</v>
      </c>
      <c r="G150" s="19">
        <v>247</v>
      </c>
      <c r="H150" s="19">
        <v>245</v>
      </c>
      <c r="I150" s="19">
        <v>479</v>
      </c>
    </row>
    <row r="151" spans="1:9" s="64" customFormat="1" ht="11.25" customHeight="1" x14ac:dyDescent="0.2">
      <c r="A151" s="327" t="s">
        <v>125</v>
      </c>
      <c r="B151" s="327"/>
      <c r="C151" s="19">
        <v>1775</v>
      </c>
      <c r="D151" s="19">
        <v>848</v>
      </c>
      <c r="E151" s="19">
        <v>927</v>
      </c>
      <c r="F151" s="19">
        <f t="shared" si="11"/>
        <v>1872</v>
      </c>
      <c r="G151" s="19">
        <v>901</v>
      </c>
      <c r="H151" s="19">
        <v>971</v>
      </c>
      <c r="I151" s="19">
        <v>1824</v>
      </c>
    </row>
    <row r="152" spans="1:9" s="64" customFormat="1" ht="11.25" customHeight="1" x14ac:dyDescent="0.2">
      <c r="A152" s="327" t="s">
        <v>126</v>
      </c>
      <c r="B152" s="327"/>
      <c r="C152" s="19">
        <v>315</v>
      </c>
      <c r="D152" s="19">
        <v>156</v>
      </c>
      <c r="E152" s="19">
        <v>159</v>
      </c>
      <c r="F152" s="25">
        <f t="shared" si="11"/>
        <v>325</v>
      </c>
      <c r="G152" s="19">
        <v>165</v>
      </c>
      <c r="H152" s="19">
        <v>160</v>
      </c>
      <c r="I152" s="19">
        <v>319</v>
      </c>
    </row>
    <row r="153" spans="1:9" s="64" customFormat="1" ht="11.25" customHeight="1" x14ac:dyDescent="0.2">
      <c r="A153" s="328" t="s">
        <v>264</v>
      </c>
      <c r="B153" s="328"/>
      <c r="C153" s="25">
        <v>547</v>
      </c>
      <c r="D153" s="25">
        <v>267</v>
      </c>
      <c r="E153" s="25">
        <v>280</v>
      </c>
      <c r="F153" s="25">
        <f t="shared" si="11"/>
        <v>538</v>
      </c>
      <c r="G153" s="25">
        <v>267</v>
      </c>
      <c r="H153" s="25">
        <v>271</v>
      </c>
      <c r="I153" s="25">
        <v>543</v>
      </c>
    </row>
    <row r="154" spans="1:9" s="64" customFormat="1" ht="11.25" customHeight="1" x14ac:dyDescent="0.2">
      <c r="A154" s="71"/>
      <c r="B154" s="71"/>
      <c r="C154" s="71"/>
      <c r="D154" s="71"/>
      <c r="E154" s="71"/>
      <c r="F154" s="71"/>
      <c r="G154" s="71"/>
      <c r="H154" s="71"/>
      <c r="I154" s="71"/>
    </row>
    <row r="155" spans="1:9" s="64" customFormat="1" ht="11.25" customHeight="1" x14ac:dyDescent="0.2">
      <c r="A155" s="296" t="s">
        <v>127</v>
      </c>
      <c r="B155" s="296"/>
      <c r="C155" s="17">
        <f t="shared" ref="C155:I155" si="12">SUM(C156:C195)</f>
        <v>60399</v>
      </c>
      <c r="D155" s="17">
        <f t="shared" si="12"/>
        <v>28505</v>
      </c>
      <c r="E155" s="17">
        <f t="shared" si="12"/>
        <v>31894</v>
      </c>
      <c r="F155" s="17">
        <f t="shared" si="12"/>
        <v>61157</v>
      </c>
      <c r="G155" s="17">
        <f t="shared" si="12"/>
        <v>28913</v>
      </c>
      <c r="H155" s="17">
        <f t="shared" si="12"/>
        <v>32244</v>
      </c>
      <c r="I155" s="17">
        <f t="shared" si="12"/>
        <v>60779</v>
      </c>
    </row>
    <row r="156" spans="1:9" s="64" customFormat="1" ht="11.25" customHeight="1" x14ac:dyDescent="0.2">
      <c r="A156" s="327" t="s">
        <v>128</v>
      </c>
      <c r="B156" s="327"/>
      <c r="C156" s="19">
        <v>5430</v>
      </c>
      <c r="D156" s="19">
        <v>2501</v>
      </c>
      <c r="E156" s="19">
        <v>2929</v>
      </c>
      <c r="F156" s="19">
        <f t="shared" ref="F156:F195" si="13">SUM(G156:H156)</f>
        <v>5519</v>
      </c>
      <c r="G156" s="19">
        <v>2554</v>
      </c>
      <c r="H156" s="19">
        <v>2965</v>
      </c>
      <c r="I156" s="19">
        <v>5475</v>
      </c>
    </row>
    <row r="157" spans="1:9" s="64" customFormat="1" ht="11.25" customHeight="1" x14ac:dyDescent="0.2">
      <c r="A157" s="327" t="s">
        <v>252</v>
      </c>
      <c r="B157" s="327"/>
      <c r="C157" s="19">
        <v>117</v>
      </c>
      <c r="D157" s="19">
        <v>55</v>
      </c>
      <c r="E157" s="19">
        <v>62</v>
      </c>
      <c r="F157" s="19">
        <f t="shared" si="13"/>
        <v>118</v>
      </c>
      <c r="G157" s="19">
        <v>55</v>
      </c>
      <c r="H157" s="19">
        <v>63</v>
      </c>
      <c r="I157" s="19">
        <v>118</v>
      </c>
    </row>
    <row r="158" spans="1:9" s="64" customFormat="1" ht="11.25" customHeight="1" x14ac:dyDescent="0.2">
      <c r="A158" s="327" t="s">
        <v>129</v>
      </c>
      <c r="B158" s="327"/>
      <c r="C158" s="19">
        <v>199</v>
      </c>
      <c r="D158" s="19">
        <v>100</v>
      </c>
      <c r="E158" s="19">
        <v>99</v>
      </c>
      <c r="F158" s="19">
        <f t="shared" si="13"/>
        <v>202</v>
      </c>
      <c r="G158" s="19">
        <v>99</v>
      </c>
      <c r="H158" s="19">
        <v>103</v>
      </c>
      <c r="I158" s="19">
        <v>200</v>
      </c>
    </row>
    <row r="159" spans="1:9" s="64" customFormat="1" ht="11.25" customHeight="1" x14ac:dyDescent="0.2">
      <c r="A159" s="327" t="s">
        <v>130</v>
      </c>
      <c r="B159" s="327"/>
      <c r="C159" s="19">
        <v>545</v>
      </c>
      <c r="D159" s="19">
        <v>260</v>
      </c>
      <c r="E159" s="19">
        <v>285</v>
      </c>
      <c r="F159" s="19">
        <f t="shared" si="13"/>
        <v>546</v>
      </c>
      <c r="G159" s="19">
        <v>254</v>
      </c>
      <c r="H159" s="19">
        <v>292</v>
      </c>
      <c r="I159" s="19">
        <v>546</v>
      </c>
    </row>
    <row r="160" spans="1:9" s="64" customFormat="1" ht="11.25" customHeight="1" x14ac:dyDescent="0.2">
      <c r="A160" s="327" t="s">
        <v>131</v>
      </c>
      <c r="B160" s="327"/>
      <c r="C160" s="19">
        <v>1858</v>
      </c>
      <c r="D160" s="19">
        <v>879</v>
      </c>
      <c r="E160" s="19">
        <v>979</v>
      </c>
      <c r="F160" s="19">
        <f t="shared" si="13"/>
        <v>1899</v>
      </c>
      <c r="G160" s="19">
        <v>895</v>
      </c>
      <c r="H160" s="19">
        <v>1004</v>
      </c>
      <c r="I160" s="19">
        <v>1878</v>
      </c>
    </row>
    <row r="161" spans="1:9" s="64" customFormat="1" ht="11.25" customHeight="1" x14ac:dyDescent="0.2">
      <c r="A161" s="327" t="s">
        <v>132</v>
      </c>
      <c r="B161" s="327"/>
      <c r="C161" s="19">
        <v>116</v>
      </c>
      <c r="D161" s="19">
        <v>55</v>
      </c>
      <c r="E161" s="19">
        <v>61</v>
      </c>
      <c r="F161" s="19">
        <f t="shared" si="13"/>
        <v>111</v>
      </c>
      <c r="G161" s="19">
        <v>52</v>
      </c>
      <c r="H161" s="19">
        <v>59</v>
      </c>
      <c r="I161" s="19">
        <v>114</v>
      </c>
    </row>
    <row r="162" spans="1:9" s="64" customFormat="1" ht="11.25" customHeight="1" x14ac:dyDescent="0.2">
      <c r="A162" s="327" t="s">
        <v>133</v>
      </c>
      <c r="B162" s="327"/>
      <c r="C162" s="19">
        <v>714</v>
      </c>
      <c r="D162" s="19">
        <v>338</v>
      </c>
      <c r="E162" s="19">
        <v>376</v>
      </c>
      <c r="F162" s="19">
        <f t="shared" si="13"/>
        <v>718</v>
      </c>
      <c r="G162" s="19">
        <v>340</v>
      </c>
      <c r="H162" s="19">
        <v>378</v>
      </c>
      <c r="I162" s="19">
        <v>716</v>
      </c>
    </row>
    <row r="163" spans="1:9" s="64" customFormat="1" ht="11.25" customHeight="1" x14ac:dyDescent="0.2">
      <c r="A163" s="327" t="s">
        <v>135</v>
      </c>
      <c r="B163" s="327"/>
      <c r="C163" s="19">
        <v>752</v>
      </c>
      <c r="D163" s="19">
        <v>353</v>
      </c>
      <c r="E163" s="19">
        <v>399</v>
      </c>
      <c r="F163" s="19">
        <f t="shared" si="13"/>
        <v>786</v>
      </c>
      <c r="G163" s="19">
        <v>376</v>
      </c>
      <c r="H163" s="19">
        <v>410</v>
      </c>
      <c r="I163" s="19">
        <v>768</v>
      </c>
    </row>
    <row r="164" spans="1:9" s="64" customFormat="1" ht="11.25" customHeight="1" x14ac:dyDescent="0.2">
      <c r="A164" s="327" t="s">
        <v>136</v>
      </c>
      <c r="B164" s="327"/>
      <c r="C164" s="19">
        <v>18</v>
      </c>
      <c r="D164" s="19">
        <v>10</v>
      </c>
      <c r="E164" s="19">
        <v>8</v>
      </c>
      <c r="F164" s="19">
        <f t="shared" si="13"/>
        <v>19</v>
      </c>
      <c r="G164" s="19">
        <v>11</v>
      </c>
      <c r="H164" s="19">
        <v>8</v>
      </c>
      <c r="I164" s="19">
        <v>19</v>
      </c>
    </row>
    <row r="165" spans="1:9" s="64" customFormat="1" ht="11.25" customHeight="1" x14ac:dyDescent="0.2">
      <c r="A165" s="327" t="s">
        <v>265</v>
      </c>
      <c r="B165" s="327"/>
      <c r="C165" s="19">
        <v>1355</v>
      </c>
      <c r="D165" s="19">
        <v>677</v>
      </c>
      <c r="E165" s="19">
        <v>678</v>
      </c>
      <c r="F165" s="19">
        <f t="shared" si="13"/>
        <v>1376</v>
      </c>
      <c r="G165" s="19">
        <v>687</v>
      </c>
      <c r="H165" s="19">
        <v>689</v>
      </c>
      <c r="I165" s="19">
        <v>1366</v>
      </c>
    </row>
    <row r="166" spans="1:9" s="64" customFormat="1" ht="11.25" customHeight="1" x14ac:dyDescent="0.2">
      <c r="A166" s="327" t="s">
        <v>138</v>
      </c>
      <c r="B166" s="327"/>
      <c r="C166" s="19">
        <v>105</v>
      </c>
      <c r="D166" s="19">
        <v>57</v>
      </c>
      <c r="E166" s="19">
        <v>48</v>
      </c>
      <c r="F166" s="19">
        <f t="shared" si="13"/>
        <v>114</v>
      </c>
      <c r="G166" s="19">
        <v>61</v>
      </c>
      <c r="H166" s="19">
        <v>53</v>
      </c>
      <c r="I166" s="19">
        <v>110</v>
      </c>
    </row>
    <row r="167" spans="1:9" s="64" customFormat="1" ht="11.25" customHeight="1" x14ac:dyDescent="0.2">
      <c r="A167" s="327" t="s">
        <v>139</v>
      </c>
      <c r="B167" s="327"/>
      <c r="C167" s="19">
        <v>292</v>
      </c>
      <c r="D167" s="19">
        <v>140</v>
      </c>
      <c r="E167" s="19">
        <v>152</v>
      </c>
      <c r="F167" s="19">
        <f t="shared" si="13"/>
        <v>302</v>
      </c>
      <c r="G167" s="19">
        <v>149</v>
      </c>
      <c r="H167" s="19">
        <v>153</v>
      </c>
      <c r="I167" s="19">
        <v>296</v>
      </c>
    </row>
    <row r="168" spans="1:9" s="64" customFormat="1" ht="11.25" customHeight="1" x14ac:dyDescent="0.2">
      <c r="A168" s="327" t="s">
        <v>266</v>
      </c>
      <c r="B168" s="327"/>
      <c r="C168" s="19">
        <v>1246</v>
      </c>
      <c r="D168" s="19">
        <v>603</v>
      </c>
      <c r="E168" s="19">
        <v>643</v>
      </c>
      <c r="F168" s="19">
        <f t="shared" si="13"/>
        <v>1297</v>
      </c>
      <c r="G168" s="19">
        <v>637</v>
      </c>
      <c r="H168" s="19">
        <v>660</v>
      </c>
      <c r="I168" s="19">
        <v>1271</v>
      </c>
    </row>
    <row r="169" spans="1:9" s="64" customFormat="1" ht="11.25" customHeight="1" x14ac:dyDescent="0.2">
      <c r="A169" s="327" t="s">
        <v>140</v>
      </c>
      <c r="B169" s="327"/>
      <c r="C169" s="19">
        <v>4320</v>
      </c>
      <c r="D169" s="19">
        <v>2093</v>
      </c>
      <c r="E169" s="19">
        <v>2227</v>
      </c>
      <c r="F169" s="19">
        <f t="shared" si="13"/>
        <v>4378</v>
      </c>
      <c r="G169" s="19">
        <v>2118</v>
      </c>
      <c r="H169" s="19">
        <v>2260</v>
      </c>
      <c r="I169" s="19">
        <v>4350</v>
      </c>
    </row>
    <row r="170" spans="1:9" s="64" customFormat="1" ht="11.25" customHeight="1" x14ac:dyDescent="0.2">
      <c r="A170" s="327" t="s">
        <v>141</v>
      </c>
      <c r="B170" s="327"/>
      <c r="C170" s="19">
        <v>29</v>
      </c>
      <c r="D170" s="19">
        <v>14</v>
      </c>
      <c r="E170" s="19">
        <v>15</v>
      </c>
      <c r="F170" s="19">
        <f t="shared" si="13"/>
        <v>27</v>
      </c>
      <c r="G170" s="19">
        <v>12</v>
      </c>
      <c r="H170" s="19">
        <v>15</v>
      </c>
      <c r="I170" s="19">
        <v>27</v>
      </c>
    </row>
    <row r="171" spans="1:9" s="64" customFormat="1" ht="11.25" customHeight="1" x14ac:dyDescent="0.2">
      <c r="A171" s="327" t="s">
        <v>142</v>
      </c>
      <c r="B171" s="327"/>
      <c r="C171" s="19">
        <v>39</v>
      </c>
      <c r="D171" s="19">
        <v>23</v>
      </c>
      <c r="E171" s="19">
        <v>16</v>
      </c>
      <c r="F171" s="19">
        <f t="shared" si="13"/>
        <v>44</v>
      </c>
      <c r="G171" s="19">
        <v>27</v>
      </c>
      <c r="H171" s="19">
        <v>17</v>
      </c>
      <c r="I171" s="19">
        <v>42</v>
      </c>
    </row>
    <row r="172" spans="1:9" s="64" customFormat="1" ht="11.25" customHeight="1" x14ac:dyDescent="0.2">
      <c r="A172" s="327" t="s">
        <v>253</v>
      </c>
      <c r="B172" s="327"/>
      <c r="C172" s="19">
        <v>890</v>
      </c>
      <c r="D172" s="19">
        <v>398</v>
      </c>
      <c r="E172" s="19">
        <v>492</v>
      </c>
      <c r="F172" s="19">
        <f t="shared" si="13"/>
        <v>882</v>
      </c>
      <c r="G172" s="19">
        <v>385</v>
      </c>
      <c r="H172" s="19">
        <v>497</v>
      </c>
      <c r="I172" s="19">
        <v>886</v>
      </c>
    </row>
    <row r="173" spans="1:9" s="64" customFormat="1" ht="11.25" customHeight="1" x14ac:dyDescent="0.2">
      <c r="A173" s="327" t="s">
        <v>143</v>
      </c>
      <c r="B173" s="327"/>
      <c r="C173" s="19">
        <v>331</v>
      </c>
      <c r="D173" s="19">
        <v>160</v>
      </c>
      <c r="E173" s="19">
        <v>171</v>
      </c>
      <c r="F173" s="19">
        <f t="shared" si="13"/>
        <v>346</v>
      </c>
      <c r="G173" s="19">
        <v>172</v>
      </c>
      <c r="H173" s="19">
        <v>174</v>
      </c>
      <c r="I173" s="19">
        <v>339</v>
      </c>
    </row>
    <row r="174" spans="1:9" s="64" customFormat="1" ht="11.25" customHeight="1" x14ac:dyDescent="0.2">
      <c r="A174" s="327" t="s">
        <v>144</v>
      </c>
      <c r="B174" s="327"/>
      <c r="C174" s="19">
        <v>1194</v>
      </c>
      <c r="D174" s="19">
        <v>605</v>
      </c>
      <c r="E174" s="19">
        <v>589</v>
      </c>
      <c r="F174" s="19">
        <f t="shared" si="13"/>
        <v>1213</v>
      </c>
      <c r="G174" s="19">
        <v>607</v>
      </c>
      <c r="H174" s="19">
        <v>606</v>
      </c>
      <c r="I174" s="19">
        <v>1204</v>
      </c>
    </row>
    <row r="175" spans="1:9" s="64" customFormat="1" ht="11.25" customHeight="1" x14ac:dyDescent="0.2">
      <c r="A175" s="327" t="s">
        <v>145</v>
      </c>
      <c r="B175" s="327"/>
      <c r="C175" s="19">
        <v>14682</v>
      </c>
      <c r="D175" s="19">
        <v>6768</v>
      </c>
      <c r="E175" s="19">
        <v>7914</v>
      </c>
      <c r="F175" s="19">
        <f t="shared" si="13"/>
        <v>14909</v>
      </c>
      <c r="G175" s="19">
        <v>6887</v>
      </c>
      <c r="H175" s="19">
        <v>8022</v>
      </c>
      <c r="I175" s="19">
        <v>14795</v>
      </c>
    </row>
    <row r="176" spans="1:9" s="64" customFormat="1" ht="11.25" customHeight="1" x14ac:dyDescent="0.2">
      <c r="A176" s="327" t="s">
        <v>146</v>
      </c>
      <c r="B176" s="327"/>
      <c r="C176" s="19">
        <v>6298</v>
      </c>
      <c r="D176" s="19">
        <v>3086</v>
      </c>
      <c r="E176" s="19">
        <v>3212</v>
      </c>
      <c r="F176" s="19">
        <f t="shared" si="13"/>
        <v>6352</v>
      </c>
      <c r="G176" s="19">
        <v>3112</v>
      </c>
      <c r="H176" s="19">
        <v>3240</v>
      </c>
      <c r="I176" s="19">
        <v>6326</v>
      </c>
    </row>
    <row r="177" spans="1:9" s="64" customFormat="1" ht="11.25" customHeight="1" x14ac:dyDescent="0.2">
      <c r="A177" s="327" t="s">
        <v>147</v>
      </c>
      <c r="B177" s="327"/>
      <c r="C177" s="19">
        <v>1600</v>
      </c>
      <c r="D177" s="19">
        <v>764</v>
      </c>
      <c r="E177" s="19">
        <v>836</v>
      </c>
      <c r="F177" s="19">
        <f t="shared" si="13"/>
        <v>1604</v>
      </c>
      <c r="G177" s="19">
        <v>773</v>
      </c>
      <c r="H177" s="19">
        <v>831</v>
      </c>
      <c r="I177" s="19">
        <v>1601</v>
      </c>
    </row>
    <row r="178" spans="1:9" s="64" customFormat="1" ht="11.25" customHeight="1" x14ac:dyDescent="0.2">
      <c r="A178" s="327" t="s">
        <v>148</v>
      </c>
      <c r="B178" s="327"/>
      <c r="C178" s="19">
        <v>211</v>
      </c>
      <c r="D178" s="19">
        <v>102</v>
      </c>
      <c r="E178" s="19">
        <v>109</v>
      </c>
      <c r="F178" s="19">
        <f t="shared" si="13"/>
        <v>205</v>
      </c>
      <c r="G178" s="19">
        <v>98</v>
      </c>
      <c r="H178" s="19">
        <v>107</v>
      </c>
      <c r="I178" s="19">
        <v>209</v>
      </c>
    </row>
    <row r="179" spans="1:9" s="64" customFormat="1" ht="11.25" customHeight="1" x14ac:dyDescent="0.2">
      <c r="A179" s="327" t="s">
        <v>149</v>
      </c>
      <c r="B179" s="327"/>
      <c r="C179" s="19">
        <v>6809</v>
      </c>
      <c r="D179" s="19">
        <v>3152</v>
      </c>
      <c r="E179" s="19">
        <v>3657</v>
      </c>
      <c r="F179" s="19">
        <f t="shared" si="13"/>
        <v>6842</v>
      </c>
      <c r="G179" s="19">
        <v>3166</v>
      </c>
      <c r="H179" s="19">
        <v>3676</v>
      </c>
      <c r="I179" s="19">
        <v>6825</v>
      </c>
    </row>
    <row r="180" spans="1:9" s="64" customFormat="1" ht="11.25" customHeight="1" x14ac:dyDescent="0.2">
      <c r="A180" s="327" t="s">
        <v>150</v>
      </c>
      <c r="B180" s="327"/>
      <c r="C180" s="19">
        <v>58</v>
      </c>
      <c r="D180" s="19">
        <v>34</v>
      </c>
      <c r="E180" s="19">
        <v>24</v>
      </c>
      <c r="F180" s="19">
        <f t="shared" si="13"/>
        <v>59</v>
      </c>
      <c r="G180" s="19">
        <v>32</v>
      </c>
      <c r="H180" s="19">
        <v>27</v>
      </c>
      <c r="I180" s="19">
        <v>58</v>
      </c>
    </row>
    <row r="181" spans="1:9" s="64" customFormat="1" ht="11.25" customHeight="1" x14ac:dyDescent="0.2">
      <c r="A181" s="327" t="s">
        <v>151</v>
      </c>
      <c r="B181" s="327"/>
      <c r="C181" s="19">
        <v>2776</v>
      </c>
      <c r="D181" s="19">
        <v>1229</v>
      </c>
      <c r="E181" s="19">
        <v>1547</v>
      </c>
      <c r="F181" s="19">
        <f t="shared" si="13"/>
        <v>2803</v>
      </c>
      <c r="G181" s="19">
        <v>1260</v>
      </c>
      <c r="H181" s="19">
        <v>1543</v>
      </c>
      <c r="I181" s="19">
        <v>2790</v>
      </c>
    </row>
    <row r="182" spans="1:9" s="64" customFormat="1" ht="11.25" customHeight="1" x14ac:dyDescent="0.2">
      <c r="A182" s="327" t="s">
        <v>152</v>
      </c>
      <c r="B182" s="327"/>
      <c r="C182" s="19">
        <v>294</v>
      </c>
      <c r="D182" s="19">
        <v>142</v>
      </c>
      <c r="E182" s="19">
        <v>152</v>
      </c>
      <c r="F182" s="19">
        <f t="shared" si="13"/>
        <v>293</v>
      </c>
      <c r="G182" s="19">
        <v>140</v>
      </c>
      <c r="H182" s="19">
        <v>153</v>
      </c>
      <c r="I182" s="19">
        <v>294</v>
      </c>
    </row>
    <row r="183" spans="1:9" s="64" customFormat="1" ht="11.25" customHeight="1" x14ac:dyDescent="0.2">
      <c r="A183" s="327" t="s">
        <v>153</v>
      </c>
      <c r="B183" s="327"/>
      <c r="C183" s="19">
        <v>784</v>
      </c>
      <c r="D183" s="19">
        <v>363</v>
      </c>
      <c r="E183" s="19">
        <v>421</v>
      </c>
      <c r="F183" s="19">
        <f t="shared" si="13"/>
        <v>768</v>
      </c>
      <c r="G183" s="19">
        <v>359</v>
      </c>
      <c r="H183" s="19">
        <v>409</v>
      </c>
      <c r="I183" s="19">
        <v>776</v>
      </c>
    </row>
    <row r="184" spans="1:9" s="64" customFormat="1" ht="11.25" customHeight="1" x14ac:dyDescent="0.2">
      <c r="A184" s="327" t="s">
        <v>254</v>
      </c>
      <c r="B184" s="327"/>
      <c r="C184" s="19">
        <v>113</v>
      </c>
      <c r="D184" s="19">
        <v>53</v>
      </c>
      <c r="E184" s="19">
        <v>60</v>
      </c>
      <c r="F184" s="19">
        <f t="shared" si="13"/>
        <v>120</v>
      </c>
      <c r="G184" s="19">
        <v>57</v>
      </c>
      <c r="H184" s="19">
        <v>63</v>
      </c>
      <c r="I184" s="19">
        <v>116</v>
      </c>
    </row>
    <row r="185" spans="1:9" s="64" customFormat="1" ht="11.25" customHeight="1" x14ac:dyDescent="0.2">
      <c r="A185" s="327" t="s">
        <v>154</v>
      </c>
      <c r="B185" s="327"/>
      <c r="C185" s="19">
        <v>393</v>
      </c>
      <c r="D185" s="19">
        <v>187</v>
      </c>
      <c r="E185" s="19">
        <v>206</v>
      </c>
      <c r="F185" s="19">
        <f t="shared" si="13"/>
        <v>375</v>
      </c>
      <c r="G185" s="19">
        <v>176</v>
      </c>
      <c r="H185" s="19">
        <v>199</v>
      </c>
      <c r="I185" s="19">
        <v>384</v>
      </c>
    </row>
    <row r="186" spans="1:9" s="64" customFormat="1" ht="11.25" customHeight="1" x14ac:dyDescent="0.2">
      <c r="A186" s="327" t="s">
        <v>155</v>
      </c>
      <c r="B186" s="327"/>
      <c r="C186" s="19">
        <v>676</v>
      </c>
      <c r="D186" s="19">
        <v>333</v>
      </c>
      <c r="E186" s="19">
        <v>343</v>
      </c>
      <c r="F186" s="19">
        <f t="shared" si="13"/>
        <v>662</v>
      </c>
      <c r="G186" s="19">
        <v>328</v>
      </c>
      <c r="H186" s="19">
        <v>334</v>
      </c>
      <c r="I186" s="19">
        <v>669</v>
      </c>
    </row>
    <row r="187" spans="1:9" s="64" customFormat="1" ht="11.25" customHeight="1" x14ac:dyDescent="0.2">
      <c r="A187" s="327" t="s">
        <v>156</v>
      </c>
      <c r="B187" s="327"/>
      <c r="C187" s="19">
        <v>709</v>
      </c>
      <c r="D187" s="19">
        <v>347</v>
      </c>
      <c r="E187" s="19">
        <v>362</v>
      </c>
      <c r="F187" s="19">
        <f t="shared" si="13"/>
        <v>714</v>
      </c>
      <c r="G187" s="19">
        <v>352</v>
      </c>
      <c r="H187" s="19">
        <v>362</v>
      </c>
      <c r="I187" s="19">
        <v>712</v>
      </c>
    </row>
    <row r="188" spans="1:9" s="64" customFormat="1" ht="11.25" customHeight="1" x14ac:dyDescent="0.2">
      <c r="A188" s="327" t="s">
        <v>157</v>
      </c>
      <c r="B188" s="327"/>
      <c r="C188" s="19">
        <v>135</v>
      </c>
      <c r="D188" s="19">
        <v>59</v>
      </c>
      <c r="E188" s="19">
        <v>76</v>
      </c>
      <c r="F188" s="19">
        <f t="shared" si="13"/>
        <v>139</v>
      </c>
      <c r="G188" s="19">
        <v>62</v>
      </c>
      <c r="H188" s="19">
        <v>77</v>
      </c>
      <c r="I188" s="19">
        <v>137</v>
      </c>
    </row>
    <row r="189" spans="1:9" s="64" customFormat="1" ht="11.25" customHeight="1" x14ac:dyDescent="0.2">
      <c r="A189" s="327" t="s">
        <v>158</v>
      </c>
      <c r="B189" s="327"/>
      <c r="C189" s="19">
        <v>85</v>
      </c>
      <c r="D189" s="19">
        <v>43</v>
      </c>
      <c r="E189" s="19">
        <v>42</v>
      </c>
      <c r="F189" s="19">
        <f t="shared" si="13"/>
        <v>85</v>
      </c>
      <c r="G189" s="19">
        <v>42</v>
      </c>
      <c r="H189" s="19">
        <v>43</v>
      </c>
      <c r="I189" s="19">
        <v>84</v>
      </c>
    </row>
    <row r="190" spans="1:9" s="64" customFormat="1" ht="11.25" customHeight="1" x14ac:dyDescent="0.2">
      <c r="A190" s="327" t="s">
        <v>159</v>
      </c>
      <c r="B190" s="327"/>
      <c r="C190" s="19">
        <v>748</v>
      </c>
      <c r="D190" s="19">
        <v>360</v>
      </c>
      <c r="E190" s="19">
        <v>388</v>
      </c>
      <c r="F190" s="19">
        <f t="shared" si="13"/>
        <v>751</v>
      </c>
      <c r="G190" s="19">
        <v>364</v>
      </c>
      <c r="H190" s="19">
        <v>387</v>
      </c>
      <c r="I190" s="19">
        <v>750</v>
      </c>
    </row>
    <row r="191" spans="1:9" s="64" customFormat="1" ht="11.25" customHeight="1" x14ac:dyDescent="0.2">
      <c r="A191" s="327" t="s">
        <v>160</v>
      </c>
      <c r="B191" s="327"/>
      <c r="C191" s="19">
        <v>2418</v>
      </c>
      <c r="D191" s="19">
        <v>1155</v>
      </c>
      <c r="E191" s="19">
        <v>1263</v>
      </c>
      <c r="F191" s="19">
        <f t="shared" si="13"/>
        <v>2477</v>
      </c>
      <c r="G191" s="19">
        <v>1194</v>
      </c>
      <c r="H191" s="19">
        <v>1283</v>
      </c>
      <c r="I191" s="19">
        <v>2449</v>
      </c>
    </row>
    <row r="192" spans="1:9" s="64" customFormat="1" ht="11.25" customHeight="1" x14ac:dyDescent="0.2">
      <c r="A192" s="327" t="s">
        <v>161</v>
      </c>
      <c r="B192" s="327"/>
      <c r="C192" s="19">
        <v>68</v>
      </c>
      <c r="D192" s="19">
        <v>30</v>
      </c>
      <c r="E192" s="19">
        <v>38</v>
      </c>
      <c r="F192" s="19">
        <f t="shared" si="13"/>
        <v>60</v>
      </c>
      <c r="G192" s="19">
        <v>26</v>
      </c>
      <c r="H192" s="19">
        <v>34</v>
      </c>
      <c r="I192" s="19">
        <v>63</v>
      </c>
    </row>
    <row r="193" spans="1:9" s="64" customFormat="1" ht="11.25" customHeight="1" x14ac:dyDescent="0.2">
      <c r="A193" s="327" t="s">
        <v>162</v>
      </c>
      <c r="B193" s="327"/>
      <c r="C193" s="19">
        <v>1042</v>
      </c>
      <c r="D193" s="19">
        <v>508</v>
      </c>
      <c r="E193" s="19">
        <v>534</v>
      </c>
      <c r="F193" s="19">
        <f t="shared" si="13"/>
        <v>1091</v>
      </c>
      <c r="G193" s="19">
        <v>534</v>
      </c>
      <c r="H193" s="19">
        <v>557</v>
      </c>
      <c r="I193" s="19">
        <v>1066</v>
      </c>
    </row>
    <row r="194" spans="1:9" s="64" customFormat="1" ht="11.25" customHeight="1" x14ac:dyDescent="0.2">
      <c r="A194" s="327" t="s">
        <v>163</v>
      </c>
      <c r="B194" s="327"/>
      <c r="C194" s="19">
        <v>662</v>
      </c>
      <c r="D194" s="19">
        <v>324</v>
      </c>
      <c r="E194" s="19">
        <v>338</v>
      </c>
      <c r="F194" s="19">
        <f t="shared" si="13"/>
        <v>662</v>
      </c>
      <c r="G194" s="19">
        <v>317</v>
      </c>
      <c r="H194" s="19">
        <v>345</v>
      </c>
      <c r="I194" s="19">
        <v>662</v>
      </c>
    </row>
    <row r="195" spans="1:9" s="64" customFormat="1" ht="11.25" customHeight="1" x14ac:dyDescent="0.2">
      <c r="A195" s="328" t="s">
        <v>164</v>
      </c>
      <c r="B195" s="328"/>
      <c r="C195" s="25">
        <v>288</v>
      </c>
      <c r="D195" s="25">
        <v>145</v>
      </c>
      <c r="E195" s="25">
        <v>143</v>
      </c>
      <c r="F195" s="25">
        <f t="shared" si="13"/>
        <v>289</v>
      </c>
      <c r="G195" s="25">
        <v>143</v>
      </c>
      <c r="H195" s="25">
        <v>146</v>
      </c>
      <c r="I195" s="25">
        <v>288</v>
      </c>
    </row>
    <row r="196" spans="1:9" s="64" customFormat="1" ht="11.25" customHeight="1" x14ac:dyDescent="0.2">
      <c r="A196" s="71"/>
      <c r="B196" s="71"/>
      <c r="C196" s="71"/>
      <c r="D196" s="71"/>
      <c r="E196" s="71"/>
      <c r="F196" s="71"/>
      <c r="G196" s="71"/>
      <c r="H196" s="71"/>
      <c r="I196" s="71"/>
    </row>
    <row r="197" spans="1:9" s="64" customFormat="1" ht="11.25" customHeight="1" x14ac:dyDescent="0.2">
      <c r="A197" s="296" t="s">
        <v>165</v>
      </c>
      <c r="B197" s="296"/>
      <c r="C197" s="17">
        <f t="shared" ref="C197:I197" si="14">SUM(C198:C206)</f>
        <v>5833</v>
      </c>
      <c r="D197" s="17">
        <f t="shared" si="14"/>
        <v>2866</v>
      </c>
      <c r="E197" s="17">
        <f t="shared" si="14"/>
        <v>2967</v>
      </c>
      <c r="F197" s="17">
        <f t="shared" si="14"/>
        <v>5819</v>
      </c>
      <c r="G197" s="17">
        <f t="shared" si="14"/>
        <v>2862</v>
      </c>
      <c r="H197" s="17">
        <f t="shared" si="14"/>
        <v>2957</v>
      </c>
      <c r="I197" s="17">
        <f t="shared" si="14"/>
        <v>5825</v>
      </c>
    </row>
    <row r="198" spans="1:9" s="64" customFormat="1" ht="11.25" customHeight="1" x14ac:dyDescent="0.2">
      <c r="A198" s="327" t="s">
        <v>267</v>
      </c>
      <c r="B198" s="327"/>
      <c r="C198" s="19">
        <v>548</v>
      </c>
      <c r="D198" s="19">
        <v>273</v>
      </c>
      <c r="E198" s="19">
        <v>275</v>
      </c>
      <c r="F198" s="19">
        <f t="shared" ref="F198:F206" si="15">SUM(G198:H198)</f>
        <v>547</v>
      </c>
      <c r="G198" s="19">
        <v>271</v>
      </c>
      <c r="H198" s="19">
        <v>276</v>
      </c>
      <c r="I198" s="19">
        <v>547</v>
      </c>
    </row>
    <row r="199" spans="1:9" s="64" customFormat="1" ht="11.25" customHeight="1" x14ac:dyDescent="0.2">
      <c r="A199" s="327" t="s">
        <v>167</v>
      </c>
      <c r="B199" s="327"/>
      <c r="C199" s="19">
        <v>58</v>
      </c>
      <c r="D199" s="19">
        <v>35</v>
      </c>
      <c r="E199" s="19">
        <v>23</v>
      </c>
      <c r="F199" s="19">
        <f t="shared" si="15"/>
        <v>54</v>
      </c>
      <c r="G199" s="19">
        <v>32</v>
      </c>
      <c r="H199" s="19">
        <v>22</v>
      </c>
      <c r="I199" s="19">
        <v>56</v>
      </c>
    </row>
    <row r="200" spans="1:9" s="64" customFormat="1" ht="11.25" customHeight="1" x14ac:dyDescent="0.2">
      <c r="A200" s="327" t="s">
        <v>168</v>
      </c>
      <c r="B200" s="327"/>
      <c r="C200" s="19">
        <v>51</v>
      </c>
      <c r="D200" s="19">
        <v>27</v>
      </c>
      <c r="E200" s="19">
        <v>24</v>
      </c>
      <c r="F200" s="19">
        <f t="shared" si="15"/>
        <v>57</v>
      </c>
      <c r="G200" s="19">
        <v>31</v>
      </c>
      <c r="H200" s="19">
        <v>26</v>
      </c>
      <c r="I200" s="19">
        <v>54</v>
      </c>
    </row>
    <row r="201" spans="1:9" s="64" customFormat="1" ht="11.25" customHeight="1" x14ac:dyDescent="0.2">
      <c r="A201" s="327" t="s">
        <v>169</v>
      </c>
      <c r="B201" s="327"/>
      <c r="C201" s="19">
        <v>65</v>
      </c>
      <c r="D201" s="19">
        <v>35</v>
      </c>
      <c r="E201" s="19">
        <v>30</v>
      </c>
      <c r="F201" s="19">
        <f t="shared" si="15"/>
        <v>63</v>
      </c>
      <c r="G201" s="19">
        <v>34</v>
      </c>
      <c r="H201" s="19">
        <v>29</v>
      </c>
      <c r="I201" s="19">
        <v>63</v>
      </c>
    </row>
    <row r="202" spans="1:9" s="64" customFormat="1" ht="11.25" customHeight="1" x14ac:dyDescent="0.2">
      <c r="A202" s="327" t="s">
        <v>170</v>
      </c>
      <c r="B202" s="327"/>
      <c r="C202" s="19">
        <v>1251</v>
      </c>
      <c r="D202" s="19">
        <v>633</v>
      </c>
      <c r="E202" s="19">
        <v>618</v>
      </c>
      <c r="F202" s="19">
        <f t="shared" si="15"/>
        <v>1230</v>
      </c>
      <c r="G202" s="19">
        <v>622</v>
      </c>
      <c r="H202" s="19">
        <v>608</v>
      </c>
      <c r="I202" s="19">
        <v>1242</v>
      </c>
    </row>
    <row r="203" spans="1:9" s="64" customFormat="1" ht="11.25" customHeight="1" x14ac:dyDescent="0.2">
      <c r="A203" s="327" t="s">
        <v>268</v>
      </c>
      <c r="B203" s="327"/>
      <c r="C203" s="19">
        <v>834</v>
      </c>
      <c r="D203" s="19">
        <v>383</v>
      </c>
      <c r="E203" s="19">
        <v>451</v>
      </c>
      <c r="F203" s="19">
        <f t="shared" si="15"/>
        <v>832</v>
      </c>
      <c r="G203" s="19">
        <v>381</v>
      </c>
      <c r="H203" s="19">
        <v>451</v>
      </c>
      <c r="I203" s="19">
        <v>832</v>
      </c>
    </row>
    <row r="204" spans="1:9" s="64" customFormat="1" ht="11.25" customHeight="1" x14ac:dyDescent="0.2">
      <c r="A204" s="327" t="s">
        <v>171</v>
      </c>
      <c r="B204" s="327"/>
      <c r="C204" s="19">
        <v>576</v>
      </c>
      <c r="D204" s="19">
        <v>281</v>
      </c>
      <c r="E204" s="19">
        <v>295</v>
      </c>
      <c r="F204" s="19">
        <f t="shared" si="15"/>
        <v>578</v>
      </c>
      <c r="G204" s="19">
        <v>287</v>
      </c>
      <c r="H204" s="19">
        <v>291</v>
      </c>
      <c r="I204" s="19">
        <v>576</v>
      </c>
    </row>
    <row r="205" spans="1:9" s="64" customFormat="1" ht="11.25" customHeight="1" x14ac:dyDescent="0.2">
      <c r="A205" s="327" t="s">
        <v>172</v>
      </c>
      <c r="B205" s="327"/>
      <c r="C205" s="19">
        <v>43</v>
      </c>
      <c r="D205" s="19">
        <v>20</v>
      </c>
      <c r="E205" s="19">
        <v>23</v>
      </c>
      <c r="F205" s="19">
        <f t="shared" si="15"/>
        <v>46</v>
      </c>
      <c r="G205" s="19">
        <v>22</v>
      </c>
      <c r="H205" s="19">
        <v>24</v>
      </c>
      <c r="I205" s="19">
        <v>45</v>
      </c>
    </row>
    <row r="206" spans="1:9" s="64" customFormat="1" ht="11.25" customHeight="1" x14ac:dyDescent="0.2">
      <c r="A206" s="328" t="s">
        <v>173</v>
      </c>
      <c r="B206" s="328"/>
      <c r="C206" s="25">
        <v>2407</v>
      </c>
      <c r="D206" s="25">
        <v>1179</v>
      </c>
      <c r="E206" s="25">
        <v>1228</v>
      </c>
      <c r="F206" s="25">
        <f t="shared" si="15"/>
        <v>2412</v>
      </c>
      <c r="G206" s="25">
        <v>1182</v>
      </c>
      <c r="H206" s="25">
        <v>1230</v>
      </c>
      <c r="I206" s="25">
        <v>2410</v>
      </c>
    </row>
    <row r="207" spans="1:9" s="64" customFormat="1" ht="11.25" customHeight="1" x14ac:dyDescent="0.2">
      <c r="A207" s="71"/>
      <c r="B207" s="71"/>
      <c r="C207" s="71"/>
      <c r="D207" s="71"/>
      <c r="E207" s="71"/>
      <c r="F207" s="71"/>
      <c r="G207" s="71"/>
      <c r="H207" s="71"/>
      <c r="I207" s="71"/>
    </row>
    <row r="208" spans="1:9" s="64" customFormat="1" ht="11.25" customHeight="1" x14ac:dyDescent="0.2">
      <c r="A208" s="296" t="s">
        <v>174</v>
      </c>
      <c r="B208" s="296"/>
      <c r="C208" s="17">
        <f t="shared" ref="C208:I208" si="16">SUM(C209:C226)</f>
        <v>46588</v>
      </c>
      <c r="D208" s="17">
        <f t="shared" si="16"/>
        <v>22419</v>
      </c>
      <c r="E208" s="17">
        <f t="shared" si="16"/>
        <v>24169</v>
      </c>
      <c r="F208" s="17">
        <f t="shared" si="16"/>
        <v>47128</v>
      </c>
      <c r="G208" s="17">
        <f t="shared" si="16"/>
        <v>22719</v>
      </c>
      <c r="H208" s="17">
        <f t="shared" si="16"/>
        <v>24409</v>
      </c>
      <c r="I208" s="17">
        <f t="shared" si="16"/>
        <v>46857</v>
      </c>
    </row>
    <row r="209" spans="1:9" s="64" customFormat="1" ht="11.25" customHeight="1" x14ac:dyDescent="0.2">
      <c r="A209" s="327" t="s">
        <v>175</v>
      </c>
      <c r="B209" s="327"/>
      <c r="C209" s="19">
        <v>3963</v>
      </c>
      <c r="D209" s="19">
        <v>1954</v>
      </c>
      <c r="E209" s="19">
        <v>2009</v>
      </c>
      <c r="F209" s="19">
        <f t="shared" ref="F209:F226" si="17">SUM(G209:H209)</f>
        <v>4018</v>
      </c>
      <c r="G209" s="19">
        <v>1994</v>
      </c>
      <c r="H209" s="19">
        <v>2024</v>
      </c>
      <c r="I209" s="19">
        <v>3990</v>
      </c>
    </row>
    <row r="210" spans="1:9" s="64" customFormat="1" ht="11.25" customHeight="1" x14ac:dyDescent="0.2">
      <c r="A210" s="327" t="s">
        <v>176</v>
      </c>
      <c r="B210" s="327"/>
      <c r="C210" s="19">
        <v>16983</v>
      </c>
      <c r="D210" s="19">
        <v>7917</v>
      </c>
      <c r="E210" s="19">
        <v>9066</v>
      </c>
      <c r="F210" s="19">
        <f t="shared" si="17"/>
        <v>17111</v>
      </c>
      <c r="G210" s="19">
        <v>8007</v>
      </c>
      <c r="H210" s="19">
        <v>9104</v>
      </c>
      <c r="I210" s="19">
        <v>17047</v>
      </c>
    </row>
    <row r="211" spans="1:9" s="64" customFormat="1" ht="11.25" customHeight="1" x14ac:dyDescent="0.2">
      <c r="A211" s="327" t="s">
        <v>177</v>
      </c>
      <c r="B211" s="327"/>
      <c r="C211" s="19">
        <v>2116</v>
      </c>
      <c r="D211" s="19">
        <v>1088</v>
      </c>
      <c r="E211" s="19">
        <v>1028</v>
      </c>
      <c r="F211" s="19">
        <f t="shared" si="17"/>
        <v>2206</v>
      </c>
      <c r="G211" s="19">
        <v>1128</v>
      </c>
      <c r="H211" s="19">
        <v>1078</v>
      </c>
      <c r="I211" s="19">
        <v>2163</v>
      </c>
    </row>
    <row r="212" spans="1:9" s="64" customFormat="1" ht="11.25" customHeight="1" x14ac:dyDescent="0.2">
      <c r="A212" s="327" t="s">
        <v>178</v>
      </c>
      <c r="B212" s="327"/>
      <c r="C212" s="19">
        <v>2531</v>
      </c>
      <c r="D212" s="19">
        <v>1256</v>
      </c>
      <c r="E212" s="19">
        <v>1275</v>
      </c>
      <c r="F212" s="19">
        <f t="shared" si="17"/>
        <v>2565</v>
      </c>
      <c r="G212" s="19">
        <v>1270</v>
      </c>
      <c r="H212" s="19">
        <v>1295</v>
      </c>
      <c r="I212" s="19">
        <v>2546</v>
      </c>
    </row>
    <row r="213" spans="1:9" s="64" customFormat="1" ht="11.25" customHeight="1" x14ac:dyDescent="0.2">
      <c r="A213" s="327" t="s">
        <v>179</v>
      </c>
      <c r="B213" s="327"/>
      <c r="C213" s="19">
        <v>7975</v>
      </c>
      <c r="D213" s="19">
        <v>3781</v>
      </c>
      <c r="E213" s="19">
        <v>4194</v>
      </c>
      <c r="F213" s="19">
        <f t="shared" si="17"/>
        <v>8088</v>
      </c>
      <c r="G213" s="19">
        <v>3844</v>
      </c>
      <c r="H213" s="19">
        <v>4244</v>
      </c>
      <c r="I213" s="19">
        <v>8032</v>
      </c>
    </row>
    <row r="214" spans="1:9" s="64" customFormat="1" ht="11.25" customHeight="1" x14ac:dyDescent="0.2">
      <c r="A214" s="327" t="s">
        <v>180</v>
      </c>
      <c r="B214" s="327"/>
      <c r="C214" s="19">
        <v>624</v>
      </c>
      <c r="D214" s="19">
        <v>309</v>
      </c>
      <c r="E214" s="19">
        <v>315</v>
      </c>
      <c r="F214" s="19">
        <f t="shared" si="17"/>
        <v>641</v>
      </c>
      <c r="G214" s="19">
        <v>319</v>
      </c>
      <c r="H214" s="19">
        <v>322</v>
      </c>
      <c r="I214" s="19">
        <v>632</v>
      </c>
    </row>
    <row r="215" spans="1:9" s="64" customFormat="1" ht="11.25" customHeight="1" x14ac:dyDescent="0.2">
      <c r="A215" s="327" t="s">
        <v>181</v>
      </c>
      <c r="B215" s="327"/>
      <c r="C215" s="19">
        <v>688</v>
      </c>
      <c r="D215" s="19">
        <v>346</v>
      </c>
      <c r="E215" s="19">
        <v>342</v>
      </c>
      <c r="F215" s="19">
        <f t="shared" si="17"/>
        <v>694</v>
      </c>
      <c r="G215" s="19">
        <v>343</v>
      </c>
      <c r="H215" s="19">
        <v>351</v>
      </c>
      <c r="I215" s="19">
        <v>691</v>
      </c>
    </row>
    <row r="216" spans="1:9" s="64" customFormat="1" ht="11.25" customHeight="1" x14ac:dyDescent="0.2">
      <c r="A216" s="327" t="s">
        <v>182</v>
      </c>
      <c r="B216" s="327"/>
      <c r="C216" s="19">
        <v>770</v>
      </c>
      <c r="D216" s="19">
        <v>373</v>
      </c>
      <c r="E216" s="19">
        <v>397</v>
      </c>
      <c r="F216" s="19">
        <f t="shared" si="17"/>
        <v>783</v>
      </c>
      <c r="G216" s="19">
        <v>374</v>
      </c>
      <c r="H216" s="19">
        <v>409</v>
      </c>
      <c r="I216" s="19">
        <v>776</v>
      </c>
    </row>
    <row r="217" spans="1:9" s="64" customFormat="1" ht="11.25" customHeight="1" x14ac:dyDescent="0.2">
      <c r="A217" s="327" t="s">
        <v>183</v>
      </c>
      <c r="B217" s="327"/>
      <c r="C217" s="19">
        <v>366</v>
      </c>
      <c r="D217" s="19">
        <v>198</v>
      </c>
      <c r="E217" s="19">
        <v>168</v>
      </c>
      <c r="F217" s="19">
        <f t="shared" si="17"/>
        <v>372</v>
      </c>
      <c r="G217" s="19">
        <v>199</v>
      </c>
      <c r="H217" s="19">
        <v>173</v>
      </c>
      <c r="I217" s="19">
        <v>370</v>
      </c>
    </row>
    <row r="218" spans="1:9" s="64" customFormat="1" ht="11.25" customHeight="1" x14ac:dyDescent="0.2">
      <c r="A218" s="327" t="s">
        <v>184</v>
      </c>
      <c r="B218" s="327"/>
      <c r="C218" s="19">
        <v>1245</v>
      </c>
      <c r="D218" s="19">
        <v>597</v>
      </c>
      <c r="E218" s="19">
        <v>648</v>
      </c>
      <c r="F218" s="19">
        <f t="shared" si="17"/>
        <v>1237</v>
      </c>
      <c r="G218" s="19">
        <v>590</v>
      </c>
      <c r="H218" s="19">
        <v>647</v>
      </c>
      <c r="I218" s="19">
        <v>1241</v>
      </c>
    </row>
    <row r="219" spans="1:9" s="64" customFormat="1" ht="11.25" customHeight="1" x14ac:dyDescent="0.2">
      <c r="A219" s="327" t="s">
        <v>185</v>
      </c>
      <c r="B219" s="327"/>
      <c r="C219" s="19">
        <v>343</v>
      </c>
      <c r="D219" s="19">
        <v>162</v>
      </c>
      <c r="E219" s="19">
        <v>181</v>
      </c>
      <c r="F219" s="19">
        <f t="shared" si="17"/>
        <v>342</v>
      </c>
      <c r="G219" s="19">
        <v>163</v>
      </c>
      <c r="H219" s="19">
        <v>179</v>
      </c>
      <c r="I219" s="19">
        <v>343</v>
      </c>
    </row>
    <row r="220" spans="1:9" s="64" customFormat="1" ht="11.25" customHeight="1" x14ac:dyDescent="0.2">
      <c r="A220" s="327" t="s">
        <v>186</v>
      </c>
      <c r="B220" s="327"/>
      <c r="C220" s="19">
        <v>106</v>
      </c>
      <c r="D220" s="19">
        <v>56</v>
      </c>
      <c r="E220" s="19">
        <v>50</v>
      </c>
      <c r="F220" s="19">
        <f t="shared" si="17"/>
        <v>114</v>
      </c>
      <c r="G220" s="19">
        <v>61</v>
      </c>
      <c r="H220" s="19">
        <v>53</v>
      </c>
      <c r="I220" s="19">
        <v>110</v>
      </c>
    </row>
    <row r="221" spans="1:9" s="64" customFormat="1" ht="11.25" customHeight="1" x14ac:dyDescent="0.2">
      <c r="A221" s="327" t="s">
        <v>187</v>
      </c>
      <c r="B221" s="327"/>
      <c r="C221" s="19">
        <v>2413</v>
      </c>
      <c r="D221" s="19">
        <v>1163</v>
      </c>
      <c r="E221" s="19">
        <v>1250</v>
      </c>
      <c r="F221" s="19">
        <f t="shared" si="17"/>
        <v>2424</v>
      </c>
      <c r="G221" s="19">
        <v>1165</v>
      </c>
      <c r="H221" s="19">
        <v>1259</v>
      </c>
      <c r="I221" s="19">
        <v>2418</v>
      </c>
    </row>
    <row r="222" spans="1:9" s="64" customFormat="1" ht="11.25" customHeight="1" x14ac:dyDescent="0.2">
      <c r="A222" s="327" t="s">
        <v>188</v>
      </c>
      <c r="B222" s="327"/>
      <c r="C222" s="19">
        <v>552</v>
      </c>
      <c r="D222" s="19">
        <v>266</v>
      </c>
      <c r="E222" s="19">
        <v>286</v>
      </c>
      <c r="F222" s="19">
        <f t="shared" si="17"/>
        <v>551</v>
      </c>
      <c r="G222" s="19">
        <v>263</v>
      </c>
      <c r="H222" s="19">
        <v>288</v>
      </c>
      <c r="I222" s="19">
        <v>551</v>
      </c>
    </row>
    <row r="223" spans="1:9" s="64" customFormat="1" ht="11.25" customHeight="1" x14ac:dyDescent="0.2">
      <c r="A223" s="327" t="s">
        <v>189</v>
      </c>
      <c r="B223" s="327"/>
      <c r="C223" s="19">
        <v>575</v>
      </c>
      <c r="D223" s="19">
        <v>281</v>
      </c>
      <c r="E223" s="19">
        <v>294</v>
      </c>
      <c r="F223" s="19">
        <f t="shared" si="17"/>
        <v>574</v>
      </c>
      <c r="G223" s="19">
        <v>286</v>
      </c>
      <c r="H223" s="19">
        <v>288</v>
      </c>
      <c r="I223" s="19">
        <v>575</v>
      </c>
    </row>
    <row r="224" spans="1:9" s="64" customFormat="1" ht="11.25" customHeight="1" x14ac:dyDescent="0.2">
      <c r="A224" s="327" t="s">
        <v>190</v>
      </c>
      <c r="B224" s="327"/>
      <c r="C224" s="19">
        <v>2235</v>
      </c>
      <c r="D224" s="19">
        <v>1135</v>
      </c>
      <c r="E224" s="19">
        <v>1100</v>
      </c>
      <c r="F224" s="19">
        <f t="shared" si="17"/>
        <v>2236</v>
      </c>
      <c r="G224" s="19">
        <v>1139</v>
      </c>
      <c r="H224" s="19">
        <v>1097</v>
      </c>
      <c r="I224" s="19">
        <v>2236</v>
      </c>
    </row>
    <row r="225" spans="1:9" s="64" customFormat="1" ht="11.25" customHeight="1" x14ac:dyDescent="0.2">
      <c r="A225" s="327" t="s">
        <v>191</v>
      </c>
      <c r="B225" s="327"/>
      <c r="C225" s="19">
        <v>197</v>
      </c>
      <c r="D225" s="19">
        <v>101</v>
      </c>
      <c r="E225" s="19">
        <v>96</v>
      </c>
      <c r="F225" s="19">
        <f t="shared" si="17"/>
        <v>204</v>
      </c>
      <c r="G225" s="19">
        <v>105</v>
      </c>
      <c r="H225" s="19">
        <v>99</v>
      </c>
      <c r="I225" s="19">
        <v>200</v>
      </c>
    </row>
    <row r="226" spans="1:9" s="64" customFormat="1" ht="11.25" customHeight="1" x14ac:dyDescent="0.2">
      <c r="A226" s="328" t="s">
        <v>192</v>
      </c>
      <c r="B226" s="328"/>
      <c r="C226" s="25">
        <v>2906</v>
      </c>
      <c r="D226" s="25">
        <v>1436</v>
      </c>
      <c r="E226" s="25">
        <v>1470</v>
      </c>
      <c r="F226" s="25">
        <f t="shared" si="17"/>
        <v>2968</v>
      </c>
      <c r="G226" s="25">
        <v>1469</v>
      </c>
      <c r="H226" s="25">
        <v>1499</v>
      </c>
      <c r="I226" s="25">
        <v>2936</v>
      </c>
    </row>
    <row r="227" spans="1:9" s="64" customFormat="1" ht="11.25" customHeight="1" x14ac:dyDescent="0.2">
      <c r="A227" s="71"/>
      <c r="B227" s="71"/>
      <c r="C227" s="71"/>
      <c r="D227" s="71"/>
      <c r="E227" s="71"/>
      <c r="F227" s="71"/>
      <c r="G227" s="71"/>
      <c r="H227" s="71"/>
      <c r="I227" s="71"/>
    </row>
    <row r="228" spans="1:9" s="64" customFormat="1" ht="11.25" customHeight="1" x14ac:dyDescent="0.2">
      <c r="A228" s="296" t="s">
        <v>193</v>
      </c>
      <c r="B228" s="296"/>
      <c r="C228" s="17">
        <f t="shared" ref="C228:I228" si="18">SUM(C229:C234)</f>
        <v>12039</v>
      </c>
      <c r="D228" s="17">
        <f t="shared" si="18"/>
        <v>6005</v>
      </c>
      <c r="E228" s="17">
        <f t="shared" si="18"/>
        <v>6034</v>
      </c>
      <c r="F228" s="17">
        <f t="shared" si="18"/>
        <v>12193</v>
      </c>
      <c r="G228" s="17">
        <f t="shared" si="18"/>
        <v>6092</v>
      </c>
      <c r="H228" s="17">
        <f t="shared" si="18"/>
        <v>6101</v>
      </c>
      <c r="I228" s="17">
        <f t="shared" si="18"/>
        <v>12116</v>
      </c>
    </row>
    <row r="229" spans="1:9" s="64" customFormat="1" ht="11.25" customHeight="1" x14ac:dyDescent="0.2">
      <c r="A229" s="327" t="s">
        <v>194</v>
      </c>
      <c r="B229" s="327"/>
      <c r="C229" s="19">
        <v>5914</v>
      </c>
      <c r="D229" s="19">
        <v>2930</v>
      </c>
      <c r="E229" s="19">
        <v>2984</v>
      </c>
      <c r="F229" s="19">
        <f t="shared" ref="F229:F234" si="19">SUM(G229:H229)</f>
        <v>5926</v>
      </c>
      <c r="G229" s="19">
        <v>2938</v>
      </c>
      <c r="H229" s="19">
        <v>2988</v>
      </c>
      <c r="I229" s="19">
        <v>5919</v>
      </c>
    </row>
    <row r="230" spans="1:9" s="64" customFormat="1" ht="11.25" customHeight="1" x14ac:dyDescent="0.2">
      <c r="A230" s="327" t="s">
        <v>195</v>
      </c>
      <c r="B230" s="327"/>
      <c r="C230" s="19">
        <v>2427</v>
      </c>
      <c r="D230" s="19">
        <v>1187</v>
      </c>
      <c r="E230" s="19">
        <v>1240</v>
      </c>
      <c r="F230" s="19">
        <f t="shared" si="19"/>
        <v>2479</v>
      </c>
      <c r="G230" s="19">
        <v>1205</v>
      </c>
      <c r="H230" s="19">
        <v>1274</v>
      </c>
      <c r="I230" s="19">
        <v>2454</v>
      </c>
    </row>
    <row r="231" spans="1:9" s="64" customFormat="1" ht="11.25" customHeight="1" x14ac:dyDescent="0.2">
      <c r="A231" s="327" t="s">
        <v>196</v>
      </c>
      <c r="B231" s="327"/>
      <c r="C231" s="19">
        <v>578</v>
      </c>
      <c r="D231" s="19">
        <v>302</v>
      </c>
      <c r="E231" s="19">
        <v>276</v>
      </c>
      <c r="F231" s="19">
        <f t="shared" si="19"/>
        <v>613</v>
      </c>
      <c r="G231" s="19">
        <v>326</v>
      </c>
      <c r="H231" s="19">
        <v>287</v>
      </c>
      <c r="I231" s="19">
        <v>595</v>
      </c>
    </row>
    <row r="232" spans="1:9" s="64" customFormat="1" ht="11.25" customHeight="1" x14ac:dyDescent="0.2">
      <c r="A232" s="327" t="s">
        <v>197</v>
      </c>
      <c r="B232" s="327"/>
      <c r="C232" s="19">
        <v>533</v>
      </c>
      <c r="D232" s="19">
        <v>261</v>
      </c>
      <c r="E232" s="19">
        <v>272</v>
      </c>
      <c r="F232" s="19">
        <f t="shared" si="19"/>
        <v>549</v>
      </c>
      <c r="G232" s="19">
        <v>276</v>
      </c>
      <c r="H232" s="19">
        <v>273</v>
      </c>
      <c r="I232" s="19">
        <v>541</v>
      </c>
    </row>
    <row r="233" spans="1:9" s="64" customFormat="1" ht="11.25" customHeight="1" x14ac:dyDescent="0.2">
      <c r="A233" s="327" t="s">
        <v>198</v>
      </c>
      <c r="B233" s="327"/>
      <c r="C233" s="19">
        <v>1600</v>
      </c>
      <c r="D233" s="19">
        <v>812</v>
      </c>
      <c r="E233" s="19">
        <v>788</v>
      </c>
      <c r="F233" s="19">
        <f t="shared" si="19"/>
        <v>1601</v>
      </c>
      <c r="G233" s="19">
        <v>813</v>
      </c>
      <c r="H233" s="19">
        <v>788</v>
      </c>
      <c r="I233" s="19">
        <v>1601</v>
      </c>
    </row>
    <row r="234" spans="1:9" s="64" customFormat="1" ht="11.25" customHeight="1" x14ac:dyDescent="0.2">
      <c r="A234" s="328" t="s">
        <v>199</v>
      </c>
      <c r="B234" s="328"/>
      <c r="C234" s="25">
        <v>987</v>
      </c>
      <c r="D234" s="25">
        <v>513</v>
      </c>
      <c r="E234" s="25">
        <v>474</v>
      </c>
      <c r="F234" s="25">
        <f t="shared" si="19"/>
        <v>1025</v>
      </c>
      <c r="G234" s="25">
        <v>534</v>
      </c>
      <c r="H234" s="25">
        <v>491</v>
      </c>
      <c r="I234" s="25">
        <v>1006</v>
      </c>
    </row>
    <row r="235" spans="1:9" s="64" customFormat="1" ht="11.25" customHeight="1" x14ac:dyDescent="0.2">
      <c r="A235" s="71"/>
      <c r="B235" s="71"/>
      <c r="C235" s="71"/>
      <c r="D235" s="71"/>
      <c r="E235" s="71"/>
      <c r="F235" s="71"/>
      <c r="G235" s="71"/>
      <c r="H235" s="71"/>
      <c r="I235" s="71"/>
    </row>
    <row r="236" spans="1:9" s="64" customFormat="1" ht="11.25" customHeight="1" x14ac:dyDescent="0.2">
      <c r="A236" s="296" t="s">
        <v>200</v>
      </c>
      <c r="B236" s="296"/>
      <c r="C236" s="17">
        <f t="shared" ref="C236:I236" si="20">SUM(C237:C241)</f>
        <v>5664</v>
      </c>
      <c r="D236" s="17">
        <f t="shared" si="20"/>
        <v>2828</v>
      </c>
      <c r="E236" s="17">
        <f t="shared" si="20"/>
        <v>2836</v>
      </c>
      <c r="F236" s="17">
        <f t="shared" si="20"/>
        <v>5672</v>
      </c>
      <c r="G236" s="17">
        <f t="shared" si="20"/>
        <v>2835</v>
      </c>
      <c r="H236" s="17">
        <f t="shared" si="20"/>
        <v>2837</v>
      </c>
      <c r="I236" s="17">
        <f t="shared" si="20"/>
        <v>5670</v>
      </c>
    </row>
    <row r="237" spans="1:9" s="64" customFormat="1" ht="11.25" customHeight="1" x14ac:dyDescent="0.2">
      <c r="A237" s="327" t="s">
        <v>201</v>
      </c>
      <c r="B237" s="327"/>
      <c r="C237" s="19">
        <v>1826</v>
      </c>
      <c r="D237" s="19">
        <v>893</v>
      </c>
      <c r="E237" s="19">
        <v>933</v>
      </c>
      <c r="F237" s="19">
        <f>SUM(G237:H237)</f>
        <v>1849</v>
      </c>
      <c r="G237" s="19">
        <v>906</v>
      </c>
      <c r="H237" s="19">
        <v>943</v>
      </c>
      <c r="I237" s="19">
        <v>1837</v>
      </c>
    </row>
    <row r="238" spans="1:9" s="64" customFormat="1" ht="11.25" customHeight="1" x14ac:dyDescent="0.2">
      <c r="A238" s="327" t="s">
        <v>202</v>
      </c>
      <c r="B238" s="327"/>
      <c r="C238" s="19">
        <v>1844</v>
      </c>
      <c r="D238" s="19">
        <v>918</v>
      </c>
      <c r="E238" s="19">
        <v>926</v>
      </c>
      <c r="F238" s="19">
        <f>SUM(G238:H238)</f>
        <v>1813</v>
      </c>
      <c r="G238" s="19">
        <v>904</v>
      </c>
      <c r="H238" s="19">
        <v>909</v>
      </c>
      <c r="I238" s="19">
        <v>1830</v>
      </c>
    </row>
    <row r="239" spans="1:9" s="64" customFormat="1" ht="11.25" customHeight="1" x14ac:dyDescent="0.2">
      <c r="A239" s="327" t="s">
        <v>203</v>
      </c>
      <c r="B239" s="327"/>
      <c r="C239" s="19">
        <v>364</v>
      </c>
      <c r="D239" s="19">
        <v>181</v>
      </c>
      <c r="E239" s="19">
        <v>183</v>
      </c>
      <c r="F239" s="19">
        <f>SUM(G239:H239)</f>
        <v>370</v>
      </c>
      <c r="G239" s="19">
        <v>181</v>
      </c>
      <c r="H239" s="19">
        <v>189</v>
      </c>
      <c r="I239" s="19">
        <v>368</v>
      </c>
    </row>
    <row r="240" spans="1:9" s="64" customFormat="1" ht="11.25" customHeight="1" x14ac:dyDescent="0.2">
      <c r="A240" s="327" t="s">
        <v>204</v>
      </c>
      <c r="B240" s="327"/>
      <c r="C240" s="19">
        <v>1285</v>
      </c>
      <c r="D240" s="19">
        <v>656</v>
      </c>
      <c r="E240" s="19">
        <v>629</v>
      </c>
      <c r="F240" s="19">
        <f>SUM(G240:H240)</f>
        <v>1285</v>
      </c>
      <c r="G240" s="19">
        <v>658</v>
      </c>
      <c r="H240" s="19">
        <v>627</v>
      </c>
      <c r="I240" s="19">
        <v>1285</v>
      </c>
    </row>
    <row r="241" spans="1:9" s="64" customFormat="1" ht="11.25" customHeight="1" x14ac:dyDescent="0.2">
      <c r="A241" s="328" t="s">
        <v>205</v>
      </c>
      <c r="B241" s="328"/>
      <c r="C241" s="25">
        <v>345</v>
      </c>
      <c r="D241" s="25">
        <v>180</v>
      </c>
      <c r="E241" s="25">
        <v>165</v>
      </c>
      <c r="F241" s="25">
        <f>SUM(G241:H241)</f>
        <v>355</v>
      </c>
      <c r="G241" s="25">
        <v>186</v>
      </c>
      <c r="H241" s="25">
        <v>169</v>
      </c>
      <c r="I241" s="25">
        <v>350</v>
      </c>
    </row>
    <row r="242" spans="1:9" s="64" customFormat="1" ht="11.25" customHeight="1" x14ac:dyDescent="0.2">
      <c r="A242" s="71"/>
      <c r="B242" s="71"/>
      <c r="C242" s="71"/>
      <c r="D242" s="71"/>
      <c r="E242" s="71"/>
      <c r="F242" s="71"/>
      <c r="G242" s="71"/>
      <c r="H242" s="71"/>
      <c r="I242" s="71"/>
    </row>
    <row r="243" spans="1:9" s="64" customFormat="1" ht="11.25" customHeight="1" x14ac:dyDescent="0.2">
      <c r="A243" s="296" t="s">
        <v>206</v>
      </c>
      <c r="B243" s="296"/>
      <c r="C243" s="17">
        <f t="shared" ref="C243:I243" si="21">SUM(C244:C261)</f>
        <v>10164</v>
      </c>
      <c r="D243" s="17">
        <f t="shared" si="21"/>
        <v>5318</v>
      </c>
      <c r="E243" s="17">
        <f t="shared" si="21"/>
        <v>4846</v>
      </c>
      <c r="F243" s="17">
        <f t="shared" si="21"/>
        <v>9943</v>
      </c>
      <c r="G243" s="17">
        <f t="shared" si="21"/>
        <v>5156</v>
      </c>
      <c r="H243" s="17">
        <f t="shared" si="21"/>
        <v>4787</v>
      </c>
      <c r="I243" s="17">
        <f t="shared" si="21"/>
        <v>10052</v>
      </c>
    </row>
    <row r="244" spans="1:9" s="64" customFormat="1" ht="11.25" customHeight="1" x14ac:dyDescent="0.2">
      <c r="A244" s="327" t="s">
        <v>207</v>
      </c>
      <c r="B244" s="327"/>
      <c r="C244" s="19">
        <v>1609</v>
      </c>
      <c r="D244" s="19">
        <v>801</v>
      </c>
      <c r="E244" s="19">
        <v>808</v>
      </c>
      <c r="F244" s="19">
        <f t="shared" ref="F244:F261" si="22">SUM(G244:H244)</f>
        <v>1585</v>
      </c>
      <c r="G244" s="19">
        <v>790</v>
      </c>
      <c r="H244" s="19">
        <v>795</v>
      </c>
      <c r="I244" s="19">
        <v>1597</v>
      </c>
    </row>
    <row r="245" spans="1:9" s="64" customFormat="1" ht="11.25" customHeight="1" x14ac:dyDescent="0.2">
      <c r="A245" s="327" t="s">
        <v>208</v>
      </c>
      <c r="B245" s="327"/>
      <c r="C245" s="19">
        <v>103</v>
      </c>
      <c r="D245" s="19">
        <v>48</v>
      </c>
      <c r="E245" s="19">
        <v>55</v>
      </c>
      <c r="F245" s="19">
        <f t="shared" si="22"/>
        <v>105</v>
      </c>
      <c r="G245" s="19">
        <v>49</v>
      </c>
      <c r="H245" s="19">
        <v>56</v>
      </c>
      <c r="I245" s="19">
        <v>103</v>
      </c>
    </row>
    <row r="246" spans="1:9" s="64" customFormat="1" ht="11.25" customHeight="1" x14ac:dyDescent="0.2">
      <c r="A246" s="327" t="s">
        <v>209</v>
      </c>
      <c r="B246" s="327"/>
      <c r="C246" s="19">
        <v>78</v>
      </c>
      <c r="D246" s="19">
        <v>39</v>
      </c>
      <c r="E246" s="19">
        <v>39</v>
      </c>
      <c r="F246" s="19">
        <f t="shared" si="22"/>
        <v>83</v>
      </c>
      <c r="G246" s="19">
        <v>42</v>
      </c>
      <c r="H246" s="19">
        <v>41</v>
      </c>
      <c r="I246" s="19">
        <v>80</v>
      </c>
    </row>
    <row r="247" spans="1:9" s="64" customFormat="1" ht="11.25" customHeight="1" x14ac:dyDescent="0.2">
      <c r="A247" s="327" t="s">
        <v>210</v>
      </c>
      <c r="B247" s="327"/>
      <c r="C247" s="19">
        <v>1066</v>
      </c>
      <c r="D247" s="19">
        <v>549</v>
      </c>
      <c r="E247" s="19">
        <v>517</v>
      </c>
      <c r="F247" s="19">
        <f t="shared" si="22"/>
        <v>1019</v>
      </c>
      <c r="G247" s="19">
        <v>521</v>
      </c>
      <c r="H247" s="19">
        <v>498</v>
      </c>
      <c r="I247" s="19">
        <v>1043</v>
      </c>
    </row>
    <row r="248" spans="1:9" s="64" customFormat="1" ht="11.25" customHeight="1" x14ac:dyDescent="0.2">
      <c r="A248" s="327" t="s">
        <v>211</v>
      </c>
      <c r="B248" s="327"/>
      <c r="C248" s="19">
        <v>35</v>
      </c>
      <c r="D248" s="19">
        <v>15</v>
      </c>
      <c r="E248" s="19">
        <v>20</v>
      </c>
      <c r="F248" s="19">
        <f t="shared" si="22"/>
        <v>37</v>
      </c>
      <c r="G248" s="19">
        <v>17</v>
      </c>
      <c r="H248" s="19">
        <v>20</v>
      </c>
      <c r="I248" s="19">
        <v>36</v>
      </c>
    </row>
    <row r="249" spans="1:9" s="64" customFormat="1" ht="11.25" customHeight="1" x14ac:dyDescent="0.2">
      <c r="A249" s="327" t="s">
        <v>212</v>
      </c>
      <c r="B249" s="327"/>
      <c r="C249" s="19">
        <v>59</v>
      </c>
      <c r="D249" s="19">
        <v>31</v>
      </c>
      <c r="E249" s="19">
        <v>28</v>
      </c>
      <c r="F249" s="19">
        <f t="shared" si="22"/>
        <v>60</v>
      </c>
      <c r="G249" s="19">
        <v>32</v>
      </c>
      <c r="H249" s="19">
        <v>28</v>
      </c>
      <c r="I249" s="19">
        <v>60</v>
      </c>
    </row>
    <row r="250" spans="1:9" s="64" customFormat="1" ht="11.25" customHeight="1" x14ac:dyDescent="0.2">
      <c r="A250" s="327" t="s">
        <v>213</v>
      </c>
      <c r="B250" s="327"/>
      <c r="C250" s="19">
        <v>89</v>
      </c>
      <c r="D250" s="19">
        <v>44</v>
      </c>
      <c r="E250" s="19">
        <v>45</v>
      </c>
      <c r="F250" s="19">
        <f t="shared" si="22"/>
        <v>87</v>
      </c>
      <c r="G250" s="19">
        <v>43</v>
      </c>
      <c r="H250" s="19">
        <v>44</v>
      </c>
      <c r="I250" s="19">
        <v>88</v>
      </c>
    </row>
    <row r="251" spans="1:9" s="64" customFormat="1" ht="11.25" customHeight="1" x14ac:dyDescent="0.2">
      <c r="A251" s="327" t="s">
        <v>214</v>
      </c>
      <c r="B251" s="327"/>
      <c r="C251" s="19">
        <v>391</v>
      </c>
      <c r="D251" s="19">
        <v>195</v>
      </c>
      <c r="E251" s="19">
        <v>196</v>
      </c>
      <c r="F251" s="19">
        <f t="shared" si="22"/>
        <v>409</v>
      </c>
      <c r="G251" s="19">
        <v>203</v>
      </c>
      <c r="H251" s="19">
        <v>206</v>
      </c>
      <c r="I251" s="19">
        <v>400</v>
      </c>
    </row>
    <row r="252" spans="1:9" s="64" customFormat="1" ht="11.25" customHeight="1" x14ac:dyDescent="0.2">
      <c r="A252" s="327" t="s">
        <v>215</v>
      </c>
      <c r="B252" s="327"/>
      <c r="C252" s="19">
        <v>172</v>
      </c>
      <c r="D252" s="19">
        <v>85</v>
      </c>
      <c r="E252" s="19">
        <v>87</v>
      </c>
      <c r="F252" s="19">
        <f t="shared" si="22"/>
        <v>182</v>
      </c>
      <c r="G252" s="19">
        <v>88</v>
      </c>
      <c r="H252" s="19">
        <v>94</v>
      </c>
      <c r="I252" s="19">
        <v>176</v>
      </c>
    </row>
    <row r="253" spans="1:9" s="64" customFormat="1" ht="11.25" customHeight="1" x14ac:dyDescent="0.2">
      <c r="A253" s="327" t="s">
        <v>216</v>
      </c>
      <c r="B253" s="327"/>
      <c r="C253" s="19">
        <v>2030</v>
      </c>
      <c r="D253" s="19">
        <v>976</v>
      </c>
      <c r="E253" s="19">
        <v>1054</v>
      </c>
      <c r="F253" s="19">
        <f t="shared" si="22"/>
        <v>1984</v>
      </c>
      <c r="G253" s="19">
        <v>952</v>
      </c>
      <c r="H253" s="19">
        <v>1032</v>
      </c>
      <c r="I253" s="19">
        <v>2008</v>
      </c>
    </row>
    <row r="254" spans="1:9" s="64" customFormat="1" ht="11.25" customHeight="1" x14ac:dyDescent="0.2">
      <c r="A254" s="327" t="s">
        <v>217</v>
      </c>
      <c r="B254" s="327"/>
      <c r="C254" s="19">
        <v>921</v>
      </c>
      <c r="D254" s="19">
        <v>455</v>
      </c>
      <c r="E254" s="19">
        <v>466</v>
      </c>
      <c r="F254" s="19">
        <f t="shared" si="22"/>
        <v>913</v>
      </c>
      <c r="G254" s="19">
        <v>451</v>
      </c>
      <c r="H254" s="19">
        <v>462</v>
      </c>
      <c r="I254" s="19">
        <v>917</v>
      </c>
    </row>
    <row r="255" spans="1:9" s="64" customFormat="1" ht="11.25" customHeight="1" x14ac:dyDescent="0.2">
      <c r="A255" s="327" t="s">
        <v>218</v>
      </c>
      <c r="B255" s="327"/>
      <c r="C255" s="19">
        <v>541</v>
      </c>
      <c r="D255" s="19">
        <v>410</v>
      </c>
      <c r="E255" s="19">
        <v>131</v>
      </c>
      <c r="F255" s="19">
        <f t="shared" si="22"/>
        <v>513</v>
      </c>
      <c r="G255" s="19">
        <v>388</v>
      </c>
      <c r="H255" s="19">
        <v>125</v>
      </c>
      <c r="I255" s="19">
        <v>526</v>
      </c>
    </row>
    <row r="256" spans="1:9" s="64" customFormat="1" ht="11.25" customHeight="1" x14ac:dyDescent="0.2">
      <c r="A256" s="327" t="s">
        <v>219</v>
      </c>
      <c r="B256" s="327"/>
      <c r="C256" s="19">
        <v>123</v>
      </c>
      <c r="D256" s="19">
        <v>66</v>
      </c>
      <c r="E256" s="19">
        <v>57</v>
      </c>
      <c r="F256" s="19">
        <f t="shared" si="22"/>
        <v>126</v>
      </c>
      <c r="G256" s="19">
        <v>67</v>
      </c>
      <c r="H256" s="19">
        <v>59</v>
      </c>
      <c r="I256" s="19">
        <v>125</v>
      </c>
    </row>
    <row r="257" spans="1:9" s="64" customFormat="1" ht="11.25" customHeight="1" x14ac:dyDescent="0.2">
      <c r="A257" s="327" t="s">
        <v>220</v>
      </c>
      <c r="B257" s="327"/>
      <c r="C257" s="19">
        <v>365</v>
      </c>
      <c r="D257" s="19">
        <v>184</v>
      </c>
      <c r="E257" s="19">
        <v>181</v>
      </c>
      <c r="F257" s="19">
        <f t="shared" si="22"/>
        <v>371</v>
      </c>
      <c r="G257" s="19">
        <v>186</v>
      </c>
      <c r="H257" s="19">
        <v>185</v>
      </c>
      <c r="I257" s="19">
        <v>369</v>
      </c>
    </row>
    <row r="258" spans="1:9" s="64" customFormat="1" ht="11.25" customHeight="1" x14ac:dyDescent="0.2">
      <c r="A258" s="327" t="s">
        <v>221</v>
      </c>
      <c r="B258" s="327"/>
      <c r="C258" s="19">
        <v>982</v>
      </c>
      <c r="D258" s="19">
        <v>627</v>
      </c>
      <c r="E258" s="19">
        <v>355</v>
      </c>
      <c r="F258" s="19">
        <f t="shared" si="22"/>
        <v>879</v>
      </c>
      <c r="G258" s="19">
        <v>540</v>
      </c>
      <c r="H258" s="19">
        <v>339</v>
      </c>
      <c r="I258" s="19">
        <v>930</v>
      </c>
    </row>
    <row r="259" spans="1:9" s="64" customFormat="1" ht="11.25" customHeight="1" x14ac:dyDescent="0.2">
      <c r="A259" s="327" t="s">
        <v>222</v>
      </c>
      <c r="B259" s="327"/>
      <c r="C259" s="19">
        <v>452</v>
      </c>
      <c r="D259" s="19">
        <v>230</v>
      </c>
      <c r="E259" s="19">
        <v>222</v>
      </c>
      <c r="F259" s="19">
        <f t="shared" si="22"/>
        <v>453</v>
      </c>
      <c r="G259" s="19">
        <v>232</v>
      </c>
      <c r="H259" s="19">
        <v>221</v>
      </c>
      <c r="I259" s="19">
        <v>452</v>
      </c>
    </row>
    <row r="260" spans="1:9" s="64" customFormat="1" ht="11.25" customHeight="1" x14ac:dyDescent="0.2">
      <c r="A260" s="327" t="s">
        <v>223</v>
      </c>
      <c r="B260" s="327"/>
      <c r="C260" s="19">
        <v>1072</v>
      </c>
      <c r="D260" s="19">
        <v>526</v>
      </c>
      <c r="E260" s="19">
        <v>546</v>
      </c>
      <c r="F260" s="19">
        <f t="shared" si="22"/>
        <v>1055</v>
      </c>
      <c r="G260" s="19">
        <v>515</v>
      </c>
      <c r="H260" s="19">
        <v>540</v>
      </c>
      <c r="I260" s="19">
        <v>1064</v>
      </c>
    </row>
    <row r="261" spans="1:9" s="64" customFormat="1" ht="11.25" customHeight="1" x14ac:dyDescent="0.2">
      <c r="A261" s="328" t="s">
        <v>224</v>
      </c>
      <c r="B261" s="328"/>
      <c r="C261" s="25">
        <v>76</v>
      </c>
      <c r="D261" s="25">
        <v>37</v>
      </c>
      <c r="E261" s="25">
        <v>39</v>
      </c>
      <c r="F261" s="25">
        <f t="shared" si="22"/>
        <v>82</v>
      </c>
      <c r="G261" s="25">
        <v>40</v>
      </c>
      <c r="H261" s="25">
        <v>42</v>
      </c>
      <c r="I261" s="25">
        <v>78</v>
      </c>
    </row>
    <row r="262" spans="1:9" s="64" customFormat="1" ht="11.25" customHeight="1" x14ac:dyDescent="0.2">
      <c r="A262" s="71"/>
      <c r="B262" s="71"/>
      <c r="C262" s="71"/>
      <c r="D262" s="71"/>
      <c r="E262" s="71"/>
      <c r="F262" s="71"/>
      <c r="G262" s="71"/>
      <c r="H262" s="71"/>
      <c r="I262" s="71"/>
    </row>
    <row r="263" spans="1:9" s="64" customFormat="1" ht="11.25" customHeight="1" x14ac:dyDescent="0.2">
      <c r="A263" s="296" t="s">
        <v>225</v>
      </c>
      <c r="B263" s="296"/>
      <c r="C263" s="17">
        <v>324851</v>
      </c>
      <c r="D263" s="17">
        <v>155603</v>
      </c>
      <c r="E263" s="17">
        <v>169248</v>
      </c>
      <c r="F263" s="17">
        <f>SUM(F264:F271)</f>
        <v>328580</v>
      </c>
      <c r="G263" s="17">
        <f>SUM(G264:G271)</f>
        <v>157656</v>
      </c>
      <c r="H263" s="17">
        <f>SUM(H264:H271)</f>
        <v>170924</v>
      </c>
      <c r="I263" s="17">
        <f>SUM(I264:I271)</f>
        <v>326715</v>
      </c>
    </row>
    <row r="264" spans="1:9" s="64" customFormat="1" ht="11.25" customHeight="1" x14ac:dyDescent="0.2">
      <c r="A264" s="327" t="s">
        <v>226</v>
      </c>
      <c r="B264" s="327"/>
      <c r="C264" s="19">
        <v>47868</v>
      </c>
      <c r="D264" s="19">
        <v>22912</v>
      </c>
      <c r="E264" s="19">
        <v>24956</v>
      </c>
      <c r="F264" s="19">
        <f>SUM(F58:F81)</f>
        <v>48188</v>
      </c>
      <c r="G264" s="19">
        <f>SUM(G58:G81)</f>
        <v>23102</v>
      </c>
      <c r="H264" s="19">
        <f>SUM(H58:H81)</f>
        <v>25086</v>
      </c>
      <c r="I264" s="19">
        <v>48028</v>
      </c>
    </row>
    <row r="265" spans="1:9" s="64" customFormat="1" ht="11.25" customHeight="1" x14ac:dyDescent="0.2">
      <c r="A265" s="327" t="s">
        <v>227</v>
      </c>
      <c r="B265" s="327"/>
      <c r="C265" s="19">
        <v>136296</v>
      </c>
      <c r="D265" s="19">
        <v>64750</v>
      </c>
      <c r="E265" s="19">
        <v>71546</v>
      </c>
      <c r="F265" s="19">
        <f>SUM(F84:F153)</f>
        <v>138480</v>
      </c>
      <c r="G265" s="19">
        <f>SUM(G84:G153)</f>
        <v>65977</v>
      </c>
      <c r="H265" s="19">
        <f>SUM(H84:H153)</f>
        <v>72503</v>
      </c>
      <c r="I265" s="19">
        <v>137388</v>
      </c>
    </row>
    <row r="266" spans="1:9" s="64" customFormat="1" ht="11.25" customHeight="1" x14ac:dyDescent="0.2">
      <c r="A266" s="327" t="s">
        <v>228</v>
      </c>
      <c r="B266" s="327"/>
      <c r="C266" s="19">
        <v>60399</v>
      </c>
      <c r="D266" s="19">
        <v>28505</v>
      </c>
      <c r="E266" s="19">
        <v>31894</v>
      </c>
      <c r="F266" s="19">
        <f>SUM(F156:F195)</f>
        <v>61157</v>
      </c>
      <c r="G266" s="19">
        <f>SUM(G156:G195)</f>
        <v>28913</v>
      </c>
      <c r="H266" s="19">
        <f>SUM(H156:H195)</f>
        <v>32244</v>
      </c>
      <c r="I266" s="19">
        <v>60779</v>
      </c>
    </row>
    <row r="267" spans="1:9" s="64" customFormat="1" ht="11.25" customHeight="1" x14ac:dyDescent="0.2">
      <c r="A267" s="327" t="s">
        <v>229</v>
      </c>
      <c r="B267" s="327"/>
      <c r="C267" s="19">
        <v>5833</v>
      </c>
      <c r="D267" s="19">
        <v>2866</v>
      </c>
      <c r="E267" s="19">
        <v>2967</v>
      </c>
      <c r="F267" s="19">
        <f>SUM(F198:F206)</f>
        <v>5819</v>
      </c>
      <c r="G267" s="19">
        <f>SUM(G198:G206)</f>
        <v>2862</v>
      </c>
      <c r="H267" s="19">
        <f>SUM(H198:H206)</f>
        <v>2957</v>
      </c>
      <c r="I267" s="19">
        <v>5825</v>
      </c>
    </row>
    <row r="268" spans="1:9" s="64" customFormat="1" ht="11.25" customHeight="1" x14ac:dyDescent="0.2">
      <c r="A268" s="327" t="s">
        <v>230</v>
      </c>
      <c r="B268" s="327"/>
      <c r="C268" s="19">
        <v>46588</v>
      </c>
      <c r="D268" s="19">
        <v>22419</v>
      </c>
      <c r="E268" s="19">
        <v>24169</v>
      </c>
      <c r="F268" s="19">
        <f>SUM(F209:F226)</f>
        <v>47128</v>
      </c>
      <c r="G268" s="19">
        <f>SUM(G209:G226)</f>
        <v>22719</v>
      </c>
      <c r="H268" s="19">
        <f>SUM(H209:H226)</f>
        <v>24409</v>
      </c>
      <c r="I268" s="19">
        <v>46857</v>
      </c>
    </row>
    <row r="269" spans="1:9" s="64" customFormat="1" ht="11.25" customHeight="1" x14ac:dyDescent="0.2">
      <c r="A269" s="327" t="s">
        <v>231</v>
      </c>
      <c r="B269" s="327"/>
      <c r="C269" s="19">
        <v>12039</v>
      </c>
      <c r="D269" s="19">
        <v>6005</v>
      </c>
      <c r="E269" s="19">
        <v>6034</v>
      </c>
      <c r="F269" s="19">
        <f>SUM(F229:F234)</f>
        <v>12193</v>
      </c>
      <c r="G269" s="19">
        <f>SUM(G229:G234)</f>
        <v>6092</v>
      </c>
      <c r="H269" s="19">
        <f>SUM(H229:H234)</f>
        <v>6101</v>
      </c>
      <c r="I269" s="19">
        <v>12116</v>
      </c>
    </row>
    <row r="270" spans="1:9" s="64" customFormat="1" ht="11.25" customHeight="1" x14ac:dyDescent="0.2">
      <c r="A270" s="327" t="s">
        <v>232</v>
      </c>
      <c r="B270" s="327"/>
      <c r="C270" s="19">
        <v>5664</v>
      </c>
      <c r="D270" s="19">
        <v>2828</v>
      </c>
      <c r="E270" s="19">
        <v>2836</v>
      </c>
      <c r="F270" s="19">
        <f>SUM(F237:F241)</f>
        <v>5672</v>
      </c>
      <c r="G270" s="19">
        <f>SUM(G237:G241)</f>
        <v>2835</v>
      </c>
      <c r="H270" s="19">
        <f>SUM(H237:H241)</f>
        <v>2837</v>
      </c>
      <c r="I270" s="19">
        <v>5670</v>
      </c>
    </row>
    <row r="271" spans="1:9" s="64" customFormat="1" ht="11.25" customHeight="1" x14ac:dyDescent="0.2">
      <c r="A271" s="328" t="s">
        <v>233</v>
      </c>
      <c r="B271" s="328"/>
      <c r="C271" s="25">
        <v>10164</v>
      </c>
      <c r="D271" s="25">
        <v>5318</v>
      </c>
      <c r="E271" s="25">
        <v>4846</v>
      </c>
      <c r="F271" s="25">
        <f>SUM(F244:F261)</f>
        <v>9943</v>
      </c>
      <c r="G271" s="25">
        <f>SUM(G244:G261)</f>
        <v>5156</v>
      </c>
      <c r="H271" s="25">
        <f>SUM(H244:H261)</f>
        <v>4787</v>
      </c>
      <c r="I271" s="25">
        <v>10052</v>
      </c>
    </row>
    <row r="272" spans="1:9" s="64" customFormat="1" ht="11.25" customHeight="1" x14ac:dyDescent="0.2">
      <c r="A272" s="71"/>
      <c r="B272" s="71"/>
      <c r="C272" s="71"/>
      <c r="D272" s="71"/>
      <c r="E272" s="71"/>
      <c r="F272" s="71"/>
      <c r="G272" s="71"/>
      <c r="H272" s="71"/>
      <c r="I272" s="71"/>
    </row>
    <row r="273" spans="1:9" s="64" customFormat="1" ht="11.25" customHeight="1" x14ac:dyDescent="0.2">
      <c r="A273" s="296" t="s">
        <v>372</v>
      </c>
      <c r="B273" s="296"/>
      <c r="C273" s="17">
        <f t="shared" ref="C273:I273" si="23">SUM(C274:C277)</f>
        <v>281676</v>
      </c>
      <c r="D273" s="17">
        <f t="shared" si="23"/>
        <v>133919</v>
      </c>
      <c r="E273" s="17">
        <f t="shared" si="23"/>
        <v>147757</v>
      </c>
      <c r="F273" s="17">
        <f t="shared" si="23"/>
        <v>285332</v>
      </c>
      <c r="G273" s="17">
        <f t="shared" si="23"/>
        <v>135966</v>
      </c>
      <c r="H273" s="17">
        <f t="shared" si="23"/>
        <v>149366</v>
      </c>
      <c r="I273" s="17">
        <f t="shared" si="23"/>
        <v>283502</v>
      </c>
    </row>
    <row r="274" spans="1:9" s="64" customFormat="1" ht="11.25" customHeight="1" x14ac:dyDescent="0.2">
      <c r="A274" s="327" t="s">
        <v>230</v>
      </c>
      <c r="B274" s="327"/>
      <c r="C274" s="19">
        <f t="shared" ref="C274:I274" si="24">C209+C210+C211+C212+C213+C214+C215+C216+C218+C221+C222+C224+C226+C230+C163+C223</f>
        <v>48755</v>
      </c>
      <c r="D274" s="19">
        <f t="shared" si="24"/>
        <v>23442</v>
      </c>
      <c r="E274" s="19">
        <f t="shared" si="24"/>
        <v>25313</v>
      </c>
      <c r="F274" s="19">
        <f t="shared" si="24"/>
        <v>49361</v>
      </c>
      <c r="G274" s="19">
        <f t="shared" si="24"/>
        <v>23772</v>
      </c>
      <c r="H274" s="19">
        <f t="shared" si="24"/>
        <v>25589</v>
      </c>
      <c r="I274" s="19">
        <f t="shared" si="24"/>
        <v>49056</v>
      </c>
    </row>
    <row r="275" spans="1:9" s="64" customFormat="1" ht="11.25" customHeight="1" x14ac:dyDescent="0.2">
      <c r="A275" s="327" t="s">
        <v>234</v>
      </c>
      <c r="B275" s="327"/>
      <c r="C275" s="19">
        <f t="shared" ref="C275:I275" si="25">C58+C59+C60+C64+C65+C66+C67+C68+C69+C70+C72+C73+C75+C76+C77+C78+C79+C80+C81+C97</f>
        <v>47064</v>
      </c>
      <c r="D275" s="19">
        <f t="shared" si="25"/>
        <v>22514</v>
      </c>
      <c r="E275" s="19">
        <f t="shared" si="25"/>
        <v>24550</v>
      </c>
      <c r="F275" s="19">
        <f t="shared" si="25"/>
        <v>47392</v>
      </c>
      <c r="G275" s="19">
        <f t="shared" si="25"/>
        <v>22710</v>
      </c>
      <c r="H275" s="19">
        <f t="shared" si="25"/>
        <v>24682</v>
      </c>
      <c r="I275" s="19">
        <f t="shared" si="25"/>
        <v>47228</v>
      </c>
    </row>
    <row r="276" spans="1:9" s="64" customFormat="1" ht="11.25" customHeight="1" x14ac:dyDescent="0.2">
      <c r="A276" s="327" t="s">
        <v>228</v>
      </c>
      <c r="B276" s="327"/>
      <c r="C276" s="19">
        <f t="shared" ref="C276:I276" si="26">C156+C159+C162+C165+C169+C175+C176+C179+C181+C183+C186+C190+C191+C193+C198+C203+C206+C168+C172+C174+C177</f>
        <v>57316</v>
      </c>
      <c r="D276" s="19">
        <f t="shared" si="26"/>
        <v>27028</v>
      </c>
      <c r="E276" s="19">
        <f t="shared" si="26"/>
        <v>30288</v>
      </c>
      <c r="F276" s="19">
        <f t="shared" si="26"/>
        <v>57979</v>
      </c>
      <c r="G276" s="19">
        <f t="shared" si="26"/>
        <v>27393</v>
      </c>
      <c r="H276" s="19">
        <f t="shared" si="26"/>
        <v>30586</v>
      </c>
      <c r="I276" s="19">
        <f t="shared" si="26"/>
        <v>57650</v>
      </c>
    </row>
    <row r="277" spans="1:9" s="64" customFormat="1" ht="11.25" customHeight="1" x14ac:dyDescent="0.2">
      <c r="A277" s="328" t="s">
        <v>227</v>
      </c>
      <c r="B277" s="328"/>
      <c r="C277" s="25">
        <f t="shared" ref="C277:I277" si="27">+C84+C85+C86+C89+C90+C91+C95+C93+C99+C98+C103+C100+C105+C102+C106+C104+C107+C113+C111+C110+C114+C115+C116+C117+C118+C119+C120+C122+C121+C123+C124+C126+C125+C128+C127+C131+C133+C132+C135+C134+C136+C137+C138+C139+C140+C142+C143+C146+C145+C147+C148+C150+C151+C152+C153</f>
        <v>128541</v>
      </c>
      <c r="D277" s="25">
        <f t="shared" si="27"/>
        <v>60935</v>
      </c>
      <c r="E277" s="25">
        <f t="shared" si="27"/>
        <v>67606</v>
      </c>
      <c r="F277" s="25">
        <f t="shared" si="27"/>
        <v>130600</v>
      </c>
      <c r="G277" s="25">
        <f t="shared" si="27"/>
        <v>62091</v>
      </c>
      <c r="H277" s="25">
        <f t="shared" si="27"/>
        <v>68509</v>
      </c>
      <c r="I277" s="25">
        <f t="shared" si="27"/>
        <v>129568</v>
      </c>
    </row>
    <row r="278" spans="1:9" s="73" customFormat="1" ht="5.25" customHeight="1" x14ac:dyDescent="0.15">
      <c r="A278" s="295"/>
      <c r="B278" s="295"/>
      <c r="C278" s="295"/>
      <c r="D278" s="295"/>
      <c r="E278" s="295"/>
      <c r="F278" s="295"/>
      <c r="G278" s="295"/>
      <c r="H278" s="295"/>
      <c r="I278" s="295"/>
    </row>
    <row r="279" spans="1:9" s="74" customFormat="1" ht="11.25" x14ac:dyDescent="0.2">
      <c r="A279" s="291" t="s">
        <v>269</v>
      </c>
      <c r="B279" s="291"/>
      <c r="C279" s="291"/>
      <c r="D279" s="291"/>
      <c r="E279" s="291"/>
      <c r="F279" s="291"/>
      <c r="G279" s="291"/>
      <c r="H279" s="291"/>
      <c r="I279" s="291"/>
    </row>
    <row r="280" spans="1:9" s="31" customFormat="1" ht="12" customHeight="1" x14ac:dyDescent="0.2">
      <c r="A280" s="291" t="s">
        <v>371</v>
      </c>
      <c r="B280" s="291"/>
      <c r="C280" s="291"/>
      <c r="D280" s="291"/>
      <c r="E280" s="291"/>
      <c r="F280" s="291"/>
      <c r="G280" s="291"/>
      <c r="H280" s="291"/>
      <c r="I280" s="291"/>
    </row>
    <row r="281" spans="1:9" s="73" customFormat="1" ht="5.25" customHeight="1" x14ac:dyDescent="0.2">
      <c r="A281" s="293"/>
      <c r="B281" s="293"/>
      <c r="C281" s="293"/>
      <c r="D281" s="293"/>
      <c r="E281" s="293"/>
      <c r="F281" s="293"/>
      <c r="G281" s="293"/>
      <c r="H281" s="293"/>
      <c r="I281" s="293"/>
    </row>
    <row r="282" spans="1:9" s="74" customFormat="1" ht="11.25" x14ac:dyDescent="0.2">
      <c r="A282" s="325" t="s">
        <v>236</v>
      </c>
      <c r="B282" s="325"/>
      <c r="C282" s="325"/>
      <c r="D282" s="325"/>
      <c r="E282" s="325"/>
      <c r="F282" s="325"/>
      <c r="G282" s="325"/>
      <c r="H282" s="325"/>
      <c r="I282" s="325"/>
    </row>
    <row r="283" spans="1:9" s="73" customFormat="1" ht="5.25" customHeight="1" x14ac:dyDescent="0.2">
      <c r="A283" s="326"/>
      <c r="B283" s="326"/>
      <c r="C283" s="326"/>
      <c r="D283" s="326"/>
      <c r="E283" s="326"/>
      <c r="F283" s="326"/>
      <c r="G283" s="326"/>
      <c r="H283" s="326"/>
      <c r="I283" s="326"/>
    </row>
    <row r="284" spans="1:9" s="75" customFormat="1" ht="11.25" customHeight="1" x14ac:dyDescent="0.2">
      <c r="A284" s="324" t="s">
        <v>270</v>
      </c>
      <c r="B284" s="324"/>
      <c r="C284" s="324"/>
      <c r="D284" s="324"/>
      <c r="E284" s="324"/>
      <c r="F284" s="324"/>
      <c r="G284" s="324"/>
      <c r="H284" s="324"/>
      <c r="I284" s="324"/>
    </row>
    <row r="285" spans="1:9" s="75" customFormat="1" ht="11.25" customHeight="1" x14ac:dyDescent="0.2">
      <c r="A285" s="309" t="s">
        <v>338</v>
      </c>
      <c r="B285" s="309"/>
      <c r="C285" s="309"/>
      <c r="D285" s="309"/>
      <c r="E285" s="309"/>
      <c r="F285" s="309"/>
      <c r="G285" s="309"/>
      <c r="H285" s="309"/>
      <c r="I285" s="309"/>
    </row>
    <row r="286" spans="1:9" x14ac:dyDescent="0.2">
      <c r="A286" s="64"/>
      <c r="B286" s="64"/>
      <c r="C286" s="64"/>
      <c r="D286" s="64"/>
      <c r="E286" s="64"/>
      <c r="F286" s="64"/>
      <c r="G286" s="64"/>
      <c r="H286" s="64"/>
      <c r="I286" s="64"/>
    </row>
    <row r="287" spans="1:9" x14ac:dyDescent="0.2">
      <c r="A287" s="64"/>
      <c r="B287" s="64"/>
      <c r="C287" s="64"/>
      <c r="D287" s="64"/>
      <c r="E287" s="64"/>
      <c r="F287" s="64"/>
      <c r="G287" s="64"/>
      <c r="H287" s="64"/>
      <c r="I287" s="64"/>
    </row>
  </sheetData>
  <mergeCells count="251">
    <mergeCell ref="A1:I1"/>
    <mergeCell ref="A2:I2"/>
    <mergeCell ref="A3:I3"/>
    <mergeCell ref="A4:I4"/>
    <mergeCell ref="C5:H5"/>
    <mergeCell ref="C6:E6"/>
    <mergeCell ref="F6:H6"/>
    <mergeCell ref="A7:I7"/>
    <mergeCell ref="A9:B9"/>
    <mergeCell ref="A11:B11"/>
    <mergeCell ref="A12:B12"/>
    <mergeCell ref="A16:B16"/>
    <mergeCell ref="A20:B20"/>
    <mergeCell ref="A22:B22"/>
    <mergeCell ref="A23:B23"/>
    <mergeCell ref="A24:B24"/>
    <mergeCell ref="A25:B25"/>
    <mergeCell ref="A28:B28"/>
    <mergeCell ref="A31:B31"/>
    <mergeCell ref="A32:B32"/>
    <mergeCell ref="A37:B37"/>
    <mergeCell ref="A38:B38"/>
    <mergeCell ref="A39:B39"/>
    <mergeCell ref="A41:B41"/>
    <mergeCell ref="A42:B42"/>
    <mergeCell ref="A43:B43"/>
    <mergeCell ref="A47:B47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8:B228"/>
    <mergeCell ref="A229:B229"/>
    <mergeCell ref="A230:B230"/>
    <mergeCell ref="A231:B231"/>
    <mergeCell ref="A232:B232"/>
    <mergeCell ref="A233:B233"/>
    <mergeCell ref="A234:B234"/>
    <mergeCell ref="A236:B236"/>
    <mergeCell ref="A237:B237"/>
    <mergeCell ref="A238:B238"/>
    <mergeCell ref="A239:B239"/>
    <mergeCell ref="A240:B240"/>
    <mergeCell ref="A241:B241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3:B263"/>
    <mergeCell ref="A264:B264"/>
    <mergeCell ref="A265:B265"/>
    <mergeCell ref="A266:B266"/>
    <mergeCell ref="A267:B267"/>
    <mergeCell ref="A278:I278"/>
    <mergeCell ref="A284:I284"/>
    <mergeCell ref="A285:I285"/>
    <mergeCell ref="A279:I279"/>
    <mergeCell ref="A281:I281"/>
    <mergeCell ref="A282:I282"/>
    <mergeCell ref="A283:I283"/>
    <mergeCell ref="A280:I280"/>
    <mergeCell ref="A268:B268"/>
    <mergeCell ref="A269:B269"/>
    <mergeCell ref="A270:B270"/>
    <mergeCell ref="A271:B271"/>
    <mergeCell ref="A273:B273"/>
    <mergeCell ref="A274:B274"/>
    <mergeCell ref="A275:B275"/>
    <mergeCell ref="A276:B276"/>
    <mergeCell ref="A277:B277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workbookViewId="0">
      <selection sqref="A1:J1"/>
    </sheetView>
  </sheetViews>
  <sheetFormatPr defaultRowHeight="12" customHeight="1" x14ac:dyDescent="0.2"/>
  <cols>
    <col min="1" max="2" width="1.7109375" style="1" customWidth="1"/>
    <col min="3" max="3" width="23.140625" style="1" customWidth="1"/>
    <col min="4" max="9" width="10.7109375" style="1" customWidth="1"/>
    <col min="10" max="10" width="17.42578125" style="1" customWidth="1"/>
    <col min="11" max="16384" width="9.140625" style="1"/>
  </cols>
  <sheetData>
    <row r="1" spans="1:10" s="76" customFormat="1" ht="12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  <c r="J1" s="288"/>
    </row>
    <row r="2" spans="1:10" s="76" customFormat="1" ht="12" customHeight="1" x14ac:dyDescent="0.2">
      <c r="A2" s="288" t="s">
        <v>271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s="77" customFormat="1" ht="12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  <c r="J3" s="289"/>
    </row>
    <row r="4" spans="1:10" s="77" customFormat="1" ht="12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s="60" customFormat="1" ht="12" customHeight="1" x14ac:dyDescent="0.2">
      <c r="A5" s="345"/>
      <c r="B5" s="345"/>
      <c r="C5" s="346"/>
      <c r="D5" s="347" t="s">
        <v>1</v>
      </c>
      <c r="E5" s="348"/>
      <c r="F5" s="348"/>
      <c r="G5" s="348"/>
      <c r="H5" s="348"/>
      <c r="I5" s="349"/>
      <c r="J5" s="78" t="s">
        <v>2</v>
      </c>
    </row>
    <row r="6" spans="1:10" s="60" customFormat="1" ht="12" customHeight="1" x14ac:dyDescent="0.2">
      <c r="A6" s="342"/>
      <c r="B6" s="342"/>
      <c r="C6" s="342"/>
      <c r="D6" s="79">
        <v>2005</v>
      </c>
      <c r="E6" s="80"/>
      <c r="F6" s="80"/>
      <c r="G6" s="81">
        <v>2006</v>
      </c>
      <c r="H6" s="80"/>
      <c r="I6" s="82"/>
      <c r="J6" s="79">
        <v>2006</v>
      </c>
    </row>
    <row r="7" spans="1:10" s="60" customFormat="1" ht="12" customHeight="1" x14ac:dyDescent="0.2">
      <c r="A7" s="342"/>
      <c r="B7" s="342"/>
      <c r="C7" s="342"/>
      <c r="D7" s="342"/>
      <c r="E7" s="342"/>
      <c r="F7" s="342"/>
      <c r="G7" s="342"/>
      <c r="H7" s="342"/>
      <c r="I7" s="342"/>
      <c r="J7" s="342"/>
    </row>
    <row r="8" spans="1:10" s="83" customFormat="1" ht="12" customHeight="1" x14ac:dyDescent="0.2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s="85" customFormat="1" ht="12" customHeight="1" x14ac:dyDescent="0.2">
      <c r="A9" s="344"/>
      <c r="B9" s="344"/>
      <c r="C9" s="344"/>
      <c r="D9" s="84" t="s">
        <v>3</v>
      </c>
      <c r="E9" s="84" t="s">
        <v>4</v>
      </c>
      <c r="F9" s="84" t="s">
        <v>5</v>
      </c>
      <c r="G9" s="84" t="s">
        <v>3</v>
      </c>
      <c r="H9" s="84" t="s">
        <v>4</v>
      </c>
      <c r="I9" s="84" t="s">
        <v>5</v>
      </c>
      <c r="J9" s="84" t="s">
        <v>3</v>
      </c>
    </row>
    <row r="10" spans="1:10" s="16" customFormat="1" ht="12" customHeight="1" x14ac:dyDescent="0.2">
      <c r="A10" s="336" t="s">
        <v>7</v>
      </c>
      <c r="B10" s="336"/>
      <c r="C10" s="336"/>
      <c r="D10" s="17">
        <f t="shared" ref="D10:J10" si="0">D11+D15+D19</f>
        <v>29089</v>
      </c>
      <c r="E10" s="17">
        <f t="shared" si="0"/>
        <v>14743</v>
      </c>
      <c r="F10" s="17">
        <f t="shared" si="0"/>
        <v>14346</v>
      </c>
      <c r="G10" s="17">
        <f t="shared" si="0"/>
        <v>29172</v>
      </c>
      <c r="H10" s="17">
        <f t="shared" si="0"/>
        <v>14797</v>
      </c>
      <c r="I10" s="17">
        <f t="shared" si="0"/>
        <v>14375</v>
      </c>
      <c r="J10" s="15">
        <f t="shared" si="0"/>
        <v>29111</v>
      </c>
    </row>
    <row r="11" spans="1:10" s="18" customFormat="1" ht="12" customHeight="1" x14ac:dyDescent="0.2">
      <c r="A11" s="86"/>
      <c r="B11" s="327" t="s">
        <v>8</v>
      </c>
      <c r="C11" s="327"/>
      <c r="D11" s="19">
        <f t="shared" ref="D11:J11" si="1">D12+D13+D14</f>
        <v>10173</v>
      </c>
      <c r="E11" s="19">
        <f t="shared" si="1"/>
        <v>5312</v>
      </c>
      <c r="F11" s="19">
        <f t="shared" si="1"/>
        <v>4861</v>
      </c>
      <c r="G11" s="19">
        <f t="shared" si="1"/>
        <v>10164</v>
      </c>
      <c r="H11" s="19">
        <f t="shared" si="1"/>
        <v>5318</v>
      </c>
      <c r="I11" s="19">
        <f t="shared" si="1"/>
        <v>4846</v>
      </c>
      <c r="J11" s="19">
        <f t="shared" si="1"/>
        <v>10168</v>
      </c>
    </row>
    <row r="12" spans="1:10" s="18" customFormat="1" ht="12" customHeight="1" x14ac:dyDescent="0.2">
      <c r="A12" s="86"/>
      <c r="B12" s="67"/>
      <c r="C12" s="87" t="s">
        <v>9</v>
      </c>
      <c r="D12" s="19">
        <f t="shared" ref="D12:J12" si="2">D244+D246+D252+D259+D260</f>
        <v>3382</v>
      </c>
      <c r="E12" s="19">
        <f t="shared" si="2"/>
        <v>1688</v>
      </c>
      <c r="F12" s="19">
        <f t="shared" si="2"/>
        <v>1694</v>
      </c>
      <c r="G12" s="19">
        <f t="shared" si="2"/>
        <v>3383</v>
      </c>
      <c r="H12" s="19">
        <f t="shared" si="2"/>
        <v>1681</v>
      </c>
      <c r="I12" s="19">
        <f t="shared" si="2"/>
        <v>1702</v>
      </c>
      <c r="J12" s="19">
        <f t="shared" si="2"/>
        <v>3383</v>
      </c>
    </row>
    <row r="13" spans="1:10" s="18" customFormat="1" ht="12" customHeight="1" x14ac:dyDescent="0.2">
      <c r="A13" s="86"/>
      <c r="B13" s="67"/>
      <c r="C13" s="87" t="s">
        <v>10</v>
      </c>
      <c r="D13" s="19">
        <f t="shared" ref="D13:J13" si="3">+D245+D253+D248+D249+D250+D251+D255+D256+D261</f>
        <v>3363</v>
      </c>
      <c r="E13" s="19">
        <f t="shared" si="3"/>
        <v>1722</v>
      </c>
      <c r="F13" s="19">
        <f t="shared" si="3"/>
        <v>1641</v>
      </c>
      <c r="G13" s="19">
        <f t="shared" si="3"/>
        <v>3447</v>
      </c>
      <c r="H13" s="19">
        <f t="shared" si="3"/>
        <v>1822</v>
      </c>
      <c r="I13" s="19">
        <f t="shared" si="3"/>
        <v>1625</v>
      </c>
      <c r="J13" s="19">
        <f t="shared" si="3"/>
        <v>3404</v>
      </c>
    </row>
    <row r="14" spans="1:10" s="18" customFormat="1" ht="12" customHeight="1" x14ac:dyDescent="0.2">
      <c r="A14" s="86"/>
      <c r="B14" s="68"/>
      <c r="C14" s="68" t="s">
        <v>11</v>
      </c>
      <c r="D14" s="19">
        <f t="shared" ref="D14:J14" si="4">D247+D254+D257+D258</f>
        <v>3428</v>
      </c>
      <c r="E14" s="19">
        <f t="shared" si="4"/>
        <v>1902</v>
      </c>
      <c r="F14" s="19">
        <f t="shared" si="4"/>
        <v>1526</v>
      </c>
      <c r="G14" s="19">
        <f t="shared" si="4"/>
        <v>3334</v>
      </c>
      <c r="H14" s="19">
        <f t="shared" si="4"/>
        <v>1815</v>
      </c>
      <c r="I14" s="19">
        <f t="shared" si="4"/>
        <v>1519</v>
      </c>
      <c r="J14" s="19">
        <f t="shared" si="4"/>
        <v>3381</v>
      </c>
    </row>
    <row r="15" spans="1:10" s="18" customFormat="1" ht="12" customHeight="1" x14ac:dyDescent="0.2">
      <c r="A15" s="86"/>
      <c r="B15" s="327" t="s">
        <v>12</v>
      </c>
      <c r="C15" s="327"/>
      <c r="D15" s="19">
        <f t="shared" ref="D15:J15" si="5">D16+D17+D18</f>
        <v>5660</v>
      </c>
      <c r="E15" s="19">
        <f t="shared" si="5"/>
        <v>2822</v>
      </c>
      <c r="F15" s="19">
        <f t="shared" si="5"/>
        <v>2838</v>
      </c>
      <c r="G15" s="19">
        <f t="shared" si="5"/>
        <v>5664</v>
      </c>
      <c r="H15" s="19">
        <f t="shared" si="5"/>
        <v>2828</v>
      </c>
      <c r="I15" s="19">
        <f t="shared" si="5"/>
        <v>2836</v>
      </c>
      <c r="J15" s="19">
        <f t="shared" si="5"/>
        <v>5641</v>
      </c>
    </row>
    <row r="16" spans="1:10" s="18" customFormat="1" ht="12" customHeight="1" x14ac:dyDescent="0.2">
      <c r="A16" s="86"/>
      <c r="B16" s="67"/>
      <c r="C16" s="87" t="s">
        <v>13</v>
      </c>
      <c r="D16" s="19">
        <f t="shared" ref="D16:J16" si="6">+D238</f>
        <v>1799</v>
      </c>
      <c r="E16" s="19">
        <f t="shared" si="6"/>
        <v>892</v>
      </c>
      <c r="F16" s="19">
        <f t="shared" si="6"/>
        <v>907</v>
      </c>
      <c r="G16" s="19">
        <f t="shared" si="6"/>
        <v>1844</v>
      </c>
      <c r="H16" s="19">
        <f t="shared" si="6"/>
        <v>918</v>
      </c>
      <c r="I16" s="19">
        <f t="shared" si="6"/>
        <v>926</v>
      </c>
      <c r="J16" s="19">
        <f t="shared" si="6"/>
        <v>1801</v>
      </c>
    </row>
    <row r="17" spans="1:10" s="18" customFormat="1" ht="12" customHeight="1" x14ac:dyDescent="0.2">
      <c r="A17" s="86"/>
      <c r="B17" s="67"/>
      <c r="C17" s="87" t="s">
        <v>14</v>
      </c>
      <c r="D17" s="19">
        <f t="shared" ref="D17:J17" si="7">+D237</f>
        <v>1875</v>
      </c>
      <c r="E17" s="19">
        <f t="shared" si="7"/>
        <v>906</v>
      </c>
      <c r="F17" s="19">
        <f t="shared" si="7"/>
        <v>969</v>
      </c>
      <c r="G17" s="19">
        <f t="shared" si="7"/>
        <v>1826</v>
      </c>
      <c r="H17" s="19">
        <f t="shared" si="7"/>
        <v>893</v>
      </c>
      <c r="I17" s="19">
        <f t="shared" si="7"/>
        <v>933</v>
      </c>
      <c r="J17" s="19">
        <f t="shared" si="7"/>
        <v>1849</v>
      </c>
    </row>
    <row r="18" spans="1:10" s="18" customFormat="1" ht="12" customHeight="1" x14ac:dyDescent="0.2">
      <c r="A18" s="86"/>
      <c r="B18" s="67"/>
      <c r="C18" s="87" t="s">
        <v>15</v>
      </c>
      <c r="D18" s="19">
        <f t="shared" ref="D18:J18" si="8">D239+D240+D241</f>
        <v>1986</v>
      </c>
      <c r="E18" s="19">
        <f t="shared" si="8"/>
        <v>1024</v>
      </c>
      <c r="F18" s="19">
        <f t="shared" si="8"/>
        <v>962</v>
      </c>
      <c r="G18" s="19">
        <f t="shared" si="8"/>
        <v>1994</v>
      </c>
      <c r="H18" s="19">
        <f t="shared" si="8"/>
        <v>1017</v>
      </c>
      <c r="I18" s="19">
        <f t="shared" si="8"/>
        <v>977</v>
      </c>
      <c r="J18" s="19">
        <f t="shared" si="8"/>
        <v>1991</v>
      </c>
    </row>
    <row r="19" spans="1:10" s="18" customFormat="1" ht="12" customHeight="1" x14ac:dyDescent="0.2">
      <c r="A19" s="88"/>
      <c r="B19" s="341" t="s">
        <v>16</v>
      </c>
      <c r="C19" s="341"/>
      <c r="D19" s="25">
        <f t="shared" ref="D19:J19" si="9">D229+D230+D231+D214+D232+D233+D220+D234+D223</f>
        <v>13256</v>
      </c>
      <c r="E19" s="25">
        <f t="shared" si="9"/>
        <v>6609</v>
      </c>
      <c r="F19" s="25">
        <f t="shared" si="9"/>
        <v>6647</v>
      </c>
      <c r="G19" s="25">
        <f t="shared" si="9"/>
        <v>13344</v>
      </c>
      <c r="H19" s="25">
        <f t="shared" si="9"/>
        <v>6651</v>
      </c>
      <c r="I19" s="25">
        <f t="shared" si="9"/>
        <v>6693</v>
      </c>
      <c r="J19" s="25">
        <f t="shared" si="9"/>
        <v>13302</v>
      </c>
    </row>
    <row r="20" spans="1:10" s="18" customFormat="1" ht="12" customHeight="1" x14ac:dyDescent="0.2">
      <c r="A20" s="336"/>
      <c r="B20" s="336"/>
      <c r="C20" s="336"/>
      <c r="D20" s="336"/>
      <c r="E20" s="336"/>
      <c r="F20" s="336"/>
      <c r="G20" s="336"/>
      <c r="H20" s="336"/>
      <c r="I20" s="336"/>
      <c r="J20" s="336"/>
    </row>
    <row r="21" spans="1:10" s="16" customFormat="1" ht="12" customHeight="1" x14ac:dyDescent="0.2">
      <c r="A21" s="336" t="s">
        <v>17</v>
      </c>
      <c r="B21" s="336"/>
      <c r="C21" s="336"/>
      <c r="D21" s="17">
        <f t="shared" ref="D21:J21" si="10">D22+D23+D24+D27+D30+D31</f>
        <v>64978</v>
      </c>
      <c r="E21" s="17">
        <f t="shared" si="10"/>
        <v>30713</v>
      </c>
      <c r="F21" s="17">
        <f t="shared" si="10"/>
        <v>34265</v>
      </c>
      <c r="G21" s="17">
        <f t="shared" si="10"/>
        <v>65480</v>
      </c>
      <c r="H21" s="17">
        <f t="shared" si="10"/>
        <v>31018</v>
      </c>
      <c r="I21" s="17">
        <f t="shared" si="10"/>
        <v>34462</v>
      </c>
      <c r="J21" s="17">
        <f t="shared" si="10"/>
        <v>65228</v>
      </c>
    </row>
    <row r="22" spans="1:10" s="18" customFormat="1" ht="12" customHeight="1" x14ac:dyDescent="0.2">
      <c r="A22" s="86"/>
      <c r="B22" s="327" t="s">
        <v>18</v>
      </c>
      <c r="C22" s="327"/>
      <c r="D22" s="19">
        <f t="shared" ref="D22:J22" si="11">D156+D159+D160+D175+D176+D179+D181+D183+D186</f>
        <v>39669</v>
      </c>
      <c r="E22" s="19">
        <f t="shared" si="11"/>
        <v>18483</v>
      </c>
      <c r="F22" s="19">
        <f t="shared" si="11"/>
        <v>21186</v>
      </c>
      <c r="G22" s="19">
        <f t="shared" si="11"/>
        <v>39858</v>
      </c>
      <c r="H22" s="19">
        <f t="shared" si="11"/>
        <v>18571</v>
      </c>
      <c r="I22" s="19">
        <f t="shared" si="11"/>
        <v>21287</v>
      </c>
      <c r="J22" s="19">
        <f t="shared" si="11"/>
        <v>39763</v>
      </c>
    </row>
    <row r="23" spans="1:10" s="18" customFormat="1" ht="12" customHeight="1" x14ac:dyDescent="0.2">
      <c r="A23" s="86"/>
      <c r="B23" s="327" t="s">
        <v>19</v>
      </c>
      <c r="C23" s="327"/>
      <c r="D23" s="19">
        <f t="shared" ref="D23:J23" si="12">D161+D167+D171+D177+D185+D187+D188+D194</f>
        <v>3945</v>
      </c>
      <c r="E23" s="19">
        <f t="shared" si="12"/>
        <v>1881</v>
      </c>
      <c r="F23" s="19">
        <f t="shared" si="12"/>
        <v>2064</v>
      </c>
      <c r="G23" s="19">
        <f t="shared" si="12"/>
        <v>3946</v>
      </c>
      <c r="H23" s="19">
        <f t="shared" si="12"/>
        <v>1899</v>
      </c>
      <c r="I23" s="19">
        <f t="shared" si="12"/>
        <v>2047</v>
      </c>
      <c r="J23" s="19">
        <f t="shared" si="12"/>
        <v>3946</v>
      </c>
    </row>
    <row r="24" spans="1:10" s="18" customFormat="1" ht="12" customHeight="1" x14ac:dyDescent="0.2">
      <c r="A24" s="86"/>
      <c r="B24" s="327" t="s">
        <v>20</v>
      </c>
      <c r="C24" s="327"/>
      <c r="D24" s="19">
        <f t="shared" ref="D24:J24" si="13">D25+D26</f>
        <v>11194</v>
      </c>
      <c r="E24" s="19">
        <f t="shared" si="13"/>
        <v>5462</v>
      </c>
      <c r="F24" s="19">
        <f t="shared" si="13"/>
        <v>5732</v>
      </c>
      <c r="G24" s="19">
        <f t="shared" si="13"/>
        <v>11439</v>
      </c>
      <c r="H24" s="19">
        <f t="shared" si="13"/>
        <v>5590</v>
      </c>
      <c r="I24" s="19">
        <f t="shared" si="13"/>
        <v>5849</v>
      </c>
      <c r="J24" s="19">
        <f t="shared" si="13"/>
        <v>11315</v>
      </c>
    </row>
    <row r="25" spans="1:10" s="18" customFormat="1" ht="12" customHeight="1" x14ac:dyDescent="0.2">
      <c r="A25" s="86"/>
      <c r="B25" s="67"/>
      <c r="C25" s="87" t="s">
        <v>21</v>
      </c>
      <c r="D25" s="19">
        <f t="shared" ref="D25:J25" si="14">D158+D164+D166+D178+D189+D195</f>
        <v>927</v>
      </c>
      <c r="E25" s="19">
        <f t="shared" si="14"/>
        <v>465</v>
      </c>
      <c r="F25" s="19">
        <f t="shared" si="14"/>
        <v>462</v>
      </c>
      <c r="G25" s="19">
        <f t="shared" si="14"/>
        <v>906</v>
      </c>
      <c r="H25" s="19">
        <f t="shared" si="14"/>
        <v>457</v>
      </c>
      <c r="I25" s="19">
        <f t="shared" si="14"/>
        <v>449</v>
      </c>
      <c r="J25" s="19">
        <f t="shared" si="14"/>
        <v>915</v>
      </c>
    </row>
    <row r="26" spans="1:10" s="18" customFormat="1" ht="12" customHeight="1" x14ac:dyDescent="0.2">
      <c r="A26" s="86"/>
      <c r="B26" s="68"/>
      <c r="C26" s="68" t="s">
        <v>22</v>
      </c>
      <c r="D26" s="19">
        <f t="shared" ref="D26:J26" si="15">D165+D168+D169+D174+D191</f>
        <v>10267</v>
      </c>
      <c r="E26" s="19">
        <f t="shared" si="15"/>
        <v>4997</v>
      </c>
      <c r="F26" s="19">
        <f t="shared" si="15"/>
        <v>5270</v>
      </c>
      <c r="G26" s="19">
        <f t="shared" si="15"/>
        <v>10533</v>
      </c>
      <c r="H26" s="19">
        <f t="shared" si="15"/>
        <v>5133</v>
      </c>
      <c r="I26" s="19">
        <f t="shared" si="15"/>
        <v>5400</v>
      </c>
      <c r="J26" s="19">
        <f t="shared" si="15"/>
        <v>10400</v>
      </c>
    </row>
    <row r="27" spans="1:10" s="18" customFormat="1" ht="12" customHeight="1" x14ac:dyDescent="0.2">
      <c r="A27" s="86"/>
      <c r="B27" s="327" t="s">
        <v>23</v>
      </c>
      <c r="C27" s="327"/>
      <c r="D27" s="19">
        <f t="shared" ref="D27:J27" si="16">D28+D29</f>
        <v>3585</v>
      </c>
      <c r="E27" s="19">
        <f t="shared" si="16"/>
        <v>1684</v>
      </c>
      <c r="F27" s="19">
        <f t="shared" si="16"/>
        <v>1901</v>
      </c>
      <c r="G27" s="19">
        <f t="shared" si="16"/>
        <v>3624</v>
      </c>
      <c r="H27" s="19">
        <f t="shared" si="16"/>
        <v>1712</v>
      </c>
      <c r="I27" s="19">
        <f t="shared" si="16"/>
        <v>1912</v>
      </c>
      <c r="J27" s="19">
        <f t="shared" si="16"/>
        <v>3606</v>
      </c>
    </row>
    <row r="28" spans="1:10" s="18" customFormat="1" ht="12" customHeight="1" x14ac:dyDescent="0.2">
      <c r="A28" s="86"/>
      <c r="B28" s="67"/>
      <c r="C28" s="87" t="s">
        <v>24</v>
      </c>
      <c r="D28" s="19">
        <f t="shared" ref="D28:J28" si="17">D157+D172+D184</f>
        <v>1131</v>
      </c>
      <c r="E28" s="19">
        <f t="shared" si="17"/>
        <v>505</v>
      </c>
      <c r="F28" s="19">
        <f t="shared" si="17"/>
        <v>626</v>
      </c>
      <c r="G28" s="19">
        <f t="shared" si="17"/>
        <v>1120</v>
      </c>
      <c r="H28" s="19">
        <f t="shared" si="17"/>
        <v>506</v>
      </c>
      <c r="I28" s="19">
        <f t="shared" si="17"/>
        <v>614</v>
      </c>
      <c r="J28" s="19">
        <f t="shared" si="17"/>
        <v>1126</v>
      </c>
    </row>
    <row r="29" spans="1:10" s="18" customFormat="1" ht="12" customHeight="1" x14ac:dyDescent="0.2">
      <c r="A29" s="86"/>
      <c r="B29" s="68"/>
      <c r="C29" s="68" t="s">
        <v>25</v>
      </c>
      <c r="D29" s="19">
        <f t="shared" ref="D29:J29" si="18">D162+D190+D193</f>
        <v>2454</v>
      </c>
      <c r="E29" s="19">
        <f t="shared" si="18"/>
        <v>1179</v>
      </c>
      <c r="F29" s="19">
        <f t="shared" si="18"/>
        <v>1275</v>
      </c>
      <c r="G29" s="19">
        <f t="shared" si="18"/>
        <v>2504</v>
      </c>
      <c r="H29" s="19">
        <f t="shared" si="18"/>
        <v>1206</v>
      </c>
      <c r="I29" s="19">
        <f t="shared" si="18"/>
        <v>1298</v>
      </c>
      <c r="J29" s="19">
        <f t="shared" si="18"/>
        <v>2480</v>
      </c>
    </row>
    <row r="30" spans="1:10" s="18" customFormat="1" ht="12" customHeight="1" x14ac:dyDescent="0.2">
      <c r="A30" s="86"/>
      <c r="B30" s="327" t="s">
        <v>26</v>
      </c>
      <c r="C30" s="327"/>
      <c r="D30" s="19">
        <f t="shared" ref="D30:J30" si="19">D170+D173+D180+D182+D192</f>
        <v>783</v>
      </c>
      <c r="E30" s="19">
        <f t="shared" si="19"/>
        <v>375</v>
      </c>
      <c r="F30" s="19">
        <f t="shared" si="19"/>
        <v>408</v>
      </c>
      <c r="G30" s="19">
        <f t="shared" si="19"/>
        <v>780</v>
      </c>
      <c r="H30" s="19">
        <f t="shared" si="19"/>
        <v>380</v>
      </c>
      <c r="I30" s="19">
        <f t="shared" si="19"/>
        <v>400</v>
      </c>
      <c r="J30" s="19">
        <f t="shared" si="19"/>
        <v>781</v>
      </c>
    </row>
    <row r="31" spans="1:10" s="18" customFormat="1" ht="12" customHeight="1" x14ac:dyDescent="0.2">
      <c r="A31" s="86"/>
      <c r="B31" s="327" t="s">
        <v>27</v>
      </c>
      <c r="C31" s="327"/>
      <c r="D31" s="19">
        <f t="shared" ref="D31:J31" si="20">D32+D33+D34</f>
        <v>5802</v>
      </c>
      <c r="E31" s="19">
        <f t="shared" si="20"/>
        <v>2828</v>
      </c>
      <c r="F31" s="19">
        <f t="shared" si="20"/>
        <v>2974</v>
      </c>
      <c r="G31" s="19">
        <f t="shared" si="20"/>
        <v>5833</v>
      </c>
      <c r="H31" s="19">
        <f t="shared" si="20"/>
        <v>2866</v>
      </c>
      <c r="I31" s="19">
        <f t="shared" si="20"/>
        <v>2967</v>
      </c>
      <c r="J31" s="19">
        <f t="shared" si="20"/>
        <v>5817</v>
      </c>
    </row>
    <row r="32" spans="1:10" s="18" customFormat="1" ht="12" customHeight="1" x14ac:dyDescent="0.2">
      <c r="A32" s="86"/>
      <c r="B32" s="67"/>
      <c r="C32" s="87" t="s">
        <v>28</v>
      </c>
      <c r="D32" s="19">
        <f t="shared" ref="D32:J32" si="21">D204</f>
        <v>582</v>
      </c>
      <c r="E32" s="19">
        <f t="shared" si="21"/>
        <v>282</v>
      </c>
      <c r="F32" s="19">
        <f t="shared" si="21"/>
        <v>300</v>
      </c>
      <c r="G32" s="19">
        <f t="shared" si="21"/>
        <v>576</v>
      </c>
      <c r="H32" s="19">
        <f t="shared" si="21"/>
        <v>281</v>
      </c>
      <c r="I32" s="19">
        <f t="shared" si="21"/>
        <v>295</v>
      </c>
      <c r="J32" s="19">
        <f t="shared" si="21"/>
        <v>580</v>
      </c>
    </row>
    <row r="33" spans="1:10" s="18" customFormat="1" ht="12" customHeight="1" x14ac:dyDescent="0.2">
      <c r="A33" s="86"/>
      <c r="B33" s="67"/>
      <c r="C33" s="68" t="s">
        <v>29</v>
      </c>
      <c r="D33" s="19">
        <f t="shared" ref="D33:J33" si="22">D199+D200+D201+D205</f>
        <v>223</v>
      </c>
      <c r="E33" s="19">
        <f t="shared" si="22"/>
        <v>119</v>
      </c>
      <c r="F33" s="19">
        <f t="shared" si="22"/>
        <v>104</v>
      </c>
      <c r="G33" s="19">
        <f t="shared" si="22"/>
        <v>217</v>
      </c>
      <c r="H33" s="19">
        <f t="shared" si="22"/>
        <v>117</v>
      </c>
      <c r="I33" s="19">
        <f t="shared" si="22"/>
        <v>100</v>
      </c>
      <c r="J33" s="19">
        <f t="shared" si="22"/>
        <v>220</v>
      </c>
    </row>
    <row r="34" spans="1:10" s="18" customFormat="1" ht="12" customHeight="1" x14ac:dyDescent="0.2">
      <c r="A34" s="86"/>
      <c r="B34" s="67"/>
      <c r="C34" s="67" t="s">
        <v>30</v>
      </c>
      <c r="D34" s="25">
        <f t="shared" ref="D34:J34" si="23">D198+D202+D203+D206</f>
        <v>4997</v>
      </c>
      <c r="E34" s="25">
        <f t="shared" si="23"/>
        <v>2427</v>
      </c>
      <c r="F34" s="25">
        <f t="shared" si="23"/>
        <v>2570</v>
      </c>
      <c r="G34" s="25">
        <f t="shared" si="23"/>
        <v>5040</v>
      </c>
      <c r="H34" s="25">
        <f t="shared" si="23"/>
        <v>2468</v>
      </c>
      <c r="I34" s="25">
        <f t="shared" si="23"/>
        <v>2572</v>
      </c>
      <c r="J34" s="25">
        <f t="shared" si="23"/>
        <v>5017</v>
      </c>
    </row>
    <row r="35" spans="1:10" s="18" customFormat="1" ht="12" customHeight="1" x14ac:dyDescent="0.2">
      <c r="A35" s="336"/>
      <c r="B35" s="336"/>
      <c r="C35" s="336"/>
      <c r="D35" s="336"/>
      <c r="E35" s="336"/>
      <c r="F35" s="336"/>
      <c r="G35" s="336"/>
      <c r="H35" s="336"/>
      <c r="I35" s="336"/>
      <c r="J35" s="336"/>
    </row>
    <row r="36" spans="1:10" s="16" customFormat="1" ht="12" customHeight="1" x14ac:dyDescent="0.2">
      <c r="A36" s="336" t="s">
        <v>31</v>
      </c>
      <c r="B36" s="336"/>
      <c r="C36" s="336"/>
      <c r="D36" s="17">
        <f t="shared" ref="D36:J36" si="24">D37+D38</f>
        <v>44962</v>
      </c>
      <c r="E36" s="17">
        <f t="shared" si="24"/>
        <v>21608</v>
      </c>
      <c r="F36" s="17">
        <f t="shared" si="24"/>
        <v>23354</v>
      </c>
      <c r="G36" s="17">
        <f t="shared" si="24"/>
        <v>45326</v>
      </c>
      <c r="H36" s="17">
        <f t="shared" si="24"/>
        <v>21766</v>
      </c>
      <c r="I36" s="17">
        <f t="shared" si="24"/>
        <v>23560</v>
      </c>
      <c r="J36" s="17">
        <f t="shared" si="24"/>
        <v>45141</v>
      </c>
    </row>
    <row r="37" spans="1:10" s="18" customFormat="1" ht="12" customHeight="1" x14ac:dyDescent="0.2">
      <c r="A37" s="86"/>
      <c r="B37" s="327" t="s">
        <v>32</v>
      </c>
      <c r="C37" s="327"/>
      <c r="D37" s="19">
        <f t="shared" ref="D37:J37" si="25">D209+D210+D212+D213+D215+D218+D221+D222+D225+D226</f>
        <v>39172</v>
      </c>
      <c r="E37" s="19">
        <f t="shared" si="25"/>
        <v>18720</v>
      </c>
      <c r="F37" s="19">
        <f t="shared" si="25"/>
        <v>20452</v>
      </c>
      <c r="G37" s="19">
        <f t="shared" si="25"/>
        <v>39453</v>
      </c>
      <c r="H37" s="19">
        <f t="shared" si="25"/>
        <v>18817</v>
      </c>
      <c r="I37" s="19">
        <f t="shared" si="25"/>
        <v>20636</v>
      </c>
      <c r="J37" s="19">
        <f t="shared" si="25"/>
        <v>39312</v>
      </c>
    </row>
    <row r="38" spans="1:10" s="18" customFormat="1" ht="12" customHeight="1" x14ac:dyDescent="0.2">
      <c r="A38" s="86"/>
      <c r="B38" s="328" t="s">
        <v>33</v>
      </c>
      <c r="C38" s="328"/>
      <c r="D38" s="25">
        <f t="shared" ref="D38:J38" si="26">+D211+D163+D216+D224</f>
        <v>5790</v>
      </c>
      <c r="E38" s="25">
        <f t="shared" si="26"/>
        <v>2888</v>
      </c>
      <c r="F38" s="25">
        <f t="shared" si="26"/>
        <v>2902</v>
      </c>
      <c r="G38" s="25">
        <f t="shared" si="26"/>
        <v>5873</v>
      </c>
      <c r="H38" s="25">
        <f t="shared" si="26"/>
        <v>2949</v>
      </c>
      <c r="I38" s="25">
        <f t="shared" si="26"/>
        <v>2924</v>
      </c>
      <c r="J38" s="25">
        <f t="shared" si="26"/>
        <v>5829</v>
      </c>
    </row>
    <row r="39" spans="1:10" s="18" customFormat="1" ht="12" customHeight="1" x14ac:dyDescent="0.2">
      <c r="A39" s="336"/>
      <c r="B39" s="336"/>
      <c r="C39" s="336"/>
      <c r="D39" s="336"/>
      <c r="E39" s="336"/>
      <c r="F39" s="336"/>
      <c r="G39" s="336"/>
      <c r="H39" s="336"/>
      <c r="I39" s="336"/>
      <c r="J39" s="336"/>
    </row>
    <row r="40" spans="1:10" s="16" customFormat="1" ht="12" customHeight="1" x14ac:dyDescent="0.2">
      <c r="A40" s="336" t="s">
        <v>34</v>
      </c>
      <c r="B40" s="336"/>
      <c r="C40" s="336"/>
      <c r="D40" s="17">
        <f t="shared" ref="D40:J40" si="27">D41+D42+D46</f>
        <v>130965</v>
      </c>
      <c r="E40" s="17">
        <f t="shared" si="27"/>
        <v>62064</v>
      </c>
      <c r="F40" s="17">
        <f t="shared" si="27"/>
        <v>68901</v>
      </c>
      <c r="G40" s="17">
        <f t="shared" si="27"/>
        <v>132209</v>
      </c>
      <c r="H40" s="17">
        <f t="shared" si="27"/>
        <v>62727</v>
      </c>
      <c r="I40" s="17">
        <f t="shared" si="27"/>
        <v>69482</v>
      </c>
      <c r="J40" s="17">
        <f t="shared" si="27"/>
        <v>131590</v>
      </c>
    </row>
    <row r="41" spans="1:10" s="18" customFormat="1" ht="12" customHeight="1" x14ac:dyDescent="0.2">
      <c r="A41" s="86"/>
      <c r="B41" s="327" t="s">
        <v>35</v>
      </c>
      <c r="C41" s="327"/>
      <c r="D41" s="19">
        <f t="shared" ref="D41:J41" si="28">D89+D99+D100+D102+D104+D105+D106+D110+D111+D114+D116+D119+D121+D125+D127+D131+D132+D136+D139+D143+D147+D151+D152</f>
        <v>86301</v>
      </c>
      <c r="E41" s="19">
        <f t="shared" si="28"/>
        <v>40571</v>
      </c>
      <c r="F41" s="19">
        <f t="shared" si="28"/>
        <v>45730</v>
      </c>
      <c r="G41" s="19">
        <f t="shared" si="28"/>
        <v>86985</v>
      </c>
      <c r="H41" s="19">
        <f t="shared" si="28"/>
        <v>40991</v>
      </c>
      <c r="I41" s="19">
        <f t="shared" si="28"/>
        <v>45994</v>
      </c>
      <c r="J41" s="19">
        <f t="shared" si="28"/>
        <v>86638</v>
      </c>
    </row>
    <row r="42" spans="1:10" s="18" customFormat="1" ht="12" customHeight="1" x14ac:dyDescent="0.2">
      <c r="A42" s="88"/>
      <c r="B42" s="327" t="s">
        <v>36</v>
      </c>
      <c r="C42" s="327"/>
      <c r="D42" s="19">
        <f t="shared" ref="D42:J42" si="29">D43+D44+D45</f>
        <v>23485</v>
      </c>
      <c r="E42" s="19">
        <f t="shared" si="29"/>
        <v>11480</v>
      </c>
      <c r="F42" s="19">
        <f t="shared" si="29"/>
        <v>12005</v>
      </c>
      <c r="G42" s="19">
        <f t="shared" si="29"/>
        <v>23783</v>
      </c>
      <c r="H42" s="19">
        <f t="shared" si="29"/>
        <v>11610</v>
      </c>
      <c r="I42" s="19">
        <f t="shared" si="29"/>
        <v>12173</v>
      </c>
      <c r="J42" s="19">
        <f t="shared" si="29"/>
        <v>23639</v>
      </c>
    </row>
    <row r="43" spans="1:10" s="18" customFormat="1" ht="12" customHeight="1" x14ac:dyDescent="0.2">
      <c r="A43" s="88"/>
      <c r="B43" s="67"/>
      <c r="C43" s="87" t="s">
        <v>37</v>
      </c>
      <c r="D43" s="19">
        <f t="shared" ref="D43:J43" si="30">D90+D94+D101+D117+D217+D123+D219+D128+D141+D145+D148</f>
        <v>11496</v>
      </c>
      <c r="E43" s="19">
        <f t="shared" si="30"/>
        <v>5642</v>
      </c>
      <c r="F43" s="19">
        <f t="shared" si="30"/>
        <v>5854</v>
      </c>
      <c r="G43" s="19">
        <f t="shared" si="30"/>
        <v>11692</v>
      </c>
      <c r="H43" s="19">
        <f t="shared" si="30"/>
        <v>5742</v>
      </c>
      <c r="I43" s="19">
        <f t="shared" si="30"/>
        <v>5950</v>
      </c>
      <c r="J43" s="19">
        <f t="shared" si="30"/>
        <v>11599</v>
      </c>
    </row>
    <row r="44" spans="1:10" s="18" customFormat="1" ht="12" customHeight="1" x14ac:dyDescent="0.2">
      <c r="A44" s="88"/>
      <c r="B44" s="67"/>
      <c r="C44" s="87" t="s">
        <v>38</v>
      </c>
      <c r="D44" s="19">
        <f t="shared" ref="D44:J44" si="31">D92+D103+D112+D120+D135+D137+D146+D153</f>
        <v>11095</v>
      </c>
      <c r="E44" s="19">
        <f t="shared" si="31"/>
        <v>5413</v>
      </c>
      <c r="F44" s="19">
        <f t="shared" si="31"/>
        <v>5682</v>
      </c>
      <c r="G44" s="19">
        <f t="shared" si="31"/>
        <v>11191</v>
      </c>
      <c r="H44" s="19">
        <f t="shared" si="31"/>
        <v>5434</v>
      </c>
      <c r="I44" s="19">
        <f t="shared" si="31"/>
        <v>5757</v>
      </c>
      <c r="J44" s="19">
        <f t="shared" si="31"/>
        <v>11144</v>
      </c>
    </row>
    <row r="45" spans="1:10" s="18" customFormat="1" ht="12" customHeight="1" x14ac:dyDescent="0.2">
      <c r="A45" s="88"/>
      <c r="B45" s="68"/>
      <c r="C45" s="68" t="s">
        <v>39</v>
      </c>
      <c r="D45" s="19">
        <f t="shared" ref="D45:J45" si="32">D96+D108+D109+D149</f>
        <v>894</v>
      </c>
      <c r="E45" s="19">
        <f t="shared" si="32"/>
        <v>425</v>
      </c>
      <c r="F45" s="19">
        <f t="shared" si="32"/>
        <v>469</v>
      </c>
      <c r="G45" s="19">
        <f t="shared" si="32"/>
        <v>900</v>
      </c>
      <c r="H45" s="19">
        <f t="shared" si="32"/>
        <v>434</v>
      </c>
      <c r="I45" s="19">
        <f t="shared" si="32"/>
        <v>466</v>
      </c>
      <c r="J45" s="19">
        <f t="shared" si="32"/>
        <v>896</v>
      </c>
    </row>
    <row r="46" spans="1:10" s="18" customFormat="1" ht="12" customHeight="1" x14ac:dyDescent="0.2">
      <c r="A46" s="88"/>
      <c r="B46" s="327" t="s">
        <v>40</v>
      </c>
      <c r="C46" s="327"/>
      <c r="D46" s="19">
        <f t="shared" ref="D46:J46" si="33">D47+D48+D49</f>
        <v>21179</v>
      </c>
      <c r="E46" s="19">
        <f t="shared" si="33"/>
        <v>10013</v>
      </c>
      <c r="F46" s="19">
        <f t="shared" si="33"/>
        <v>11166</v>
      </c>
      <c r="G46" s="19">
        <f t="shared" si="33"/>
        <v>21441</v>
      </c>
      <c r="H46" s="19">
        <f t="shared" si="33"/>
        <v>10126</v>
      </c>
      <c r="I46" s="19">
        <f t="shared" si="33"/>
        <v>11315</v>
      </c>
      <c r="J46" s="19">
        <f t="shared" si="33"/>
        <v>21313</v>
      </c>
    </row>
    <row r="47" spans="1:10" s="18" customFormat="1" ht="12" customHeight="1" x14ac:dyDescent="0.2">
      <c r="A47" s="88"/>
      <c r="B47" s="67"/>
      <c r="C47" s="87" t="s">
        <v>41</v>
      </c>
      <c r="D47" s="19">
        <f t="shared" ref="D47:J47" si="34">+D85+D86+D98+D118+D129</f>
        <v>2538</v>
      </c>
      <c r="E47" s="19">
        <f t="shared" si="34"/>
        <v>1221</v>
      </c>
      <c r="F47" s="19">
        <f t="shared" si="34"/>
        <v>1317</v>
      </c>
      <c r="G47" s="19">
        <f t="shared" si="34"/>
        <v>2595</v>
      </c>
      <c r="H47" s="19">
        <f t="shared" si="34"/>
        <v>1236</v>
      </c>
      <c r="I47" s="19">
        <f t="shared" si="34"/>
        <v>1359</v>
      </c>
      <c r="J47" s="19">
        <f t="shared" si="34"/>
        <v>2567</v>
      </c>
    </row>
    <row r="48" spans="1:10" s="18" customFormat="1" ht="12" customHeight="1" x14ac:dyDescent="0.2">
      <c r="A48" s="88"/>
      <c r="B48" s="67"/>
      <c r="C48" s="87" t="s">
        <v>42</v>
      </c>
      <c r="D48" s="19">
        <f t="shared" ref="D48:J48" si="35">D88+D91+D113+D115+D130+D134+D140+D144</f>
        <v>5832</v>
      </c>
      <c r="E48" s="19">
        <f t="shared" si="35"/>
        <v>2782</v>
      </c>
      <c r="F48" s="19">
        <f t="shared" si="35"/>
        <v>3050</v>
      </c>
      <c r="G48" s="19">
        <f t="shared" si="35"/>
        <v>5873</v>
      </c>
      <c r="H48" s="19">
        <f t="shared" si="35"/>
        <v>2802</v>
      </c>
      <c r="I48" s="19">
        <f t="shared" si="35"/>
        <v>3071</v>
      </c>
      <c r="J48" s="19">
        <f t="shared" si="35"/>
        <v>5852</v>
      </c>
    </row>
    <row r="49" spans="1:10" s="18" customFormat="1" ht="12" customHeight="1" x14ac:dyDescent="0.2">
      <c r="A49" s="88"/>
      <c r="B49" s="67"/>
      <c r="C49" s="67" t="s">
        <v>43</v>
      </c>
      <c r="D49" s="25">
        <f t="shared" ref="D49:J49" si="36">D84+D93+D107+D122+D133+D138+D150</f>
        <v>12809</v>
      </c>
      <c r="E49" s="25">
        <f t="shared" si="36"/>
        <v>6010</v>
      </c>
      <c r="F49" s="25">
        <f t="shared" si="36"/>
        <v>6799</v>
      </c>
      <c r="G49" s="25">
        <f t="shared" si="36"/>
        <v>12973</v>
      </c>
      <c r="H49" s="25">
        <f t="shared" si="36"/>
        <v>6088</v>
      </c>
      <c r="I49" s="25">
        <f t="shared" si="36"/>
        <v>6885</v>
      </c>
      <c r="J49" s="25">
        <f t="shared" si="36"/>
        <v>12894</v>
      </c>
    </row>
    <row r="50" spans="1:10" s="18" customFormat="1" ht="12" customHeight="1" x14ac:dyDescent="0.2">
      <c r="A50" s="339"/>
      <c r="B50" s="339"/>
      <c r="C50" s="339"/>
      <c r="D50" s="339"/>
      <c r="E50" s="339"/>
      <c r="F50" s="339"/>
      <c r="G50" s="339"/>
      <c r="H50" s="339"/>
      <c r="I50" s="339"/>
      <c r="J50" s="339"/>
    </row>
    <row r="51" spans="1:10" s="16" customFormat="1" ht="12" customHeight="1" x14ac:dyDescent="0.2">
      <c r="A51" s="336" t="s">
        <v>44</v>
      </c>
      <c r="B51" s="336"/>
      <c r="C51" s="336"/>
      <c r="D51" s="17">
        <f t="shared" ref="D51:J51" si="37">D52+D53+D54</f>
        <v>52282</v>
      </c>
      <c r="E51" s="17">
        <f t="shared" si="37"/>
        <v>25097</v>
      </c>
      <c r="F51" s="17">
        <f t="shared" si="37"/>
        <v>27185</v>
      </c>
      <c r="G51" s="17">
        <f t="shared" si="37"/>
        <v>52664</v>
      </c>
      <c r="H51" s="17">
        <f t="shared" si="37"/>
        <v>25295</v>
      </c>
      <c r="I51" s="17">
        <f t="shared" si="37"/>
        <v>27369</v>
      </c>
      <c r="J51" s="17">
        <f t="shared" si="37"/>
        <v>52472</v>
      </c>
    </row>
    <row r="52" spans="1:10" s="18" customFormat="1" ht="12" customHeight="1" x14ac:dyDescent="0.2">
      <c r="A52" s="88"/>
      <c r="B52" s="327" t="s">
        <v>45</v>
      </c>
      <c r="C52" s="327"/>
      <c r="D52" s="19">
        <f t="shared" ref="D52:J52" si="38">D59+D66+D72+D81</f>
        <v>18339</v>
      </c>
      <c r="E52" s="19">
        <f t="shared" si="38"/>
        <v>8650</v>
      </c>
      <c r="F52" s="19">
        <f t="shared" si="38"/>
        <v>9689</v>
      </c>
      <c r="G52" s="19">
        <f t="shared" si="38"/>
        <v>18438</v>
      </c>
      <c r="H52" s="19">
        <f t="shared" si="38"/>
        <v>8711</v>
      </c>
      <c r="I52" s="19">
        <f t="shared" si="38"/>
        <v>9727</v>
      </c>
      <c r="J52" s="19">
        <f t="shared" si="38"/>
        <v>18389</v>
      </c>
    </row>
    <row r="53" spans="1:10" s="18" customFormat="1" ht="12" customHeight="1" x14ac:dyDescent="0.2">
      <c r="A53" s="88"/>
      <c r="B53" s="327" t="s">
        <v>46</v>
      </c>
      <c r="C53" s="327"/>
      <c r="D53" s="19">
        <f t="shared" ref="D53:J53" si="39">D87+D58+D60+D95+D97+D64+D67+D68+D69+D124+D126+D70+D71+D75+D76+D77+D142+D79+D80</f>
        <v>29980</v>
      </c>
      <c r="E53" s="19">
        <f t="shared" si="39"/>
        <v>14505</v>
      </c>
      <c r="F53" s="19">
        <f t="shared" si="39"/>
        <v>15475</v>
      </c>
      <c r="G53" s="19">
        <f t="shared" si="39"/>
        <v>30261</v>
      </c>
      <c r="H53" s="19">
        <f t="shared" si="39"/>
        <v>14636</v>
      </c>
      <c r="I53" s="19">
        <f t="shared" si="39"/>
        <v>15625</v>
      </c>
      <c r="J53" s="19">
        <f t="shared" si="39"/>
        <v>30122</v>
      </c>
    </row>
    <row r="54" spans="1:10" s="18" customFormat="1" ht="12" customHeight="1" x14ac:dyDescent="0.2">
      <c r="A54" s="88"/>
      <c r="B54" s="328" t="s">
        <v>47</v>
      </c>
      <c r="C54" s="328"/>
      <c r="D54" s="25">
        <f t="shared" ref="D54:J54" si="40">D61+D62+D63+D65+D73+D74+D78</f>
        <v>3963</v>
      </c>
      <c r="E54" s="25">
        <f t="shared" si="40"/>
        <v>1942</v>
      </c>
      <c r="F54" s="25">
        <f t="shared" si="40"/>
        <v>2021</v>
      </c>
      <c r="G54" s="25">
        <f t="shared" si="40"/>
        <v>3965</v>
      </c>
      <c r="H54" s="25">
        <f t="shared" si="40"/>
        <v>1948</v>
      </c>
      <c r="I54" s="25">
        <f t="shared" si="40"/>
        <v>2017</v>
      </c>
      <c r="J54" s="25">
        <f t="shared" si="40"/>
        <v>3961</v>
      </c>
    </row>
    <row r="55" spans="1:10" s="18" customFormat="1" ht="12" customHeight="1" x14ac:dyDescent="0.2">
      <c r="A55" s="339"/>
      <c r="B55" s="339"/>
      <c r="C55" s="339"/>
      <c r="D55" s="339"/>
      <c r="E55" s="339"/>
      <c r="F55" s="339"/>
      <c r="G55" s="339"/>
      <c r="H55" s="339"/>
      <c r="I55" s="339"/>
      <c r="J55" s="339"/>
    </row>
    <row r="56" spans="1:10" s="18" customFormat="1" ht="12" customHeight="1" x14ac:dyDescent="0.2">
      <c r="A56" s="336" t="s">
        <v>272</v>
      </c>
      <c r="B56" s="336"/>
      <c r="C56" s="336"/>
      <c r="D56" s="17">
        <f t="shared" ref="D56:J56" si="41">D10+D21+D36+D40+D51</f>
        <v>322276</v>
      </c>
      <c r="E56" s="17">
        <f t="shared" si="41"/>
        <v>154225</v>
      </c>
      <c r="F56" s="17">
        <f t="shared" si="41"/>
        <v>168051</v>
      </c>
      <c r="G56" s="17">
        <f t="shared" si="41"/>
        <v>324851</v>
      </c>
      <c r="H56" s="17">
        <f t="shared" si="41"/>
        <v>155603</v>
      </c>
      <c r="I56" s="17">
        <f t="shared" si="41"/>
        <v>169248</v>
      </c>
      <c r="J56" s="17">
        <f t="shared" si="41"/>
        <v>323542</v>
      </c>
    </row>
    <row r="57" spans="1:10" s="18" customFormat="1" ht="12" customHeight="1" x14ac:dyDescent="0.2">
      <c r="A57" s="296" t="s">
        <v>48</v>
      </c>
      <c r="B57" s="296"/>
      <c r="C57" s="296"/>
      <c r="D57" s="17">
        <f t="shared" ref="D57:J57" si="42">SUM(D58:D81)</f>
        <v>47553</v>
      </c>
      <c r="E57" s="17">
        <f t="shared" si="42"/>
        <v>22741</v>
      </c>
      <c r="F57" s="17">
        <f t="shared" si="42"/>
        <v>24812</v>
      </c>
      <c r="G57" s="17">
        <f t="shared" si="42"/>
        <v>47868</v>
      </c>
      <c r="H57" s="17">
        <f t="shared" si="42"/>
        <v>22912</v>
      </c>
      <c r="I57" s="17">
        <f t="shared" si="42"/>
        <v>24956</v>
      </c>
      <c r="J57" s="17">
        <f t="shared" si="42"/>
        <v>47709</v>
      </c>
    </row>
    <row r="58" spans="1:10" s="18" customFormat="1" ht="12" customHeight="1" x14ac:dyDescent="0.2">
      <c r="B58" s="89"/>
      <c r="C58" s="71" t="s">
        <v>241</v>
      </c>
      <c r="D58" s="19">
        <v>1104</v>
      </c>
      <c r="E58" s="19">
        <v>525</v>
      </c>
      <c r="F58" s="19">
        <v>579</v>
      </c>
      <c r="G58" s="19">
        <v>1119</v>
      </c>
      <c r="H58" s="19">
        <v>524</v>
      </c>
      <c r="I58" s="19">
        <v>595</v>
      </c>
      <c r="J58" s="19">
        <v>1111</v>
      </c>
    </row>
    <row r="59" spans="1:10" s="18" customFormat="1" ht="12" customHeight="1" x14ac:dyDescent="0.2">
      <c r="B59" s="89"/>
      <c r="C59" s="66" t="s">
        <v>49</v>
      </c>
      <c r="D59" s="19">
        <v>3507</v>
      </c>
      <c r="E59" s="19">
        <v>1671</v>
      </c>
      <c r="F59" s="19">
        <v>1836</v>
      </c>
      <c r="G59" s="19">
        <v>3506</v>
      </c>
      <c r="H59" s="19">
        <v>1681</v>
      </c>
      <c r="I59" s="19">
        <v>1825</v>
      </c>
      <c r="J59" s="19">
        <v>3507</v>
      </c>
    </row>
    <row r="60" spans="1:10" s="18" customFormat="1" ht="12" customHeight="1" x14ac:dyDescent="0.2">
      <c r="B60" s="89"/>
      <c r="C60" s="66" t="s">
        <v>50</v>
      </c>
      <c r="D60" s="19">
        <v>598</v>
      </c>
      <c r="E60" s="19">
        <v>301</v>
      </c>
      <c r="F60" s="19">
        <v>297</v>
      </c>
      <c r="G60" s="19">
        <v>614</v>
      </c>
      <c r="H60" s="19">
        <v>305</v>
      </c>
      <c r="I60" s="19">
        <v>309</v>
      </c>
      <c r="J60" s="19">
        <v>605</v>
      </c>
    </row>
    <row r="61" spans="1:10" s="18" customFormat="1" ht="12" customHeight="1" x14ac:dyDescent="0.2">
      <c r="B61" s="89"/>
      <c r="C61" s="66" t="s">
        <v>242</v>
      </c>
      <c r="D61" s="19">
        <v>188</v>
      </c>
      <c r="E61" s="19">
        <v>92</v>
      </c>
      <c r="F61" s="19">
        <v>96</v>
      </c>
      <c r="G61" s="19">
        <v>185</v>
      </c>
      <c r="H61" s="19">
        <v>94</v>
      </c>
      <c r="I61" s="19">
        <v>91</v>
      </c>
      <c r="J61" s="19">
        <v>186</v>
      </c>
    </row>
    <row r="62" spans="1:10" s="18" customFormat="1" ht="12" customHeight="1" x14ac:dyDescent="0.2">
      <c r="B62" s="89"/>
      <c r="C62" s="66" t="s">
        <v>243</v>
      </c>
      <c r="D62" s="19">
        <v>213</v>
      </c>
      <c r="E62" s="19">
        <v>107</v>
      </c>
      <c r="F62" s="19">
        <v>106</v>
      </c>
      <c r="G62" s="19">
        <v>206</v>
      </c>
      <c r="H62" s="19">
        <v>96</v>
      </c>
      <c r="I62" s="19">
        <v>110</v>
      </c>
      <c r="J62" s="19">
        <v>210</v>
      </c>
    </row>
    <row r="63" spans="1:10" s="18" customFormat="1" ht="12" customHeight="1" x14ac:dyDescent="0.2">
      <c r="B63" s="90"/>
      <c r="C63" s="72" t="s">
        <v>244</v>
      </c>
      <c r="D63" s="19">
        <v>336</v>
      </c>
      <c r="E63" s="19">
        <v>179</v>
      </c>
      <c r="F63" s="19">
        <v>157</v>
      </c>
      <c r="G63" s="19">
        <v>334</v>
      </c>
      <c r="H63" s="19">
        <v>174</v>
      </c>
      <c r="I63" s="19">
        <v>160</v>
      </c>
      <c r="J63" s="19">
        <v>334</v>
      </c>
    </row>
    <row r="64" spans="1:10" s="18" customFormat="1" ht="12" customHeight="1" x14ac:dyDescent="0.2">
      <c r="B64" s="89"/>
      <c r="C64" s="66" t="s">
        <v>245</v>
      </c>
      <c r="D64" s="19">
        <v>726</v>
      </c>
      <c r="E64" s="19">
        <v>343</v>
      </c>
      <c r="F64" s="19">
        <v>383</v>
      </c>
      <c r="G64" s="19">
        <v>746</v>
      </c>
      <c r="H64" s="19">
        <v>354</v>
      </c>
      <c r="I64" s="19">
        <v>392</v>
      </c>
      <c r="J64" s="19">
        <v>737</v>
      </c>
    </row>
    <row r="65" spans="2:10" s="18" customFormat="1" ht="12" customHeight="1" x14ac:dyDescent="0.2">
      <c r="B65" s="89"/>
      <c r="C65" s="66" t="s">
        <v>52</v>
      </c>
      <c r="D65" s="19">
        <v>2028</v>
      </c>
      <c r="E65" s="19">
        <v>981</v>
      </c>
      <c r="F65" s="19">
        <v>1047</v>
      </c>
      <c r="G65" s="19">
        <v>2031</v>
      </c>
      <c r="H65" s="19">
        <v>988</v>
      </c>
      <c r="I65" s="19">
        <v>1043</v>
      </c>
      <c r="J65" s="19">
        <v>2029</v>
      </c>
    </row>
    <row r="66" spans="2:10" s="18" customFormat="1" ht="12" customHeight="1" x14ac:dyDescent="0.2">
      <c r="B66" s="89"/>
      <c r="C66" s="66" t="s">
        <v>53</v>
      </c>
      <c r="D66" s="19">
        <v>7706</v>
      </c>
      <c r="E66" s="19">
        <v>3574</v>
      </c>
      <c r="F66" s="19">
        <v>4132</v>
      </c>
      <c r="G66" s="19">
        <v>7734</v>
      </c>
      <c r="H66" s="19">
        <v>3601</v>
      </c>
      <c r="I66" s="19">
        <v>4133</v>
      </c>
      <c r="J66" s="19">
        <v>7720</v>
      </c>
    </row>
    <row r="67" spans="2:10" s="18" customFormat="1" ht="12" customHeight="1" x14ac:dyDescent="0.2">
      <c r="B67" s="89"/>
      <c r="C67" s="66" t="s">
        <v>54</v>
      </c>
      <c r="D67" s="19">
        <v>2614</v>
      </c>
      <c r="E67" s="19">
        <v>1247</v>
      </c>
      <c r="F67" s="19">
        <v>1367</v>
      </c>
      <c r="G67" s="19">
        <v>2603</v>
      </c>
      <c r="H67" s="19">
        <v>1245</v>
      </c>
      <c r="I67" s="19">
        <v>1358</v>
      </c>
      <c r="J67" s="19">
        <v>2608</v>
      </c>
    </row>
    <row r="68" spans="2:10" s="18" customFormat="1" ht="12" customHeight="1" x14ac:dyDescent="0.2">
      <c r="B68" s="89"/>
      <c r="C68" s="66" t="s">
        <v>246</v>
      </c>
      <c r="D68" s="19">
        <v>905</v>
      </c>
      <c r="E68" s="19">
        <v>435</v>
      </c>
      <c r="F68" s="19">
        <v>470</v>
      </c>
      <c r="G68" s="19">
        <v>893</v>
      </c>
      <c r="H68" s="19">
        <v>425</v>
      </c>
      <c r="I68" s="19">
        <v>468</v>
      </c>
      <c r="J68" s="19">
        <v>901</v>
      </c>
    </row>
    <row r="69" spans="2:10" s="18" customFormat="1" ht="12" customHeight="1" x14ac:dyDescent="0.2">
      <c r="B69" s="89"/>
      <c r="C69" s="66" t="s">
        <v>55</v>
      </c>
      <c r="D69" s="19">
        <v>1604</v>
      </c>
      <c r="E69" s="19">
        <v>780</v>
      </c>
      <c r="F69" s="19">
        <v>824</v>
      </c>
      <c r="G69" s="19">
        <v>1622</v>
      </c>
      <c r="H69" s="19">
        <v>792</v>
      </c>
      <c r="I69" s="19">
        <v>830</v>
      </c>
      <c r="J69" s="19">
        <v>1612</v>
      </c>
    </row>
    <row r="70" spans="2:10" s="18" customFormat="1" ht="12" customHeight="1" x14ac:dyDescent="0.2">
      <c r="B70" s="89"/>
      <c r="C70" s="66" t="s">
        <v>56</v>
      </c>
      <c r="D70" s="19">
        <v>6721</v>
      </c>
      <c r="E70" s="19">
        <v>3146</v>
      </c>
      <c r="F70" s="19">
        <v>3575</v>
      </c>
      <c r="G70" s="19">
        <v>6759</v>
      </c>
      <c r="H70" s="19">
        <v>3169</v>
      </c>
      <c r="I70" s="19">
        <v>3590</v>
      </c>
      <c r="J70" s="19">
        <v>6740</v>
      </c>
    </row>
    <row r="71" spans="2:10" s="18" customFormat="1" ht="12" customHeight="1" x14ac:dyDescent="0.2">
      <c r="B71" s="89"/>
      <c r="C71" s="66" t="s">
        <v>57</v>
      </c>
      <c r="D71" s="19">
        <v>313</v>
      </c>
      <c r="E71" s="19">
        <v>151</v>
      </c>
      <c r="F71" s="19">
        <v>162</v>
      </c>
      <c r="G71" s="19">
        <v>318</v>
      </c>
      <c r="H71" s="19">
        <v>154</v>
      </c>
      <c r="I71" s="19">
        <v>164</v>
      </c>
      <c r="J71" s="19">
        <v>315</v>
      </c>
    </row>
    <row r="72" spans="2:10" s="18" customFormat="1" ht="12" customHeight="1" x14ac:dyDescent="0.2">
      <c r="B72" s="89"/>
      <c r="C72" s="66" t="s">
        <v>58</v>
      </c>
      <c r="D72" s="19">
        <v>4284</v>
      </c>
      <c r="E72" s="19">
        <v>2039</v>
      </c>
      <c r="F72" s="19">
        <v>2245</v>
      </c>
      <c r="G72" s="19">
        <v>4294</v>
      </c>
      <c r="H72" s="19">
        <v>2036</v>
      </c>
      <c r="I72" s="19">
        <v>2258</v>
      </c>
      <c r="J72" s="19">
        <v>4290</v>
      </c>
    </row>
    <row r="73" spans="2:10" s="18" customFormat="1" ht="12" customHeight="1" x14ac:dyDescent="0.2">
      <c r="B73" s="89"/>
      <c r="C73" s="66" t="s">
        <v>247</v>
      </c>
      <c r="D73" s="19">
        <v>700</v>
      </c>
      <c r="E73" s="19">
        <v>329</v>
      </c>
      <c r="F73" s="19">
        <v>371</v>
      </c>
      <c r="G73" s="19">
        <v>700</v>
      </c>
      <c r="H73" s="19">
        <v>333</v>
      </c>
      <c r="I73" s="19">
        <v>367</v>
      </c>
      <c r="J73" s="19">
        <v>698</v>
      </c>
    </row>
    <row r="74" spans="2:10" s="18" customFormat="1" ht="12" customHeight="1" x14ac:dyDescent="0.2">
      <c r="B74" s="89"/>
      <c r="C74" s="66" t="s">
        <v>248</v>
      </c>
      <c r="D74" s="19">
        <v>223</v>
      </c>
      <c r="E74" s="19">
        <v>108</v>
      </c>
      <c r="F74" s="19">
        <v>115</v>
      </c>
      <c r="G74" s="19">
        <v>220</v>
      </c>
      <c r="H74" s="19">
        <v>112</v>
      </c>
      <c r="I74" s="19">
        <v>108</v>
      </c>
      <c r="J74" s="19">
        <v>222</v>
      </c>
    </row>
    <row r="75" spans="2:10" s="18" customFormat="1" ht="12" customHeight="1" x14ac:dyDescent="0.2">
      <c r="B75" s="89"/>
      <c r="C75" s="66" t="s">
        <v>59</v>
      </c>
      <c r="D75" s="19">
        <v>2444</v>
      </c>
      <c r="E75" s="19">
        <v>1186</v>
      </c>
      <c r="F75" s="19">
        <v>1258</v>
      </c>
      <c r="G75" s="19">
        <v>2431</v>
      </c>
      <c r="H75" s="19">
        <v>1177</v>
      </c>
      <c r="I75" s="19">
        <v>1254</v>
      </c>
      <c r="J75" s="19">
        <v>2439</v>
      </c>
    </row>
    <row r="76" spans="2:10" s="18" customFormat="1" ht="12" customHeight="1" x14ac:dyDescent="0.2">
      <c r="B76" s="89"/>
      <c r="C76" s="66" t="s">
        <v>249</v>
      </c>
      <c r="D76" s="19">
        <v>1379</v>
      </c>
      <c r="E76" s="19">
        <v>664</v>
      </c>
      <c r="F76" s="19">
        <v>715</v>
      </c>
      <c r="G76" s="19">
        <v>1422</v>
      </c>
      <c r="H76" s="19">
        <v>692</v>
      </c>
      <c r="I76" s="19">
        <v>730</v>
      </c>
      <c r="J76" s="19">
        <v>1400</v>
      </c>
    </row>
    <row r="77" spans="2:10" s="18" customFormat="1" ht="12" customHeight="1" x14ac:dyDescent="0.2">
      <c r="B77" s="89"/>
      <c r="C77" s="66" t="s">
        <v>60</v>
      </c>
      <c r="D77" s="19">
        <v>2416</v>
      </c>
      <c r="E77" s="19">
        <v>1181</v>
      </c>
      <c r="F77" s="19">
        <v>1235</v>
      </c>
      <c r="G77" s="19">
        <v>2436</v>
      </c>
      <c r="H77" s="19">
        <v>1187</v>
      </c>
      <c r="I77" s="19">
        <v>1249</v>
      </c>
      <c r="J77" s="19">
        <v>2426</v>
      </c>
    </row>
    <row r="78" spans="2:10" s="18" customFormat="1" ht="12" customHeight="1" x14ac:dyDescent="0.2">
      <c r="B78" s="89"/>
      <c r="C78" s="66" t="s">
        <v>250</v>
      </c>
      <c r="D78" s="19">
        <v>275</v>
      </c>
      <c r="E78" s="19">
        <v>146</v>
      </c>
      <c r="F78" s="19">
        <v>129</v>
      </c>
      <c r="G78" s="19">
        <v>289</v>
      </c>
      <c r="H78" s="19">
        <v>151</v>
      </c>
      <c r="I78" s="19">
        <v>138</v>
      </c>
      <c r="J78" s="19">
        <v>282</v>
      </c>
    </row>
    <row r="79" spans="2:10" s="18" customFormat="1" ht="12" customHeight="1" x14ac:dyDescent="0.2">
      <c r="B79" s="89"/>
      <c r="C79" s="66" t="s">
        <v>61</v>
      </c>
      <c r="D79" s="19">
        <v>3984</v>
      </c>
      <c r="E79" s="19">
        <v>1965</v>
      </c>
      <c r="F79" s="19">
        <v>2019</v>
      </c>
      <c r="G79" s="19">
        <v>4066</v>
      </c>
      <c r="H79" s="19">
        <v>2007</v>
      </c>
      <c r="I79" s="19">
        <v>2059</v>
      </c>
      <c r="J79" s="19">
        <v>4025</v>
      </c>
    </row>
    <row r="80" spans="2:10" s="18" customFormat="1" ht="12" customHeight="1" x14ac:dyDescent="0.2">
      <c r="B80" s="89"/>
      <c r="C80" s="66" t="s">
        <v>251</v>
      </c>
      <c r="D80" s="19">
        <v>443</v>
      </c>
      <c r="E80" s="19">
        <v>225</v>
      </c>
      <c r="F80" s="19">
        <v>218</v>
      </c>
      <c r="G80" s="19">
        <v>436</v>
      </c>
      <c r="H80" s="19">
        <v>222</v>
      </c>
      <c r="I80" s="19">
        <v>214</v>
      </c>
      <c r="J80" s="19">
        <v>440</v>
      </c>
    </row>
    <row r="81" spans="1:10" s="18" customFormat="1" ht="12" customHeight="1" x14ac:dyDescent="0.2">
      <c r="B81" s="89"/>
      <c r="C81" s="89" t="s">
        <v>62</v>
      </c>
      <c r="D81" s="25">
        <v>2842</v>
      </c>
      <c r="E81" s="25">
        <v>1366</v>
      </c>
      <c r="F81" s="25">
        <v>1476</v>
      </c>
      <c r="G81" s="25">
        <v>2904</v>
      </c>
      <c r="H81" s="25">
        <v>1393</v>
      </c>
      <c r="I81" s="25">
        <v>1511</v>
      </c>
      <c r="J81" s="25">
        <v>2872</v>
      </c>
    </row>
    <row r="82" spans="1:10" s="18" customFormat="1" ht="12" customHeight="1" x14ac:dyDescent="0.2">
      <c r="A82" s="339"/>
      <c r="B82" s="339"/>
      <c r="C82" s="339"/>
      <c r="D82" s="339"/>
      <c r="E82" s="339"/>
      <c r="F82" s="339"/>
      <c r="G82" s="339"/>
      <c r="H82" s="339"/>
      <c r="I82" s="339"/>
      <c r="J82" s="339"/>
    </row>
    <row r="83" spans="1:10" s="18" customFormat="1" ht="12" customHeight="1" x14ac:dyDescent="0.2">
      <c r="A83" s="336" t="s">
        <v>63</v>
      </c>
      <c r="B83" s="336"/>
      <c r="C83" s="336"/>
      <c r="D83" s="17">
        <f t="shared" ref="D83:J83" si="43">SUM(D84:D153)</f>
        <v>134989</v>
      </c>
      <c r="E83" s="17">
        <f t="shared" si="43"/>
        <v>64064</v>
      </c>
      <c r="F83" s="17">
        <f t="shared" si="43"/>
        <v>70925</v>
      </c>
      <c r="G83" s="17">
        <f t="shared" si="43"/>
        <v>136296</v>
      </c>
      <c r="H83" s="17">
        <f t="shared" si="43"/>
        <v>64750</v>
      </c>
      <c r="I83" s="17">
        <f t="shared" si="43"/>
        <v>71546</v>
      </c>
      <c r="J83" s="17">
        <f t="shared" si="43"/>
        <v>135645</v>
      </c>
    </row>
    <row r="84" spans="1:10" s="18" customFormat="1" ht="12" customHeight="1" x14ac:dyDescent="0.2">
      <c r="B84" s="89"/>
      <c r="C84" s="71" t="s">
        <v>64</v>
      </c>
      <c r="D84" s="19">
        <v>3776</v>
      </c>
      <c r="E84" s="19">
        <v>1767</v>
      </c>
      <c r="F84" s="19">
        <v>2009</v>
      </c>
      <c r="G84" s="19">
        <v>3806</v>
      </c>
      <c r="H84" s="19">
        <v>1782</v>
      </c>
      <c r="I84" s="19">
        <v>2024</v>
      </c>
      <c r="J84" s="19">
        <v>3792</v>
      </c>
    </row>
    <row r="85" spans="1:10" s="18" customFormat="1" ht="12" customHeight="1" x14ac:dyDescent="0.2">
      <c r="B85" s="89"/>
      <c r="C85" s="71" t="s">
        <v>65</v>
      </c>
      <c r="D85" s="19">
        <v>1234</v>
      </c>
      <c r="E85" s="19">
        <v>593</v>
      </c>
      <c r="F85" s="19">
        <v>641</v>
      </c>
      <c r="G85" s="19">
        <v>1255</v>
      </c>
      <c r="H85" s="19">
        <v>593</v>
      </c>
      <c r="I85" s="19">
        <v>662</v>
      </c>
      <c r="J85" s="19">
        <v>1245</v>
      </c>
    </row>
    <row r="86" spans="1:10" s="18" customFormat="1" ht="12" customHeight="1" x14ac:dyDescent="0.2">
      <c r="B86" s="89"/>
      <c r="C86" s="66" t="s">
        <v>66</v>
      </c>
      <c r="D86" s="19">
        <v>300</v>
      </c>
      <c r="E86" s="19">
        <v>150</v>
      </c>
      <c r="F86" s="19">
        <v>150</v>
      </c>
      <c r="G86" s="19">
        <v>309</v>
      </c>
      <c r="H86" s="19">
        <v>154</v>
      </c>
      <c r="I86" s="19">
        <v>155</v>
      </c>
      <c r="J86" s="19">
        <v>304</v>
      </c>
    </row>
    <row r="87" spans="1:10" s="18" customFormat="1" ht="12" customHeight="1" x14ac:dyDescent="0.2">
      <c r="B87" s="89"/>
      <c r="C87" s="66" t="s">
        <v>67</v>
      </c>
      <c r="D87" s="19">
        <v>970</v>
      </c>
      <c r="E87" s="19">
        <v>482</v>
      </c>
      <c r="F87" s="19">
        <v>488</v>
      </c>
      <c r="G87" s="19">
        <v>973</v>
      </c>
      <c r="H87" s="19">
        <v>483</v>
      </c>
      <c r="I87" s="19">
        <v>490</v>
      </c>
      <c r="J87" s="19">
        <v>972</v>
      </c>
    </row>
    <row r="88" spans="1:10" s="18" customFormat="1" ht="12" customHeight="1" x14ac:dyDescent="0.2">
      <c r="B88" s="89"/>
      <c r="C88" s="66" t="s">
        <v>68</v>
      </c>
      <c r="D88" s="19">
        <v>285</v>
      </c>
      <c r="E88" s="19">
        <v>150</v>
      </c>
      <c r="F88" s="19">
        <v>135</v>
      </c>
      <c r="G88" s="19">
        <v>306</v>
      </c>
      <c r="H88" s="19">
        <v>158</v>
      </c>
      <c r="I88" s="19">
        <v>148</v>
      </c>
      <c r="J88" s="19">
        <v>296</v>
      </c>
    </row>
    <row r="89" spans="1:10" s="18" customFormat="1" ht="12" customHeight="1" x14ac:dyDescent="0.2">
      <c r="B89" s="89"/>
      <c r="C89" s="66" t="s">
        <v>258</v>
      </c>
      <c r="D89" s="19">
        <v>1739</v>
      </c>
      <c r="E89" s="19">
        <v>855</v>
      </c>
      <c r="F89" s="19">
        <v>884</v>
      </c>
      <c r="G89" s="19">
        <v>1786</v>
      </c>
      <c r="H89" s="19">
        <v>892</v>
      </c>
      <c r="I89" s="19">
        <v>894</v>
      </c>
      <c r="J89" s="19">
        <v>1763</v>
      </c>
    </row>
    <row r="90" spans="1:10" s="18" customFormat="1" ht="12" customHeight="1" x14ac:dyDescent="0.2">
      <c r="B90" s="89"/>
      <c r="C90" s="66" t="s">
        <v>69</v>
      </c>
      <c r="D90" s="19">
        <v>1328</v>
      </c>
      <c r="E90" s="19">
        <v>631</v>
      </c>
      <c r="F90" s="19">
        <v>697</v>
      </c>
      <c r="G90" s="19">
        <v>1365</v>
      </c>
      <c r="H90" s="19">
        <v>647</v>
      </c>
      <c r="I90" s="19">
        <v>718</v>
      </c>
      <c r="J90" s="19">
        <v>1346</v>
      </c>
    </row>
    <row r="91" spans="1:10" s="18" customFormat="1" ht="12" customHeight="1" x14ac:dyDescent="0.2">
      <c r="B91" s="89"/>
      <c r="C91" s="66" t="s">
        <v>70</v>
      </c>
      <c r="D91" s="19">
        <v>605</v>
      </c>
      <c r="E91" s="19">
        <v>285</v>
      </c>
      <c r="F91" s="19">
        <v>320</v>
      </c>
      <c r="G91" s="19">
        <v>612</v>
      </c>
      <c r="H91" s="19">
        <v>289</v>
      </c>
      <c r="I91" s="19">
        <v>323</v>
      </c>
      <c r="J91" s="19">
        <v>608</v>
      </c>
    </row>
    <row r="92" spans="1:10" s="18" customFormat="1" ht="12" customHeight="1" x14ac:dyDescent="0.2">
      <c r="B92" s="89"/>
      <c r="C92" s="66" t="s">
        <v>259</v>
      </c>
      <c r="D92" s="19">
        <v>334</v>
      </c>
      <c r="E92" s="19">
        <v>165</v>
      </c>
      <c r="F92" s="19">
        <v>169</v>
      </c>
      <c r="G92" s="19">
        <v>329</v>
      </c>
      <c r="H92" s="19">
        <v>163</v>
      </c>
      <c r="I92" s="19">
        <v>166</v>
      </c>
      <c r="J92" s="19">
        <v>332</v>
      </c>
    </row>
    <row r="93" spans="1:10" s="18" customFormat="1" ht="12" customHeight="1" x14ac:dyDescent="0.2">
      <c r="B93" s="89"/>
      <c r="C93" s="66" t="s">
        <v>71</v>
      </c>
      <c r="D93" s="19">
        <v>2315</v>
      </c>
      <c r="E93" s="19">
        <v>1100</v>
      </c>
      <c r="F93" s="19">
        <v>1215</v>
      </c>
      <c r="G93" s="19">
        <v>2296</v>
      </c>
      <c r="H93" s="19">
        <v>1097</v>
      </c>
      <c r="I93" s="19">
        <v>1199</v>
      </c>
      <c r="J93" s="19">
        <v>2305</v>
      </c>
    </row>
    <row r="94" spans="1:10" s="18" customFormat="1" ht="12" customHeight="1" x14ac:dyDescent="0.2">
      <c r="B94" s="89"/>
      <c r="C94" s="66" t="s">
        <v>72</v>
      </c>
      <c r="D94" s="19">
        <v>614</v>
      </c>
      <c r="E94" s="19">
        <v>299</v>
      </c>
      <c r="F94" s="19">
        <v>315</v>
      </c>
      <c r="G94" s="19">
        <v>606</v>
      </c>
      <c r="H94" s="19">
        <v>290</v>
      </c>
      <c r="I94" s="19">
        <v>316</v>
      </c>
      <c r="J94" s="19">
        <v>611</v>
      </c>
    </row>
    <row r="95" spans="1:10" s="18" customFormat="1" ht="12" customHeight="1" x14ac:dyDescent="0.2">
      <c r="B95" s="89"/>
      <c r="C95" s="66" t="s">
        <v>73</v>
      </c>
      <c r="D95" s="19">
        <v>803</v>
      </c>
      <c r="E95" s="19">
        <v>399</v>
      </c>
      <c r="F95" s="19">
        <v>404</v>
      </c>
      <c r="G95" s="19">
        <v>817</v>
      </c>
      <c r="H95" s="19">
        <v>410</v>
      </c>
      <c r="I95" s="19">
        <v>407</v>
      </c>
      <c r="J95" s="19">
        <v>809</v>
      </c>
    </row>
    <row r="96" spans="1:10" s="18" customFormat="1" ht="12" customHeight="1" x14ac:dyDescent="0.2">
      <c r="B96" s="89"/>
      <c r="C96" s="66" t="s">
        <v>74</v>
      </c>
      <c r="D96" s="19">
        <v>124</v>
      </c>
      <c r="E96" s="19">
        <v>62</v>
      </c>
      <c r="F96" s="19">
        <v>62</v>
      </c>
      <c r="G96" s="19">
        <v>120</v>
      </c>
      <c r="H96" s="19">
        <v>63</v>
      </c>
      <c r="I96" s="19">
        <v>57</v>
      </c>
      <c r="J96" s="19">
        <v>122</v>
      </c>
    </row>
    <row r="97" spans="2:10" s="18" customFormat="1" ht="12" customHeight="1" x14ac:dyDescent="0.2">
      <c r="B97" s="89"/>
      <c r="C97" s="66" t="s">
        <v>75</v>
      </c>
      <c r="D97" s="19">
        <v>468</v>
      </c>
      <c r="E97" s="19">
        <v>236</v>
      </c>
      <c r="F97" s="19">
        <v>232</v>
      </c>
      <c r="G97" s="19">
        <v>459</v>
      </c>
      <c r="H97" s="19">
        <v>232</v>
      </c>
      <c r="I97" s="19">
        <v>227</v>
      </c>
      <c r="J97" s="19">
        <v>464</v>
      </c>
    </row>
    <row r="98" spans="2:10" s="18" customFormat="1" ht="12" customHeight="1" x14ac:dyDescent="0.2">
      <c r="B98" s="89"/>
      <c r="C98" s="66" t="s">
        <v>76</v>
      </c>
      <c r="D98" s="19">
        <v>674</v>
      </c>
      <c r="E98" s="19">
        <v>317</v>
      </c>
      <c r="F98" s="19">
        <v>357</v>
      </c>
      <c r="G98" s="19">
        <v>688</v>
      </c>
      <c r="H98" s="19">
        <v>323</v>
      </c>
      <c r="I98" s="19">
        <v>365</v>
      </c>
      <c r="J98" s="19">
        <v>681</v>
      </c>
    </row>
    <row r="99" spans="2:10" s="18" customFormat="1" ht="12" customHeight="1" x14ac:dyDescent="0.2">
      <c r="B99" s="89"/>
      <c r="C99" s="66" t="s">
        <v>77</v>
      </c>
      <c r="D99" s="19">
        <v>1360</v>
      </c>
      <c r="E99" s="19">
        <v>678</v>
      </c>
      <c r="F99" s="19">
        <v>682</v>
      </c>
      <c r="G99" s="19">
        <v>1384</v>
      </c>
      <c r="H99" s="19">
        <v>691</v>
      </c>
      <c r="I99" s="19">
        <v>693</v>
      </c>
      <c r="J99" s="19">
        <v>1371</v>
      </c>
    </row>
    <row r="100" spans="2:10" s="18" customFormat="1" ht="12" customHeight="1" x14ac:dyDescent="0.2">
      <c r="B100" s="89"/>
      <c r="C100" s="66" t="s">
        <v>78</v>
      </c>
      <c r="D100" s="19">
        <v>1826</v>
      </c>
      <c r="E100" s="19">
        <v>888</v>
      </c>
      <c r="F100" s="19">
        <v>938</v>
      </c>
      <c r="G100" s="19">
        <v>1841</v>
      </c>
      <c r="H100" s="19">
        <v>904</v>
      </c>
      <c r="I100" s="19">
        <v>937</v>
      </c>
      <c r="J100" s="19">
        <v>1835</v>
      </c>
    </row>
    <row r="101" spans="2:10" s="18" customFormat="1" ht="12" customHeight="1" x14ac:dyDescent="0.2">
      <c r="B101" s="89"/>
      <c r="C101" s="66" t="s">
        <v>79</v>
      </c>
      <c r="D101" s="19">
        <v>689</v>
      </c>
      <c r="E101" s="19">
        <v>334</v>
      </c>
      <c r="F101" s="19">
        <v>355</v>
      </c>
      <c r="G101" s="19">
        <v>698</v>
      </c>
      <c r="H101" s="19">
        <v>342</v>
      </c>
      <c r="I101" s="19">
        <v>356</v>
      </c>
      <c r="J101" s="19">
        <v>692</v>
      </c>
    </row>
    <row r="102" spans="2:10" s="18" customFormat="1" ht="12" customHeight="1" x14ac:dyDescent="0.2">
      <c r="B102" s="89"/>
      <c r="C102" s="66" t="s">
        <v>80</v>
      </c>
      <c r="D102" s="19">
        <v>1821</v>
      </c>
      <c r="E102" s="19">
        <v>863</v>
      </c>
      <c r="F102" s="19">
        <v>958</v>
      </c>
      <c r="G102" s="19">
        <v>1814</v>
      </c>
      <c r="H102" s="19">
        <v>868</v>
      </c>
      <c r="I102" s="19">
        <v>946</v>
      </c>
      <c r="J102" s="19">
        <v>1819</v>
      </c>
    </row>
    <row r="103" spans="2:10" s="18" customFormat="1" ht="12" customHeight="1" x14ac:dyDescent="0.2">
      <c r="B103" s="89"/>
      <c r="C103" s="66" t="s">
        <v>81</v>
      </c>
      <c r="D103" s="19">
        <v>4623</v>
      </c>
      <c r="E103" s="19">
        <v>2270</v>
      </c>
      <c r="F103" s="19">
        <v>2353</v>
      </c>
      <c r="G103" s="19">
        <v>4641</v>
      </c>
      <c r="H103" s="19">
        <v>2264</v>
      </c>
      <c r="I103" s="19">
        <v>2377</v>
      </c>
      <c r="J103" s="19">
        <v>4631</v>
      </c>
    </row>
    <row r="104" spans="2:10" s="18" customFormat="1" ht="12" customHeight="1" x14ac:dyDescent="0.2">
      <c r="B104" s="89"/>
      <c r="C104" s="66" t="s">
        <v>260</v>
      </c>
      <c r="D104" s="19">
        <v>532</v>
      </c>
      <c r="E104" s="19">
        <v>257</v>
      </c>
      <c r="F104" s="19">
        <v>275</v>
      </c>
      <c r="G104" s="19">
        <v>554</v>
      </c>
      <c r="H104" s="19">
        <v>267</v>
      </c>
      <c r="I104" s="19">
        <v>287</v>
      </c>
      <c r="J104" s="19">
        <v>542</v>
      </c>
    </row>
    <row r="105" spans="2:10" s="18" customFormat="1" ht="12" customHeight="1" x14ac:dyDescent="0.2">
      <c r="B105" s="89"/>
      <c r="C105" s="66" t="s">
        <v>82</v>
      </c>
      <c r="D105" s="19">
        <v>123</v>
      </c>
      <c r="E105" s="19">
        <v>59</v>
      </c>
      <c r="F105" s="19">
        <v>64</v>
      </c>
      <c r="G105" s="19">
        <v>118</v>
      </c>
      <c r="H105" s="19">
        <v>55</v>
      </c>
      <c r="I105" s="19">
        <v>63</v>
      </c>
      <c r="J105" s="19">
        <v>121</v>
      </c>
    </row>
    <row r="106" spans="2:10" s="18" customFormat="1" ht="12" customHeight="1" x14ac:dyDescent="0.2">
      <c r="B106" s="89"/>
      <c r="C106" s="66" t="s">
        <v>83</v>
      </c>
      <c r="D106" s="19">
        <v>737</v>
      </c>
      <c r="E106" s="19">
        <v>350</v>
      </c>
      <c r="F106" s="19">
        <v>387</v>
      </c>
      <c r="G106" s="19">
        <v>761</v>
      </c>
      <c r="H106" s="19">
        <v>358</v>
      </c>
      <c r="I106" s="19">
        <v>403</v>
      </c>
      <c r="J106" s="19">
        <v>748</v>
      </c>
    </row>
    <row r="107" spans="2:10" s="18" customFormat="1" ht="12" customHeight="1" x14ac:dyDescent="0.2">
      <c r="B107" s="89"/>
      <c r="C107" s="66" t="s">
        <v>84</v>
      </c>
      <c r="D107" s="19">
        <v>3758</v>
      </c>
      <c r="E107" s="19">
        <v>1743</v>
      </c>
      <c r="F107" s="19">
        <v>2015</v>
      </c>
      <c r="G107" s="19">
        <v>3838</v>
      </c>
      <c r="H107" s="19">
        <v>1777</v>
      </c>
      <c r="I107" s="19">
        <v>2061</v>
      </c>
      <c r="J107" s="19">
        <v>3799</v>
      </c>
    </row>
    <row r="108" spans="2:10" s="18" customFormat="1" ht="12" customHeight="1" x14ac:dyDescent="0.2">
      <c r="B108" s="89"/>
      <c r="C108" s="66" t="s">
        <v>85</v>
      </c>
      <c r="D108" s="19">
        <v>58</v>
      </c>
      <c r="E108" s="19">
        <v>29</v>
      </c>
      <c r="F108" s="19">
        <v>29</v>
      </c>
      <c r="G108" s="19">
        <v>57</v>
      </c>
      <c r="H108" s="19">
        <v>27</v>
      </c>
      <c r="I108" s="19">
        <v>30</v>
      </c>
      <c r="J108" s="19">
        <v>57</v>
      </c>
    </row>
    <row r="109" spans="2:10" s="18" customFormat="1" ht="12" customHeight="1" x14ac:dyDescent="0.2">
      <c r="B109" s="89"/>
      <c r="C109" s="66" t="s">
        <v>86</v>
      </c>
      <c r="D109" s="19">
        <v>108</v>
      </c>
      <c r="E109" s="19">
        <v>50</v>
      </c>
      <c r="F109" s="19">
        <v>58</v>
      </c>
      <c r="G109" s="19">
        <v>107</v>
      </c>
      <c r="H109" s="19">
        <v>51</v>
      </c>
      <c r="I109" s="19">
        <v>56</v>
      </c>
      <c r="J109" s="19">
        <v>108</v>
      </c>
    </row>
    <row r="110" spans="2:10" s="18" customFormat="1" ht="12" customHeight="1" x14ac:dyDescent="0.2">
      <c r="B110" s="89"/>
      <c r="C110" s="66" t="s">
        <v>87</v>
      </c>
      <c r="D110" s="19">
        <v>4240</v>
      </c>
      <c r="E110" s="19">
        <v>2040</v>
      </c>
      <c r="F110" s="19">
        <v>2200</v>
      </c>
      <c r="G110" s="19">
        <v>4323</v>
      </c>
      <c r="H110" s="19">
        <v>2055</v>
      </c>
      <c r="I110" s="19">
        <v>2268</v>
      </c>
      <c r="J110" s="19">
        <v>4281</v>
      </c>
    </row>
    <row r="111" spans="2:10" s="18" customFormat="1" ht="12" customHeight="1" x14ac:dyDescent="0.2">
      <c r="B111" s="89"/>
      <c r="C111" s="66" t="s">
        <v>88</v>
      </c>
      <c r="D111" s="19">
        <v>1729</v>
      </c>
      <c r="E111" s="19">
        <v>803</v>
      </c>
      <c r="F111" s="19">
        <v>926</v>
      </c>
      <c r="G111" s="19">
        <v>1751</v>
      </c>
      <c r="H111" s="19">
        <v>810</v>
      </c>
      <c r="I111" s="19">
        <v>941</v>
      </c>
      <c r="J111" s="19">
        <v>1739</v>
      </c>
    </row>
    <row r="112" spans="2:10" s="18" customFormat="1" ht="12" customHeight="1" x14ac:dyDescent="0.2">
      <c r="B112" s="89"/>
      <c r="C112" s="66" t="s">
        <v>261</v>
      </c>
      <c r="D112" s="19">
        <v>144</v>
      </c>
      <c r="E112" s="19">
        <v>74</v>
      </c>
      <c r="F112" s="19">
        <v>70</v>
      </c>
      <c r="G112" s="19">
        <v>143</v>
      </c>
      <c r="H112" s="19">
        <v>72</v>
      </c>
      <c r="I112" s="19">
        <v>71</v>
      </c>
      <c r="J112" s="19">
        <v>144</v>
      </c>
    </row>
    <row r="113" spans="2:10" s="18" customFormat="1" ht="12" customHeight="1" x14ac:dyDescent="0.2">
      <c r="B113" s="89"/>
      <c r="C113" s="66" t="s">
        <v>89</v>
      </c>
      <c r="D113" s="19">
        <v>850</v>
      </c>
      <c r="E113" s="19">
        <v>398</v>
      </c>
      <c r="F113" s="19">
        <v>452</v>
      </c>
      <c r="G113" s="19">
        <v>838</v>
      </c>
      <c r="H113" s="19">
        <v>398</v>
      </c>
      <c r="I113" s="19">
        <v>440</v>
      </c>
      <c r="J113" s="19">
        <v>844</v>
      </c>
    </row>
    <row r="114" spans="2:10" s="18" customFormat="1" ht="12" customHeight="1" x14ac:dyDescent="0.2">
      <c r="B114" s="89"/>
      <c r="C114" s="66" t="s">
        <v>90</v>
      </c>
      <c r="D114" s="19">
        <v>1277</v>
      </c>
      <c r="E114" s="19">
        <v>639</v>
      </c>
      <c r="F114" s="19">
        <v>638</v>
      </c>
      <c r="G114" s="19">
        <v>1276</v>
      </c>
      <c r="H114" s="19">
        <v>636</v>
      </c>
      <c r="I114" s="19">
        <v>640</v>
      </c>
      <c r="J114" s="19">
        <v>1277</v>
      </c>
    </row>
    <row r="115" spans="2:10" s="18" customFormat="1" ht="12" customHeight="1" x14ac:dyDescent="0.2">
      <c r="B115" s="89"/>
      <c r="C115" s="66" t="s">
        <v>91</v>
      </c>
      <c r="D115" s="19">
        <v>553</v>
      </c>
      <c r="E115" s="19">
        <v>270</v>
      </c>
      <c r="F115" s="19">
        <v>283</v>
      </c>
      <c r="G115" s="19">
        <v>552</v>
      </c>
      <c r="H115" s="19">
        <v>265</v>
      </c>
      <c r="I115" s="19">
        <v>287</v>
      </c>
      <c r="J115" s="19">
        <v>552</v>
      </c>
    </row>
    <row r="116" spans="2:10" s="18" customFormat="1" ht="12" customHeight="1" x14ac:dyDescent="0.2">
      <c r="B116" s="89"/>
      <c r="C116" s="66" t="s">
        <v>92</v>
      </c>
      <c r="D116" s="19">
        <v>391</v>
      </c>
      <c r="E116" s="19">
        <v>191</v>
      </c>
      <c r="F116" s="19">
        <v>200</v>
      </c>
      <c r="G116" s="19">
        <v>432</v>
      </c>
      <c r="H116" s="19">
        <v>214</v>
      </c>
      <c r="I116" s="19">
        <v>218</v>
      </c>
      <c r="J116" s="19">
        <v>411</v>
      </c>
    </row>
    <row r="117" spans="2:10" s="18" customFormat="1" ht="12" customHeight="1" x14ac:dyDescent="0.2">
      <c r="B117" s="89"/>
      <c r="C117" s="66" t="s">
        <v>93</v>
      </c>
      <c r="D117" s="19">
        <v>1106</v>
      </c>
      <c r="E117" s="19">
        <v>548</v>
      </c>
      <c r="F117" s="19">
        <v>558</v>
      </c>
      <c r="G117" s="19">
        <v>1138</v>
      </c>
      <c r="H117" s="19">
        <v>558</v>
      </c>
      <c r="I117" s="19">
        <v>580</v>
      </c>
      <c r="J117" s="19">
        <v>1122</v>
      </c>
    </row>
    <row r="118" spans="2:10" s="18" customFormat="1" ht="12" customHeight="1" x14ac:dyDescent="0.2">
      <c r="B118" s="89"/>
      <c r="C118" s="66" t="s">
        <v>262</v>
      </c>
      <c r="D118" s="19">
        <v>78</v>
      </c>
      <c r="E118" s="19">
        <v>37</v>
      </c>
      <c r="F118" s="19">
        <v>41</v>
      </c>
      <c r="G118" s="19">
        <v>72</v>
      </c>
      <c r="H118" s="19">
        <v>33</v>
      </c>
      <c r="I118" s="19">
        <v>39</v>
      </c>
      <c r="J118" s="19">
        <v>76</v>
      </c>
    </row>
    <row r="119" spans="2:10" s="18" customFormat="1" ht="12" customHeight="1" x14ac:dyDescent="0.2">
      <c r="B119" s="89"/>
      <c r="C119" s="66" t="s">
        <v>94</v>
      </c>
      <c r="D119" s="19">
        <v>1616</v>
      </c>
      <c r="E119" s="19">
        <v>799</v>
      </c>
      <c r="F119" s="19">
        <v>817</v>
      </c>
      <c r="G119" s="19">
        <v>1594</v>
      </c>
      <c r="H119" s="19">
        <v>782</v>
      </c>
      <c r="I119" s="19">
        <v>812</v>
      </c>
      <c r="J119" s="19">
        <v>1605</v>
      </c>
    </row>
    <row r="120" spans="2:10" s="18" customFormat="1" ht="12" customHeight="1" x14ac:dyDescent="0.2">
      <c r="B120" s="89"/>
      <c r="C120" s="66" t="s">
        <v>263</v>
      </c>
      <c r="D120" s="19">
        <v>836</v>
      </c>
      <c r="E120" s="19">
        <v>415</v>
      </c>
      <c r="F120" s="19">
        <v>421</v>
      </c>
      <c r="G120" s="19">
        <v>866</v>
      </c>
      <c r="H120" s="19">
        <v>428</v>
      </c>
      <c r="I120" s="19">
        <v>438</v>
      </c>
      <c r="J120" s="19">
        <v>851</v>
      </c>
    </row>
    <row r="121" spans="2:10" s="18" customFormat="1" ht="12" customHeight="1" x14ac:dyDescent="0.2">
      <c r="B121" s="89"/>
      <c r="C121" s="66" t="s">
        <v>95</v>
      </c>
      <c r="D121" s="19">
        <v>49223</v>
      </c>
      <c r="E121" s="19">
        <v>22827</v>
      </c>
      <c r="F121" s="19">
        <v>26396</v>
      </c>
      <c r="G121" s="19">
        <v>49719</v>
      </c>
      <c r="H121" s="19">
        <v>23162</v>
      </c>
      <c r="I121" s="19">
        <v>26557</v>
      </c>
      <c r="J121" s="19">
        <v>49470</v>
      </c>
    </row>
    <row r="122" spans="2:10" s="18" customFormat="1" ht="12" customHeight="1" x14ac:dyDescent="0.2">
      <c r="B122" s="89"/>
      <c r="C122" s="66" t="s">
        <v>96</v>
      </c>
      <c r="D122" s="19">
        <v>1387</v>
      </c>
      <c r="E122" s="19">
        <v>651</v>
      </c>
      <c r="F122" s="19">
        <v>736</v>
      </c>
      <c r="G122" s="19">
        <v>1408</v>
      </c>
      <c r="H122" s="19">
        <v>661</v>
      </c>
      <c r="I122" s="19">
        <v>747</v>
      </c>
      <c r="J122" s="19">
        <v>1397</v>
      </c>
    </row>
    <row r="123" spans="2:10" s="18" customFormat="1" ht="12" customHeight="1" x14ac:dyDescent="0.2">
      <c r="B123" s="89"/>
      <c r="C123" s="66" t="s">
        <v>97</v>
      </c>
      <c r="D123" s="19">
        <v>1140</v>
      </c>
      <c r="E123" s="19">
        <v>576</v>
      </c>
      <c r="F123" s="19">
        <v>564</v>
      </c>
      <c r="G123" s="19">
        <v>1163</v>
      </c>
      <c r="H123" s="19">
        <v>585</v>
      </c>
      <c r="I123" s="19">
        <v>578</v>
      </c>
      <c r="J123" s="19">
        <v>1153</v>
      </c>
    </row>
    <row r="124" spans="2:10" s="18" customFormat="1" ht="12" customHeight="1" x14ac:dyDescent="0.2">
      <c r="B124" s="89"/>
      <c r="C124" s="66" t="s">
        <v>98</v>
      </c>
      <c r="D124" s="19">
        <v>586</v>
      </c>
      <c r="E124" s="19">
        <v>288</v>
      </c>
      <c r="F124" s="19">
        <v>298</v>
      </c>
      <c r="G124" s="19">
        <v>585</v>
      </c>
      <c r="H124" s="19">
        <v>282</v>
      </c>
      <c r="I124" s="19">
        <v>303</v>
      </c>
      <c r="J124" s="19">
        <v>585</v>
      </c>
    </row>
    <row r="125" spans="2:10" s="18" customFormat="1" ht="12" customHeight="1" x14ac:dyDescent="0.2">
      <c r="B125" s="89"/>
      <c r="C125" s="66" t="s">
        <v>99</v>
      </c>
      <c r="D125" s="19">
        <v>5685</v>
      </c>
      <c r="E125" s="19">
        <v>2627</v>
      </c>
      <c r="F125" s="19">
        <v>3058</v>
      </c>
      <c r="G125" s="19">
        <v>5636</v>
      </c>
      <c r="H125" s="19">
        <v>2595</v>
      </c>
      <c r="I125" s="19">
        <v>3041</v>
      </c>
      <c r="J125" s="19">
        <v>5661</v>
      </c>
    </row>
    <row r="126" spans="2:10" s="18" customFormat="1" ht="12" customHeight="1" x14ac:dyDescent="0.2">
      <c r="B126" s="89"/>
      <c r="C126" s="66" t="s">
        <v>100</v>
      </c>
      <c r="D126" s="19">
        <v>1181</v>
      </c>
      <c r="E126" s="19">
        <v>594</v>
      </c>
      <c r="F126" s="19">
        <v>587</v>
      </c>
      <c r="G126" s="19">
        <v>1221</v>
      </c>
      <c r="H126" s="19">
        <v>611</v>
      </c>
      <c r="I126" s="19">
        <v>610</v>
      </c>
      <c r="J126" s="19">
        <v>1201</v>
      </c>
    </row>
    <row r="127" spans="2:10" s="18" customFormat="1" ht="12" customHeight="1" x14ac:dyDescent="0.2">
      <c r="B127" s="89"/>
      <c r="C127" s="66" t="s">
        <v>101</v>
      </c>
      <c r="D127" s="19">
        <v>1661</v>
      </c>
      <c r="E127" s="19">
        <v>795</v>
      </c>
      <c r="F127" s="19">
        <v>866</v>
      </c>
      <c r="G127" s="19">
        <v>1668</v>
      </c>
      <c r="H127" s="19">
        <v>801</v>
      </c>
      <c r="I127" s="19">
        <v>867</v>
      </c>
      <c r="J127" s="19">
        <v>1664</v>
      </c>
    </row>
    <row r="128" spans="2:10" s="18" customFormat="1" ht="12" customHeight="1" x14ac:dyDescent="0.2">
      <c r="B128" s="89"/>
      <c r="C128" s="66" t="s">
        <v>102</v>
      </c>
      <c r="D128" s="19">
        <v>1003</v>
      </c>
      <c r="E128" s="19">
        <v>494</v>
      </c>
      <c r="F128" s="19">
        <v>509</v>
      </c>
      <c r="G128" s="19">
        <v>1069</v>
      </c>
      <c r="H128" s="19">
        <v>521</v>
      </c>
      <c r="I128" s="19">
        <v>548</v>
      </c>
      <c r="J128" s="19">
        <v>1037</v>
      </c>
    </row>
    <row r="129" spans="2:10" s="18" customFormat="1" ht="12" customHeight="1" x14ac:dyDescent="0.2">
      <c r="B129" s="89"/>
      <c r="C129" s="66" t="s">
        <v>103</v>
      </c>
      <c r="D129" s="19">
        <v>252</v>
      </c>
      <c r="E129" s="19">
        <v>124</v>
      </c>
      <c r="F129" s="19">
        <v>128</v>
      </c>
      <c r="G129" s="19">
        <v>271</v>
      </c>
      <c r="H129" s="19">
        <v>133</v>
      </c>
      <c r="I129" s="19">
        <v>138</v>
      </c>
      <c r="J129" s="19">
        <v>261</v>
      </c>
    </row>
    <row r="130" spans="2:10" s="18" customFormat="1" ht="12" customHeight="1" x14ac:dyDescent="0.2">
      <c r="B130" s="89"/>
      <c r="C130" s="66" t="s">
        <v>104</v>
      </c>
      <c r="D130" s="19">
        <v>834</v>
      </c>
      <c r="E130" s="19">
        <v>425</v>
      </c>
      <c r="F130" s="19">
        <v>409</v>
      </c>
      <c r="G130" s="19">
        <v>853</v>
      </c>
      <c r="H130" s="19">
        <v>437</v>
      </c>
      <c r="I130" s="19">
        <v>416</v>
      </c>
      <c r="J130" s="19">
        <v>844</v>
      </c>
    </row>
    <row r="131" spans="2:10" s="18" customFormat="1" ht="12" customHeight="1" x14ac:dyDescent="0.2">
      <c r="B131" s="89"/>
      <c r="C131" s="66" t="s">
        <v>105</v>
      </c>
      <c r="D131" s="19">
        <v>739</v>
      </c>
      <c r="E131" s="19">
        <v>336</v>
      </c>
      <c r="F131" s="19">
        <v>403</v>
      </c>
      <c r="G131" s="19">
        <v>737</v>
      </c>
      <c r="H131" s="19">
        <v>334</v>
      </c>
      <c r="I131" s="19">
        <v>403</v>
      </c>
      <c r="J131" s="19">
        <v>737</v>
      </c>
    </row>
    <row r="132" spans="2:10" s="18" customFormat="1" ht="12" customHeight="1" x14ac:dyDescent="0.2">
      <c r="B132" s="89"/>
      <c r="C132" s="66" t="s">
        <v>106</v>
      </c>
      <c r="D132" s="19">
        <v>802</v>
      </c>
      <c r="E132" s="19">
        <v>358</v>
      </c>
      <c r="F132" s="19">
        <v>444</v>
      </c>
      <c r="G132" s="19">
        <v>818</v>
      </c>
      <c r="H132" s="19">
        <v>372</v>
      </c>
      <c r="I132" s="19">
        <v>446</v>
      </c>
      <c r="J132" s="19">
        <v>811</v>
      </c>
    </row>
    <row r="133" spans="2:10" s="18" customFormat="1" ht="12" customHeight="1" x14ac:dyDescent="0.2">
      <c r="B133" s="89"/>
      <c r="C133" s="66" t="s">
        <v>107</v>
      </c>
      <c r="D133" s="19">
        <v>347</v>
      </c>
      <c r="E133" s="19">
        <v>169</v>
      </c>
      <c r="F133" s="19">
        <v>178</v>
      </c>
      <c r="G133" s="19">
        <v>363</v>
      </c>
      <c r="H133" s="19">
        <v>179</v>
      </c>
      <c r="I133" s="19">
        <v>184</v>
      </c>
      <c r="J133" s="19">
        <v>355</v>
      </c>
    </row>
    <row r="134" spans="2:10" s="18" customFormat="1" ht="12" customHeight="1" x14ac:dyDescent="0.2">
      <c r="B134" s="89"/>
      <c r="C134" s="66" t="s">
        <v>108</v>
      </c>
      <c r="D134" s="19">
        <v>824</v>
      </c>
      <c r="E134" s="19">
        <v>373</v>
      </c>
      <c r="F134" s="19">
        <v>451</v>
      </c>
      <c r="G134" s="19">
        <v>822</v>
      </c>
      <c r="H134" s="19">
        <v>373</v>
      </c>
      <c r="I134" s="19">
        <v>449</v>
      </c>
      <c r="J134" s="19">
        <v>823</v>
      </c>
    </row>
    <row r="135" spans="2:10" s="18" customFormat="1" ht="12" customHeight="1" x14ac:dyDescent="0.2">
      <c r="B135" s="89"/>
      <c r="C135" s="66" t="s">
        <v>109</v>
      </c>
      <c r="D135" s="19">
        <v>1260</v>
      </c>
      <c r="E135" s="19">
        <v>603</v>
      </c>
      <c r="F135" s="19">
        <v>657</v>
      </c>
      <c r="G135" s="19">
        <v>1269</v>
      </c>
      <c r="H135" s="19">
        <v>602</v>
      </c>
      <c r="I135" s="19">
        <v>667</v>
      </c>
      <c r="J135" s="19">
        <v>1264</v>
      </c>
    </row>
    <row r="136" spans="2:10" s="18" customFormat="1" ht="12" customHeight="1" x14ac:dyDescent="0.2">
      <c r="B136" s="89"/>
      <c r="C136" s="66" t="s">
        <v>110</v>
      </c>
      <c r="D136" s="19">
        <v>3524</v>
      </c>
      <c r="E136" s="19">
        <v>1744</v>
      </c>
      <c r="F136" s="19">
        <v>1780</v>
      </c>
      <c r="G136" s="19">
        <v>3454</v>
      </c>
      <c r="H136" s="19">
        <v>1696</v>
      </c>
      <c r="I136" s="19">
        <v>1758</v>
      </c>
      <c r="J136" s="19">
        <v>3489</v>
      </c>
    </row>
    <row r="137" spans="2:10" s="18" customFormat="1" ht="12" customHeight="1" x14ac:dyDescent="0.2">
      <c r="B137" s="89"/>
      <c r="C137" s="66" t="s">
        <v>111</v>
      </c>
      <c r="D137" s="19">
        <v>1625</v>
      </c>
      <c r="E137" s="19">
        <v>782</v>
      </c>
      <c r="F137" s="19">
        <v>843</v>
      </c>
      <c r="G137" s="19">
        <v>1624</v>
      </c>
      <c r="H137" s="19">
        <v>783</v>
      </c>
      <c r="I137" s="19">
        <v>841</v>
      </c>
      <c r="J137" s="19">
        <v>1624</v>
      </c>
    </row>
    <row r="138" spans="2:10" s="18" customFormat="1" ht="12" customHeight="1" x14ac:dyDescent="0.2">
      <c r="B138" s="89"/>
      <c r="C138" s="66" t="s">
        <v>112</v>
      </c>
      <c r="D138" s="19">
        <v>784</v>
      </c>
      <c r="E138" s="19">
        <v>362</v>
      </c>
      <c r="F138" s="19">
        <v>422</v>
      </c>
      <c r="G138" s="19">
        <v>799</v>
      </c>
      <c r="H138" s="19">
        <v>364</v>
      </c>
      <c r="I138" s="19">
        <v>435</v>
      </c>
      <c r="J138" s="19">
        <v>792</v>
      </c>
    </row>
    <row r="139" spans="2:10" s="18" customFormat="1" ht="12" customHeight="1" x14ac:dyDescent="0.2">
      <c r="B139" s="89"/>
      <c r="C139" s="66" t="s">
        <v>113</v>
      </c>
      <c r="D139" s="19">
        <v>1471</v>
      </c>
      <c r="E139" s="19">
        <v>720</v>
      </c>
      <c r="F139" s="19">
        <v>751</v>
      </c>
      <c r="G139" s="19">
        <v>1490</v>
      </c>
      <c r="H139" s="19">
        <v>725</v>
      </c>
      <c r="I139" s="19">
        <v>765</v>
      </c>
      <c r="J139" s="19">
        <v>1480</v>
      </c>
    </row>
    <row r="140" spans="2:10" s="18" customFormat="1" ht="12" customHeight="1" x14ac:dyDescent="0.2">
      <c r="B140" s="89"/>
      <c r="C140" s="66" t="s">
        <v>114</v>
      </c>
      <c r="D140" s="19">
        <v>1226</v>
      </c>
      <c r="E140" s="19">
        <v>575</v>
      </c>
      <c r="F140" s="19">
        <v>651</v>
      </c>
      <c r="G140" s="19">
        <v>1227</v>
      </c>
      <c r="H140" s="19">
        <v>573</v>
      </c>
      <c r="I140" s="19">
        <v>654</v>
      </c>
      <c r="J140" s="19">
        <v>1226</v>
      </c>
    </row>
    <row r="141" spans="2:10" s="18" customFormat="1" ht="12" customHeight="1" x14ac:dyDescent="0.2">
      <c r="B141" s="89"/>
      <c r="C141" s="66" t="s">
        <v>115</v>
      </c>
      <c r="D141" s="19">
        <v>1499</v>
      </c>
      <c r="E141" s="19">
        <v>743</v>
      </c>
      <c r="F141" s="19">
        <v>756</v>
      </c>
      <c r="G141" s="19">
        <v>1554</v>
      </c>
      <c r="H141" s="19">
        <v>762</v>
      </c>
      <c r="I141" s="19">
        <v>792</v>
      </c>
      <c r="J141" s="19">
        <v>1527</v>
      </c>
    </row>
    <row r="142" spans="2:10" s="18" customFormat="1" ht="12" customHeight="1" x14ac:dyDescent="0.2">
      <c r="B142" s="89"/>
      <c r="C142" s="66" t="s">
        <v>116</v>
      </c>
      <c r="D142" s="19">
        <v>721</v>
      </c>
      <c r="E142" s="19">
        <v>357</v>
      </c>
      <c r="F142" s="19">
        <v>364</v>
      </c>
      <c r="G142" s="19">
        <v>741</v>
      </c>
      <c r="H142" s="19">
        <v>365</v>
      </c>
      <c r="I142" s="19">
        <v>376</v>
      </c>
      <c r="J142" s="19">
        <v>732</v>
      </c>
    </row>
    <row r="143" spans="2:10" s="18" customFormat="1" ht="12" customHeight="1" x14ac:dyDescent="0.2">
      <c r="B143" s="89"/>
      <c r="C143" s="66" t="s">
        <v>117</v>
      </c>
      <c r="D143" s="19">
        <v>2084</v>
      </c>
      <c r="E143" s="19">
        <v>995</v>
      </c>
      <c r="F143" s="19">
        <v>1089</v>
      </c>
      <c r="G143" s="19">
        <v>2065</v>
      </c>
      <c r="H143" s="19">
        <v>1003</v>
      </c>
      <c r="I143" s="19">
        <v>1062</v>
      </c>
      <c r="J143" s="19">
        <v>2073</v>
      </c>
    </row>
    <row r="144" spans="2:10" s="18" customFormat="1" ht="12" customHeight="1" x14ac:dyDescent="0.2">
      <c r="B144" s="89"/>
      <c r="C144" s="66" t="s">
        <v>118</v>
      </c>
      <c r="D144" s="19">
        <v>655</v>
      </c>
      <c r="E144" s="19">
        <v>306</v>
      </c>
      <c r="F144" s="19">
        <v>349</v>
      </c>
      <c r="G144" s="19">
        <v>663</v>
      </c>
      <c r="H144" s="19">
        <v>309</v>
      </c>
      <c r="I144" s="19">
        <v>354</v>
      </c>
      <c r="J144" s="19">
        <v>659</v>
      </c>
    </row>
    <row r="145" spans="1:10" s="18" customFormat="1" ht="12" customHeight="1" x14ac:dyDescent="0.2">
      <c r="B145" s="89"/>
      <c r="C145" s="66" t="s">
        <v>119</v>
      </c>
      <c r="D145" s="19">
        <v>465</v>
      </c>
      <c r="E145" s="19">
        <v>242</v>
      </c>
      <c r="F145" s="19">
        <v>223</v>
      </c>
      <c r="G145" s="19">
        <v>486</v>
      </c>
      <c r="H145" s="19">
        <v>261</v>
      </c>
      <c r="I145" s="19">
        <v>225</v>
      </c>
      <c r="J145" s="19">
        <v>476</v>
      </c>
    </row>
    <row r="146" spans="1:10" s="18" customFormat="1" ht="12" customHeight="1" x14ac:dyDescent="0.2">
      <c r="B146" s="89"/>
      <c r="C146" s="66" t="s">
        <v>120</v>
      </c>
      <c r="D146" s="19">
        <v>1734</v>
      </c>
      <c r="E146" s="19">
        <v>839</v>
      </c>
      <c r="F146" s="19">
        <v>895</v>
      </c>
      <c r="G146" s="19">
        <v>1772</v>
      </c>
      <c r="H146" s="19">
        <v>855</v>
      </c>
      <c r="I146" s="19">
        <v>917</v>
      </c>
      <c r="J146" s="19">
        <v>1754</v>
      </c>
    </row>
    <row r="147" spans="1:10" s="18" customFormat="1" ht="12" customHeight="1" x14ac:dyDescent="0.2">
      <c r="B147" s="89"/>
      <c r="C147" s="66" t="s">
        <v>121</v>
      </c>
      <c r="D147" s="19">
        <v>1649</v>
      </c>
      <c r="E147" s="19">
        <v>752</v>
      </c>
      <c r="F147" s="19">
        <v>897</v>
      </c>
      <c r="G147" s="19">
        <v>1674</v>
      </c>
      <c r="H147" s="19">
        <v>767</v>
      </c>
      <c r="I147" s="19">
        <v>907</v>
      </c>
      <c r="J147" s="19">
        <v>1661</v>
      </c>
    </row>
    <row r="148" spans="1:10" s="18" customFormat="1" ht="12" customHeight="1" x14ac:dyDescent="0.2">
      <c r="B148" s="89"/>
      <c r="C148" s="66" t="s">
        <v>122</v>
      </c>
      <c r="D148" s="19">
        <v>2947</v>
      </c>
      <c r="E148" s="19">
        <v>1419</v>
      </c>
      <c r="F148" s="19">
        <v>1528</v>
      </c>
      <c r="G148" s="19">
        <v>2904</v>
      </c>
      <c r="H148" s="19">
        <v>1416</v>
      </c>
      <c r="I148" s="19">
        <v>1488</v>
      </c>
      <c r="J148" s="19">
        <v>2927</v>
      </c>
    </row>
    <row r="149" spans="1:10" s="18" customFormat="1" ht="12" customHeight="1" x14ac:dyDescent="0.2">
      <c r="B149" s="89"/>
      <c r="C149" s="66" t="s">
        <v>123</v>
      </c>
      <c r="D149" s="19">
        <v>604</v>
      </c>
      <c r="E149" s="19">
        <v>284</v>
      </c>
      <c r="F149" s="19">
        <v>320</v>
      </c>
      <c r="G149" s="19">
        <v>616</v>
      </c>
      <c r="H149" s="19">
        <v>293</v>
      </c>
      <c r="I149" s="19">
        <v>323</v>
      </c>
      <c r="J149" s="19">
        <v>609</v>
      </c>
    </row>
    <row r="150" spans="1:10" s="18" customFormat="1" ht="12" customHeight="1" x14ac:dyDescent="0.2">
      <c r="B150" s="89"/>
      <c r="C150" s="66" t="s">
        <v>124</v>
      </c>
      <c r="D150" s="19">
        <v>442</v>
      </c>
      <c r="E150" s="19">
        <v>218</v>
      </c>
      <c r="F150" s="19">
        <v>224</v>
      </c>
      <c r="G150" s="19">
        <v>463</v>
      </c>
      <c r="H150" s="19">
        <v>228</v>
      </c>
      <c r="I150" s="19">
        <v>235</v>
      </c>
      <c r="J150" s="19">
        <v>454</v>
      </c>
    </row>
    <row r="151" spans="1:10" s="18" customFormat="1" ht="12" customHeight="1" x14ac:dyDescent="0.2">
      <c r="B151" s="89"/>
      <c r="C151" s="66" t="s">
        <v>125</v>
      </c>
      <c r="D151" s="19">
        <v>1766</v>
      </c>
      <c r="E151" s="19">
        <v>840</v>
      </c>
      <c r="F151" s="19">
        <v>926</v>
      </c>
      <c r="G151" s="19">
        <v>1775</v>
      </c>
      <c r="H151" s="19">
        <v>848</v>
      </c>
      <c r="I151" s="19">
        <v>927</v>
      </c>
      <c r="J151" s="19">
        <v>1770</v>
      </c>
    </row>
    <row r="152" spans="1:10" s="18" customFormat="1" ht="12" customHeight="1" x14ac:dyDescent="0.2">
      <c r="B152" s="89"/>
      <c r="C152" s="66" t="s">
        <v>126</v>
      </c>
      <c r="D152" s="19">
        <v>306</v>
      </c>
      <c r="E152" s="19">
        <v>155</v>
      </c>
      <c r="F152" s="19">
        <v>151</v>
      </c>
      <c r="G152" s="19">
        <v>315</v>
      </c>
      <c r="H152" s="19">
        <v>156</v>
      </c>
      <c r="I152" s="19">
        <v>159</v>
      </c>
      <c r="J152" s="19">
        <v>310</v>
      </c>
    </row>
    <row r="153" spans="1:10" s="18" customFormat="1" ht="12" customHeight="1" x14ac:dyDescent="0.2">
      <c r="B153" s="89"/>
      <c r="C153" s="69" t="s">
        <v>264</v>
      </c>
      <c r="D153" s="25">
        <v>539</v>
      </c>
      <c r="E153" s="25">
        <v>265</v>
      </c>
      <c r="F153" s="25">
        <v>274</v>
      </c>
      <c r="G153" s="25">
        <v>547</v>
      </c>
      <c r="H153" s="25">
        <v>267</v>
      </c>
      <c r="I153" s="25">
        <v>280</v>
      </c>
      <c r="J153" s="25">
        <v>544</v>
      </c>
    </row>
    <row r="154" spans="1:10" s="18" customFormat="1" ht="12" customHeight="1" x14ac:dyDescent="0.2">
      <c r="A154" s="339"/>
      <c r="B154" s="339"/>
      <c r="C154" s="339"/>
      <c r="D154" s="339"/>
      <c r="E154" s="339"/>
      <c r="F154" s="339"/>
      <c r="G154" s="339"/>
      <c r="H154" s="339"/>
      <c r="I154" s="339"/>
      <c r="J154" s="339"/>
    </row>
    <row r="155" spans="1:10" s="18" customFormat="1" ht="12" customHeight="1" x14ac:dyDescent="0.2">
      <c r="A155" s="336" t="s">
        <v>127</v>
      </c>
      <c r="B155" s="336"/>
      <c r="C155" s="336"/>
      <c r="D155" s="17">
        <f t="shared" ref="D155:J155" si="44">SUM(D156:D195)</f>
        <v>59935</v>
      </c>
      <c r="E155" s="17">
        <f t="shared" si="44"/>
        <v>28242</v>
      </c>
      <c r="F155" s="17">
        <f t="shared" si="44"/>
        <v>31693</v>
      </c>
      <c r="G155" s="17">
        <f t="shared" si="44"/>
        <v>60399</v>
      </c>
      <c r="H155" s="17">
        <f t="shared" si="44"/>
        <v>28505</v>
      </c>
      <c r="I155" s="17">
        <f t="shared" si="44"/>
        <v>31894</v>
      </c>
      <c r="J155" s="17">
        <f t="shared" si="44"/>
        <v>60166</v>
      </c>
    </row>
    <row r="156" spans="1:10" s="18" customFormat="1" ht="12" customHeight="1" x14ac:dyDescent="0.2">
      <c r="B156" s="89"/>
      <c r="C156" s="71" t="s">
        <v>128</v>
      </c>
      <c r="D156" s="19">
        <v>5355</v>
      </c>
      <c r="E156" s="19">
        <v>2459</v>
      </c>
      <c r="F156" s="19">
        <v>2896</v>
      </c>
      <c r="G156" s="19">
        <v>5430</v>
      </c>
      <c r="H156" s="19">
        <v>2501</v>
      </c>
      <c r="I156" s="19">
        <v>2929</v>
      </c>
      <c r="J156" s="19">
        <v>5392</v>
      </c>
    </row>
    <row r="157" spans="1:10" s="18" customFormat="1" ht="12" customHeight="1" x14ac:dyDescent="0.2">
      <c r="B157" s="89"/>
      <c r="C157" s="66" t="s">
        <v>252</v>
      </c>
      <c r="D157" s="19">
        <v>118</v>
      </c>
      <c r="E157" s="19">
        <v>56</v>
      </c>
      <c r="F157" s="19">
        <v>62</v>
      </c>
      <c r="G157" s="19">
        <v>117</v>
      </c>
      <c r="H157" s="19">
        <v>55</v>
      </c>
      <c r="I157" s="19">
        <v>62</v>
      </c>
      <c r="J157" s="19">
        <v>118</v>
      </c>
    </row>
    <row r="158" spans="1:10" s="18" customFormat="1" ht="12" customHeight="1" x14ac:dyDescent="0.2">
      <c r="B158" s="89"/>
      <c r="C158" s="66" t="s">
        <v>129</v>
      </c>
      <c r="D158" s="19">
        <v>207</v>
      </c>
      <c r="E158" s="19">
        <v>101</v>
      </c>
      <c r="F158" s="19">
        <v>106</v>
      </c>
      <c r="G158" s="19">
        <v>199</v>
      </c>
      <c r="H158" s="19">
        <v>100</v>
      </c>
      <c r="I158" s="19">
        <v>99</v>
      </c>
      <c r="J158" s="19">
        <v>203</v>
      </c>
    </row>
    <row r="159" spans="1:10" s="18" customFormat="1" ht="12" customHeight="1" x14ac:dyDescent="0.2">
      <c r="B159" s="89"/>
      <c r="C159" s="66" t="s">
        <v>130</v>
      </c>
      <c r="D159" s="19">
        <v>523</v>
      </c>
      <c r="E159" s="19">
        <v>248</v>
      </c>
      <c r="F159" s="19">
        <v>275</v>
      </c>
      <c r="G159" s="19">
        <v>545</v>
      </c>
      <c r="H159" s="19">
        <v>260</v>
      </c>
      <c r="I159" s="19">
        <v>285</v>
      </c>
      <c r="J159" s="19">
        <v>535</v>
      </c>
    </row>
    <row r="160" spans="1:10" s="18" customFormat="1" ht="12" customHeight="1" x14ac:dyDescent="0.2">
      <c r="B160" s="89"/>
      <c r="C160" s="66" t="s">
        <v>131</v>
      </c>
      <c r="D160" s="19">
        <v>1870</v>
      </c>
      <c r="E160" s="19">
        <v>884</v>
      </c>
      <c r="F160" s="19">
        <v>986</v>
      </c>
      <c r="G160" s="19">
        <v>1858</v>
      </c>
      <c r="H160" s="19">
        <v>879</v>
      </c>
      <c r="I160" s="19">
        <v>979</v>
      </c>
      <c r="J160" s="19">
        <v>1863</v>
      </c>
    </row>
    <row r="161" spans="2:10" s="18" customFormat="1" ht="12" customHeight="1" x14ac:dyDescent="0.2">
      <c r="B161" s="89"/>
      <c r="C161" s="66" t="s">
        <v>132</v>
      </c>
      <c r="D161" s="19">
        <v>116</v>
      </c>
      <c r="E161" s="19">
        <v>54</v>
      </c>
      <c r="F161" s="19">
        <v>62</v>
      </c>
      <c r="G161" s="19">
        <v>116</v>
      </c>
      <c r="H161" s="19">
        <v>55</v>
      </c>
      <c r="I161" s="19">
        <v>61</v>
      </c>
      <c r="J161" s="19">
        <v>116</v>
      </c>
    </row>
    <row r="162" spans="2:10" s="18" customFormat="1" ht="12" customHeight="1" x14ac:dyDescent="0.2">
      <c r="B162" s="89"/>
      <c r="C162" s="66" t="s">
        <v>133</v>
      </c>
      <c r="D162" s="19">
        <v>699</v>
      </c>
      <c r="E162" s="19">
        <v>334</v>
      </c>
      <c r="F162" s="19">
        <v>365</v>
      </c>
      <c r="G162" s="19">
        <v>714</v>
      </c>
      <c r="H162" s="19">
        <v>338</v>
      </c>
      <c r="I162" s="19">
        <v>376</v>
      </c>
      <c r="J162" s="19">
        <v>707</v>
      </c>
    </row>
    <row r="163" spans="2:10" s="18" customFormat="1" ht="12" customHeight="1" x14ac:dyDescent="0.2">
      <c r="B163" s="89"/>
      <c r="C163" s="66" t="s">
        <v>135</v>
      </c>
      <c r="D163" s="19">
        <v>759</v>
      </c>
      <c r="E163" s="19">
        <v>357</v>
      </c>
      <c r="F163" s="19">
        <v>402</v>
      </c>
      <c r="G163" s="19">
        <v>752</v>
      </c>
      <c r="H163" s="19">
        <v>353</v>
      </c>
      <c r="I163" s="19">
        <v>399</v>
      </c>
      <c r="J163" s="19">
        <v>755</v>
      </c>
    </row>
    <row r="164" spans="2:10" s="18" customFormat="1" ht="12" customHeight="1" x14ac:dyDescent="0.2">
      <c r="B164" s="89"/>
      <c r="C164" s="66" t="s">
        <v>136</v>
      </c>
      <c r="D164" s="19">
        <v>17</v>
      </c>
      <c r="E164" s="19">
        <v>9</v>
      </c>
      <c r="F164" s="19">
        <v>8</v>
      </c>
      <c r="G164" s="19">
        <v>18</v>
      </c>
      <c r="H164" s="19">
        <v>10</v>
      </c>
      <c r="I164" s="19">
        <v>8</v>
      </c>
      <c r="J164" s="19">
        <v>17</v>
      </c>
    </row>
    <row r="165" spans="2:10" s="18" customFormat="1" ht="12" customHeight="1" x14ac:dyDescent="0.2">
      <c r="B165" s="89"/>
      <c r="C165" s="66" t="s">
        <v>265</v>
      </c>
      <c r="D165" s="19">
        <v>1278</v>
      </c>
      <c r="E165" s="19">
        <v>637</v>
      </c>
      <c r="F165" s="19">
        <v>641</v>
      </c>
      <c r="G165" s="19">
        <v>1355</v>
      </c>
      <c r="H165" s="19">
        <v>677</v>
      </c>
      <c r="I165" s="19">
        <v>678</v>
      </c>
      <c r="J165" s="19">
        <v>1317</v>
      </c>
    </row>
    <row r="166" spans="2:10" s="18" customFormat="1" ht="12" customHeight="1" x14ac:dyDescent="0.2">
      <c r="B166" s="89"/>
      <c r="C166" s="66" t="s">
        <v>138</v>
      </c>
      <c r="D166" s="19">
        <v>101</v>
      </c>
      <c r="E166" s="19">
        <v>54</v>
      </c>
      <c r="F166" s="19">
        <v>47</v>
      </c>
      <c r="G166" s="19">
        <v>105</v>
      </c>
      <c r="H166" s="19">
        <v>57</v>
      </c>
      <c r="I166" s="19">
        <v>48</v>
      </c>
      <c r="J166" s="19">
        <v>103</v>
      </c>
    </row>
    <row r="167" spans="2:10" s="18" customFormat="1" ht="12" customHeight="1" x14ac:dyDescent="0.2">
      <c r="B167" s="89"/>
      <c r="C167" s="66" t="s">
        <v>139</v>
      </c>
      <c r="D167" s="19">
        <v>295</v>
      </c>
      <c r="E167" s="19">
        <v>141</v>
      </c>
      <c r="F167" s="19">
        <v>154</v>
      </c>
      <c r="G167" s="19">
        <v>292</v>
      </c>
      <c r="H167" s="19">
        <v>140</v>
      </c>
      <c r="I167" s="19">
        <v>152</v>
      </c>
      <c r="J167" s="19">
        <v>294</v>
      </c>
    </row>
    <row r="168" spans="2:10" s="18" customFormat="1" ht="12" customHeight="1" x14ac:dyDescent="0.2">
      <c r="B168" s="89"/>
      <c r="C168" s="66" t="s">
        <v>266</v>
      </c>
      <c r="D168" s="19">
        <v>1203</v>
      </c>
      <c r="E168" s="19">
        <v>576</v>
      </c>
      <c r="F168" s="19">
        <v>627</v>
      </c>
      <c r="G168" s="19">
        <v>1246</v>
      </c>
      <c r="H168" s="19">
        <v>603</v>
      </c>
      <c r="I168" s="19">
        <v>643</v>
      </c>
      <c r="J168" s="19">
        <v>1224</v>
      </c>
    </row>
    <row r="169" spans="2:10" s="18" customFormat="1" ht="12" customHeight="1" x14ac:dyDescent="0.2">
      <c r="B169" s="89"/>
      <c r="C169" s="66" t="s">
        <v>140</v>
      </c>
      <c r="D169" s="19">
        <v>4203</v>
      </c>
      <c r="E169" s="19">
        <v>2037</v>
      </c>
      <c r="F169" s="19">
        <v>2166</v>
      </c>
      <c r="G169" s="19">
        <v>4320</v>
      </c>
      <c r="H169" s="19">
        <v>2093</v>
      </c>
      <c r="I169" s="19">
        <v>2227</v>
      </c>
      <c r="J169" s="19">
        <v>4261</v>
      </c>
    </row>
    <row r="170" spans="2:10" s="18" customFormat="1" ht="12" customHeight="1" x14ac:dyDescent="0.2">
      <c r="B170" s="89"/>
      <c r="C170" s="66" t="s">
        <v>141</v>
      </c>
      <c r="D170" s="19">
        <v>33</v>
      </c>
      <c r="E170" s="19">
        <v>13</v>
      </c>
      <c r="F170" s="19">
        <v>20</v>
      </c>
      <c r="G170" s="19">
        <v>29</v>
      </c>
      <c r="H170" s="19">
        <v>14</v>
      </c>
      <c r="I170" s="19">
        <v>15</v>
      </c>
      <c r="J170" s="19">
        <v>32</v>
      </c>
    </row>
    <row r="171" spans="2:10" s="18" customFormat="1" ht="12" customHeight="1" x14ac:dyDescent="0.2">
      <c r="B171" s="89"/>
      <c r="C171" s="66" t="s">
        <v>142</v>
      </c>
      <c r="D171" s="19">
        <v>38</v>
      </c>
      <c r="E171" s="19">
        <v>22</v>
      </c>
      <c r="F171" s="19">
        <v>16</v>
      </c>
      <c r="G171" s="19">
        <v>39</v>
      </c>
      <c r="H171" s="19">
        <v>23</v>
      </c>
      <c r="I171" s="19">
        <v>16</v>
      </c>
      <c r="J171" s="19">
        <v>38</v>
      </c>
    </row>
    <row r="172" spans="2:10" s="18" customFormat="1" ht="12" customHeight="1" x14ac:dyDescent="0.2">
      <c r="B172" s="89"/>
      <c r="C172" s="66" t="s">
        <v>253</v>
      </c>
      <c r="D172" s="19">
        <v>894</v>
      </c>
      <c r="E172" s="19">
        <v>395</v>
      </c>
      <c r="F172" s="19">
        <v>499</v>
      </c>
      <c r="G172" s="19">
        <v>890</v>
      </c>
      <c r="H172" s="19">
        <v>398</v>
      </c>
      <c r="I172" s="19">
        <v>492</v>
      </c>
      <c r="J172" s="19">
        <v>892</v>
      </c>
    </row>
    <row r="173" spans="2:10" s="18" customFormat="1" ht="12" customHeight="1" x14ac:dyDescent="0.2">
      <c r="B173" s="89"/>
      <c r="C173" s="66" t="s">
        <v>143</v>
      </c>
      <c r="D173" s="19">
        <v>334</v>
      </c>
      <c r="E173" s="19">
        <v>161</v>
      </c>
      <c r="F173" s="19">
        <v>173</v>
      </c>
      <c r="G173" s="19">
        <v>331</v>
      </c>
      <c r="H173" s="19">
        <v>160</v>
      </c>
      <c r="I173" s="19">
        <v>171</v>
      </c>
      <c r="J173" s="19">
        <v>332</v>
      </c>
    </row>
    <row r="174" spans="2:10" s="18" customFormat="1" ht="12" customHeight="1" x14ac:dyDescent="0.2">
      <c r="B174" s="89"/>
      <c r="C174" s="66" t="s">
        <v>144</v>
      </c>
      <c r="D174" s="19">
        <v>1169</v>
      </c>
      <c r="E174" s="19">
        <v>583</v>
      </c>
      <c r="F174" s="19">
        <v>586</v>
      </c>
      <c r="G174" s="19">
        <v>1194</v>
      </c>
      <c r="H174" s="19">
        <v>605</v>
      </c>
      <c r="I174" s="19">
        <v>589</v>
      </c>
      <c r="J174" s="19">
        <v>1182</v>
      </c>
    </row>
    <row r="175" spans="2:10" s="18" customFormat="1" ht="12" customHeight="1" x14ac:dyDescent="0.2">
      <c r="B175" s="89"/>
      <c r="C175" s="66" t="s">
        <v>145</v>
      </c>
      <c r="D175" s="19">
        <v>14556</v>
      </c>
      <c r="E175" s="19">
        <v>6690</v>
      </c>
      <c r="F175" s="19">
        <v>7866</v>
      </c>
      <c r="G175" s="19">
        <v>14682</v>
      </c>
      <c r="H175" s="19">
        <v>6768</v>
      </c>
      <c r="I175" s="19">
        <v>7914</v>
      </c>
      <c r="J175" s="19">
        <v>14620</v>
      </c>
    </row>
    <row r="176" spans="2:10" s="18" customFormat="1" ht="12" customHeight="1" x14ac:dyDescent="0.2">
      <c r="B176" s="89"/>
      <c r="C176" s="66" t="s">
        <v>146</v>
      </c>
      <c r="D176" s="19">
        <v>6305</v>
      </c>
      <c r="E176" s="19">
        <v>3085</v>
      </c>
      <c r="F176" s="19">
        <v>3220</v>
      </c>
      <c r="G176" s="19">
        <v>6298</v>
      </c>
      <c r="H176" s="19">
        <v>3086</v>
      </c>
      <c r="I176" s="19">
        <v>3212</v>
      </c>
      <c r="J176" s="19">
        <v>6300</v>
      </c>
    </row>
    <row r="177" spans="2:10" s="18" customFormat="1" ht="12" customHeight="1" x14ac:dyDescent="0.2">
      <c r="B177" s="89"/>
      <c r="C177" s="66" t="s">
        <v>147</v>
      </c>
      <c r="D177" s="19">
        <v>1610</v>
      </c>
      <c r="E177" s="19">
        <v>768</v>
      </c>
      <c r="F177" s="19">
        <v>842</v>
      </c>
      <c r="G177" s="19">
        <v>1600</v>
      </c>
      <c r="H177" s="19">
        <v>764</v>
      </c>
      <c r="I177" s="19">
        <v>836</v>
      </c>
      <c r="J177" s="19">
        <v>1605</v>
      </c>
    </row>
    <row r="178" spans="2:10" s="18" customFormat="1" ht="12" customHeight="1" x14ac:dyDescent="0.2">
      <c r="B178" s="89"/>
      <c r="C178" s="66" t="s">
        <v>148</v>
      </c>
      <c r="D178" s="19">
        <v>213</v>
      </c>
      <c r="E178" s="19">
        <v>102</v>
      </c>
      <c r="F178" s="19">
        <v>111</v>
      </c>
      <c r="G178" s="19">
        <v>211</v>
      </c>
      <c r="H178" s="19">
        <v>102</v>
      </c>
      <c r="I178" s="19">
        <v>109</v>
      </c>
      <c r="J178" s="19">
        <v>211</v>
      </c>
    </row>
    <row r="179" spans="2:10" s="18" customFormat="1" ht="12" customHeight="1" x14ac:dyDescent="0.2">
      <c r="B179" s="89"/>
      <c r="C179" s="66" t="s">
        <v>149</v>
      </c>
      <c r="D179" s="19">
        <v>6751</v>
      </c>
      <c r="E179" s="19">
        <v>3142</v>
      </c>
      <c r="F179" s="19">
        <v>3609</v>
      </c>
      <c r="G179" s="19">
        <v>6809</v>
      </c>
      <c r="H179" s="19">
        <v>3152</v>
      </c>
      <c r="I179" s="19">
        <v>3657</v>
      </c>
      <c r="J179" s="19">
        <v>6780</v>
      </c>
    </row>
    <row r="180" spans="2:10" s="18" customFormat="1" ht="12" customHeight="1" x14ac:dyDescent="0.2">
      <c r="B180" s="89"/>
      <c r="C180" s="66" t="s">
        <v>150</v>
      </c>
      <c r="D180" s="19">
        <v>61</v>
      </c>
      <c r="E180" s="19">
        <v>34</v>
      </c>
      <c r="F180" s="19">
        <v>27</v>
      </c>
      <c r="G180" s="19">
        <v>58</v>
      </c>
      <c r="H180" s="19">
        <v>34</v>
      </c>
      <c r="I180" s="19">
        <v>24</v>
      </c>
      <c r="J180" s="19">
        <v>60</v>
      </c>
    </row>
    <row r="181" spans="2:10" s="18" customFormat="1" ht="12" customHeight="1" x14ac:dyDescent="0.2">
      <c r="B181" s="89"/>
      <c r="C181" s="66" t="s">
        <v>151</v>
      </c>
      <c r="D181" s="19">
        <v>2844</v>
      </c>
      <c r="E181" s="19">
        <v>1277</v>
      </c>
      <c r="F181" s="19">
        <v>1567</v>
      </c>
      <c r="G181" s="19">
        <v>2776</v>
      </c>
      <c r="H181" s="19">
        <v>1229</v>
      </c>
      <c r="I181" s="19">
        <v>1547</v>
      </c>
      <c r="J181" s="19">
        <v>2810</v>
      </c>
    </row>
    <row r="182" spans="2:10" s="18" customFormat="1" ht="12" customHeight="1" x14ac:dyDescent="0.2">
      <c r="B182" s="89"/>
      <c r="C182" s="66" t="s">
        <v>152</v>
      </c>
      <c r="D182" s="19">
        <v>288</v>
      </c>
      <c r="E182" s="19">
        <v>137</v>
      </c>
      <c r="F182" s="19">
        <v>151</v>
      </c>
      <c r="G182" s="19">
        <v>294</v>
      </c>
      <c r="H182" s="19">
        <v>142</v>
      </c>
      <c r="I182" s="19">
        <v>152</v>
      </c>
      <c r="J182" s="19">
        <v>291</v>
      </c>
    </row>
    <row r="183" spans="2:10" s="18" customFormat="1" ht="12" customHeight="1" x14ac:dyDescent="0.2">
      <c r="B183" s="89"/>
      <c r="C183" s="66" t="s">
        <v>153</v>
      </c>
      <c r="D183" s="19">
        <v>801</v>
      </c>
      <c r="E183" s="19">
        <v>370</v>
      </c>
      <c r="F183" s="19">
        <v>431</v>
      </c>
      <c r="G183" s="19">
        <v>784</v>
      </c>
      <c r="H183" s="19">
        <v>363</v>
      </c>
      <c r="I183" s="19">
        <v>421</v>
      </c>
      <c r="J183" s="19">
        <v>793</v>
      </c>
    </row>
    <row r="184" spans="2:10" s="18" customFormat="1" ht="12" customHeight="1" x14ac:dyDescent="0.2">
      <c r="B184" s="89"/>
      <c r="C184" s="66" t="s">
        <v>254</v>
      </c>
      <c r="D184" s="19">
        <v>119</v>
      </c>
      <c r="E184" s="19">
        <v>54</v>
      </c>
      <c r="F184" s="19">
        <v>65</v>
      </c>
      <c r="G184" s="19">
        <v>113</v>
      </c>
      <c r="H184" s="19">
        <v>53</v>
      </c>
      <c r="I184" s="19">
        <v>60</v>
      </c>
      <c r="J184" s="19">
        <v>116</v>
      </c>
    </row>
    <row r="185" spans="2:10" s="18" customFormat="1" ht="12" customHeight="1" x14ac:dyDescent="0.2">
      <c r="B185" s="89"/>
      <c r="C185" s="66" t="s">
        <v>154</v>
      </c>
      <c r="D185" s="19">
        <v>382</v>
      </c>
      <c r="E185" s="19">
        <v>179</v>
      </c>
      <c r="F185" s="19">
        <v>203</v>
      </c>
      <c r="G185" s="19">
        <v>393</v>
      </c>
      <c r="H185" s="19">
        <v>187</v>
      </c>
      <c r="I185" s="19">
        <v>206</v>
      </c>
      <c r="J185" s="19">
        <v>388</v>
      </c>
    </row>
    <row r="186" spans="2:10" s="18" customFormat="1" ht="12" customHeight="1" x14ac:dyDescent="0.2">
      <c r="B186" s="89"/>
      <c r="C186" s="66" t="s">
        <v>155</v>
      </c>
      <c r="D186" s="19">
        <v>664</v>
      </c>
      <c r="E186" s="19">
        <v>328</v>
      </c>
      <c r="F186" s="19">
        <v>336</v>
      </c>
      <c r="G186" s="19">
        <v>676</v>
      </c>
      <c r="H186" s="19">
        <v>333</v>
      </c>
      <c r="I186" s="19">
        <v>343</v>
      </c>
      <c r="J186" s="19">
        <v>670</v>
      </c>
    </row>
    <row r="187" spans="2:10" s="18" customFormat="1" ht="12" customHeight="1" x14ac:dyDescent="0.2">
      <c r="B187" s="89"/>
      <c r="C187" s="66" t="s">
        <v>156</v>
      </c>
      <c r="D187" s="19">
        <v>705</v>
      </c>
      <c r="E187" s="19">
        <v>335</v>
      </c>
      <c r="F187" s="19">
        <v>370</v>
      </c>
      <c r="G187" s="19">
        <v>709</v>
      </c>
      <c r="H187" s="19">
        <v>347</v>
      </c>
      <c r="I187" s="19">
        <v>362</v>
      </c>
      <c r="J187" s="19">
        <v>708</v>
      </c>
    </row>
    <row r="188" spans="2:10" s="18" customFormat="1" ht="12" customHeight="1" x14ac:dyDescent="0.2">
      <c r="B188" s="89"/>
      <c r="C188" s="66" t="s">
        <v>157</v>
      </c>
      <c r="D188" s="19">
        <v>134</v>
      </c>
      <c r="E188" s="19">
        <v>59</v>
      </c>
      <c r="F188" s="19">
        <v>75</v>
      </c>
      <c r="G188" s="19">
        <v>135</v>
      </c>
      <c r="H188" s="19">
        <v>59</v>
      </c>
      <c r="I188" s="19">
        <v>76</v>
      </c>
      <c r="J188" s="19">
        <v>134</v>
      </c>
    </row>
    <row r="189" spans="2:10" s="18" customFormat="1" ht="12" customHeight="1" x14ac:dyDescent="0.2">
      <c r="B189" s="89"/>
      <c r="C189" s="66" t="s">
        <v>158</v>
      </c>
      <c r="D189" s="19">
        <v>87</v>
      </c>
      <c r="E189" s="19">
        <v>45</v>
      </c>
      <c r="F189" s="19">
        <v>42</v>
      </c>
      <c r="G189" s="19">
        <v>85</v>
      </c>
      <c r="H189" s="19">
        <v>43</v>
      </c>
      <c r="I189" s="19">
        <v>42</v>
      </c>
      <c r="J189" s="19">
        <v>86</v>
      </c>
    </row>
    <row r="190" spans="2:10" s="18" customFormat="1" ht="12" customHeight="1" x14ac:dyDescent="0.2">
      <c r="B190" s="89"/>
      <c r="C190" s="66" t="s">
        <v>159</v>
      </c>
      <c r="D190" s="19">
        <v>760</v>
      </c>
      <c r="E190" s="19">
        <v>367</v>
      </c>
      <c r="F190" s="19">
        <v>393</v>
      </c>
      <c r="G190" s="19">
        <v>748</v>
      </c>
      <c r="H190" s="19">
        <v>360</v>
      </c>
      <c r="I190" s="19">
        <v>388</v>
      </c>
      <c r="J190" s="19">
        <v>754</v>
      </c>
    </row>
    <row r="191" spans="2:10" s="18" customFormat="1" ht="12" customHeight="1" x14ac:dyDescent="0.2">
      <c r="B191" s="89"/>
      <c r="C191" s="66" t="s">
        <v>160</v>
      </c>
      <c r="D191" s="19">
        <v>2414</v>
      </c>
      <c r="E191" s="19">
        <v>1164</v>
      </c>
      <c r="F191" s="19">
        <v>1250</v>
      </c>
      <c r="G191" s="19">
        <v>2418</v>
      </c>
      <c r="H191" s="19">
        <v>1155</v>
      </c>
      <c r="I191" s="19">
        <v>1263</v>
      </c>
      <c r="J191" s="19">
        <v>2416</v>
      </c>
    </row>
    <row r="192" spans="2:10" s="18" customFormat="1" ht="12" customHeight="1" x14ac:dyDescent="0.2">
      <c r="B192" s="89"/>
      <c r="C192" s="66" t="s">
        <v>161</v>
      </c>
      <c r="D192" s="19">
        <v>67</v>
      </c>
      <c r="E192" s="19">
        <v>30</v>
      </c>
      <c r="F192" s="19">
        <v>37</v>
      </c>
      <c r="G192" s="19">
        <v>68</v>
      </c>
      <c r="H192" s="19">
        <v>30</v>
      </c>
      <c r="I192" s="19">
        <v>38</v>
      </c>
      <c r="J192" s="19">
        <v>66</v>
      </c>
    </row>
    <row r="193" spans="1:10" s="18" customFormat="1" ht="12" customHeight="1" x14ac:dyDescent="0.2">
      <c r="B193" s="89"/>
      <c r="C193" s="66" t="s">
        <v>162</v>
      </c>
      <c r="D193" s="19">
        <v>995</v>
      </c>
      <c r="E193" s="19">
        <v>478</v>
      </c>
      <c r="F193" s="19">
        <v>517</v>
      </c>
      <c r="G193" s="19">
        <v>1042</v>
      </c>
      <c r="H193" s="19">
        <v>508</v>
      </c>
      <c r="I193" s="19">
        <v>534</v>
      </c>
      <c r="J193" s="19">
        <v>1019</v>
      </c>
    </row>
    <row r="194" spans="1:10" s="18" customFormat="1" ht="12" customHeight="1" x14ac:dyDescent="0.2">
      <c r="B194" s="89"/>
      <c r="C194" s="66" t="s">
        <v>163</v>
      </c>
      <c r="D194" s="19">
        <v>665</v>
      </c>
      <c r="E194" s="19">
        <v>323</v>
      </c>
      <c r="F194" s="19">
        <v>342</v>
      </c>
      <c r="G194" s="19">
        <v>662</v>
      </c>
      <c r="H194" s="19">
        <v>324</v>
      </c>
      <c r="I194" s="19">
        <v>338</v>
      </c>
      <c r="J194" s="19">
        <v>663</v>
      </c>
    </row>
    <row r="195" spans="1:10" s="18" customFormat="1" ht="12" customHeight="1" x14ac:dyDescent="0.2">
      <c r="B195" s="89"/>
      <c r="C195" s="89" t="s">
        <v>164</v>
      </c>
      <c r="D195" s="25">
        <v>302</v>
      </c>
      <c r="E195" s="25">
        <v>154</v>
      </c>
      <c r="F195" s="25">
        <v>148</v>
      </c>
      <c r="G195" s="25">
        <v>288</v>
      </c>
      <c r="H195" s="25">
        <v>145</v>
      </c>
      <c r="I195" s="25">
        <v>143</v>
      </c>
      <c r="J195" s="25">
        <v>295</v>
      </c>
    </row>
    <row r="196" spans="1:10" s="18" customFormat="1" ht="12" customHeight="1" x14ac:dyDescent="0.2">
      <c r="A196" s="339"/>
      <c r="B196" s="339"/>
      <c r="C196" s="339"/>
      <c r="D196" s="339"/>
      <c r="E196" s="339"/>
      <c r="F196" s="339"/>
      <c r="G196" s="339"/>
      <c r="H196" s="339"/>
      <c r="I196" s="339"/>
      <c r="J196" s="339"/>
    </row>
    <row r="197" spans="1:10" s="18" customFormat="1" ht="12" customHeight="1" x14ac:dyDescent="0.2">
      <c r="A197" s="336" t="s">
        <v>165</v>
      </c>
      <c r="B197" s="336"/>
      <c r="C197" s="336"/>
      <c r="D197" s="17">
        <f t="shared" ref="D197:J197" si="45">SUM(D198:D206)</f>
        <v>5802</v>
      </c>
      <c r="E197" s="17">
        <f t="shared" si="45"/>
        <v>2828</v>
      </c>
      <c r="F197" s="17">
        <f t="shared" si="45"/>
        <v>2974</v>
      </c>
      <c r="G197" s="17">
        <f t="shared" si="45"/>
        <v>5833</v>
      </c>
      <c r="H197" s="17">
        <f t="shared" si="45"/>
        <v>2866</v>
      </c>
      <c r="I197" s="17">
        <f t="shared" si="45"/>
        <v>2967</v>
      </c>
      <c r="J197" s="17">
        <f t="shared" si="45"/>
        <v>5817</v>
      </c>
    </row>
    <row r="198" spans="1:10" s="18" customFormat="1" ht="12" customHeight="1" x14ac:dyDescent="0.2">
      <c r="B198" s="89"/>
      <c r="C198" s="71" t="s">
        <v>267</v>
      </c>
      <c r="D198" s="19">
        <v>542</v>
      </c>
      <c r="E198" s="19">
        <v>266</v>
      </c>
      <c r="F198" s="19">
        <v>276</v>
      </c>
      <c r="G198" s="19">
        <v>548</v>
      </c>
      <c r="H198" s="19">
        <v>273</v>
      </c>
      <c r="I198" s="19">
        <v>275</v>
      </c>
      <c r="J198" s="19">
        <v>545</v>
      </c>
    </row>
    <row r="199" spans="1:10" s="18" customFormat="1" ht="12" customHeight="1" x14ac:dyDescent="0.2">
      <c r="B199" s="89"/>
      <c r="C199" s="66" t="s">
        <v>167</v>
      </c>
      <c r="D199" s="19">
        <v>62</v>
      </c>
      <c r="E199" s="19">
        <v>37</v>
      </c>
      <c r="F199" s="19">
        <v>25</v>
      </c>
      <c r="G199" s="19">
        <v>58</v>
      </c>
      <c r="H199" s="19">
        <v>35</v>
      </c>
      <c r="I199" s="19">
        <v>23</v>
      </c>
      <c r="J199" s="19">
        <v>60</v>
      </c>
    </row>
    <row r="200" spans="1:10" s="18" customFormat="1" ht="12" customHeight="1" x14ac:dyDescent="0.2">
      <c r="B200" s="89"/>
      <c r="C200" s="66" t="s">
        <v>168</v>
      </c>
      <c r="D200" s="19">
        <v>53</v>
      </c>
      <c r="E200" s="19">
        <v>27</v>
      </c>
      <c r="F200" s="19">
        <v>26</v>
      </c>
      <c r="G200" s="19">
        <v>51</v>
      </c>
      <c r="H200" s="19">
        <v>27</v>
      </c>
      <c r="I200" s="19">
        <v>24</v>
      </c>
      <c r="J200" s="19">
        <v>52</v>
      </c>
    </row>
    <row r="201" spans="1:10" s="18" customFormat="1" ht="12" customHeight="1" x14ac:dyDescent="0.2">
      <c r="B201" s="89"/>
      <c r="C201" s="66" t="s">
        <v>169</v>
      </c>
      <c r="D201" s="19">
        <v>66</v>
      </c>
      <c r="E201" s="19">
        <v>36</v>
      </c>
      <c r="F201" s="19">
        <v>30</v>
      </c>
      <c r="G201" s="19">
        <v>65</v>
      </c>
      <c r="H201" s="19">
        <v>35</v>
      </c>
      <c r="I201" s="19">
        <v>30</v>
      </c>
      <c r="J201" s="19">
        <v>65</v>
      </c>
    </row>
    <row r="202" spans="1:10" s="18" customFormat="1" ht="12" customHeight="1" x14ac:dyDescent="0.2">
      <c r="B202" s="89"/>
      <c r="C202" s="66" t="s">
        <v>170</v>
      </c>
      <c r="D202" s="19">
        <v>1264</v>
      </c>
      <c r="E202" s="19">
        <v>637</v>
      </c>
      <c r="F202" s="19">
        <v>627</v>
      </c>
      <c r="G202" s="19">
        <v>1251</v>
      </c>
      <c r="H202" s="19">
        <v>633</v>
      </c>
      <c r="I202" s="19">
        <v>618</v>
      </c>
      <c r="J202" s="19">
        <v>1258</v>
      </c>
    </row>
    <row r="203" spans="1:10" s="18" customFormat="1" ht="12" customHeight="1" x14ac:dyDescent="0.2">
      <c r="B203" s="89"/>
      <c r="C203" s="66" t="s">
        <v>268</v>
      </c>
      <c r="D203" s="19">
        <v>837</v>
      </c>
      <c r="E203" s="19">
        <v>377</v>
      </c>
      <c r="F203" s="19">
        <v>460</v>
      </c>
      <c r="G203" s="19">
        <v>834</v>
      </c>
      <c r="H203" s="19">
        <v>383</v>
      </c>
      <c r="I203" s="19">
        <v>451</v>
      </c>
      <c r="J203" s="19">
        <v>835</v>
      </c>
    </row>
    <row r="204" spans="1:10" s="18" customFormat="1" ht="12" customHeight="1" x14ac:dyDescent="0.2">
      <c r="B204" s="89"/>
      <c r="C204" s="66" t="s">
        <v>171</v>
      </c>
      <c r="D204" s="19">
        <v>582</v>
      </c>
      <c r="E204" s="19">
        <v>282</v>
      </c>
      <c r="F204" s="19">
        <v>300</v>
      </c>
      <c r="G204" s="19">
        <v>576</v>
      </c>
      <c r="H204" s="19">
        <v>281</v>
      </c>
      <c r="I204" s="19">
        <v>295</v>
      </c>
      <c r="J204" s="19">
        <v>580</v>
      </c>
    </row>
    <row r="205" spans="1:10" s="18" customFormat="1" ht="12" customHeight="1" x14ac:dyDescent="0.2">
      <c r="B205" s="89"/>
      <c r="C205" s="66" t="s">
        <v>172</v>
      </c>
      <c r="D205" s="19">
        <v>42</v>
      </c>
      <c r="E205" s="19">
        <v>19</v>
      </c>
      <c r="F205" s="19">
        <v>23</v>
      </c>
      <c r="G205" s="19">
        <v>43</v>
      </c>
      <c r="H205" s="19">
        <v>20</v>
      </c>
      <c r="I205" s="19">
        <v>23</v>
      </c>
      <c r="J205" s="19">
        <v>43</v>
      </c>
    </row>
    <row r="206" spans="1:10" s="18" customFormat="1" ht="12" customHeight="1" x14ac:dyDescent="0.2">
      <c r="B206" s="89"/>
      <c r="C206" s="89" t="s">
        <v>173</v>
      </c>
      <c r="D206" s="25">
        <v>2354</v>
      </c>
      <c r="E206" s="25">
        <v>1147</v>
      </c>
      <c r="F206" s="25">
        <v>1207</v>
      </c>
      <c r="G206" s="25">
        <v>2407</v>
      </c>
      <c r="H206" s="25">
        <v>1179</v>
      </c>
      <c r="I206" s="25">
        <v>1228</v>
      </c>
      <c r="J206" s="25">
        <v>2379</v>
      </c>
    </row>
    <row r="207" spans="1:10" s="18" customFormat="1" ht="12" customHeight="1" x14ac:dyDescent="0.2">
      <c r="A207" s="339"/>
      <c r="B207" s="339"/>
      <c r="C207" s="339"/>
      <c r="D207" s="339"/>
      <c r="E207" s="339"/>
      <c r="F207" s="339"/>
      <c r="G207" s="339"/>
      <c r="H207" s="339"/>
      <c r="I207" s="339"/>
      <c r="J207" s="339"/>
    </row>
    <row r="208" spans="1:10" s="18" customFormat="1" ht="12" customHeight="1" x14ac:dyDescent="0.2">
      <c r="A208" s="336" t="s">
        <v>174</v>
      </c>
      <c r="B208" s="336"/>
      <c r="C208" s="336"/>
      <c r="D208" s="17">
        <f t="shared" ref="D208:J208" si="46">SUM(D209:D226)</f>
        <v>46142</v>
      </c>
      <c r="E208" s="17">
        <f t="shared" si="46"/>
        <v>22210</v>
      </c>
      <c r="F208" s="17">
        <f t="shared" si="46"/>
        <v>23932</v>
      </c>
      <c r="G208" s="17">
        <f t="shared" si="46"/>
        <v>46588</v>
      </c>
      <c r="H208" s="17">
        <f t="shared" si="46"/>
        <v>22419</v>
      </c>
      <c r="I208" s="17">
        <f t="shared" si="46"/>
        <v>24169</v>
      </c>
      <c r="J208" s="17">
        <f t="shared" si="46"/>
        <v>46365</v>
      </c>
    </row>
    <row r="209" spans="2:10" s="18" customFormat="1" ht="12" customHeight="1" x14ac:dyDescent="0.2">
      <c r="B209" s="89"/>
      <c r="C209" s="71" t="s">
        <v>175</v>
      </c>
      <c r="D209" s="19">
        <v>3975</v>
      </c>
      <c r="E209" s="19">
        <v>1955</v>
      </c>
      <c r="F209" s="19">
        <v>2020</v>
      </c>
      <c r="G209" s="19">
        <v>3963</v>
      </c>
      <c r="H209" s="19">
        <v>1954</v>
      </c>
      <c r="I209" s="19">
        <v>2009</v>
      </c>
      <c r="J209" s="19">
        <v>3968</v>
      </c>
    </row>
    <row r="210" spans="2:10" s="18" customFormat="1" ht="12" customHeight="1" x14ac:dyDescent="0.2">
      <c r="B210" s="89"/>
      <c r="C210" s="66" t="s">
        <v>176</v>
      </c>
      <c r="D210" s="19">
        <v>16880</v>
      </c>
      <c r="E210" s="19">
        <v>7877</v>
      </c>
      <c r="F210" s="19">
        <v>9003</v>
      </c>
      <c r="G210" s="19">
        <v>16983</v>
      </c>
      <c r="H210" s="19">
        <v>7917</v>
      </c>
      <c r="I210" s="19">
        <v>9066</v>
      </c>
      <c r="J210" s="19">
        <v>16932</v>
      </c>
    </row>
    <row r="211" spans="2:10" s="18" customFormat="1" ht="12" customHeight="1" x14ac:dyDescent="0.2">
      <c r="B211" s="89"/>
      <c r="C211" s="66" t="s">
        <v>177</v>
      </c>
      <c r="D211" s="19">
        <v>2089</v>
      </c>
      <c r="E211" s="19">
        <v>1069</v>
      </c>
      <c r="F211" s="19">
        <v>1020</v>
      </c>
      <c r="G211" s="19">
        <v>2116</v>
      </c>
      <c r="H211" s="19">
        <v>1088</v>
      </c>
      <c r="I211" s="19">
        <v>1028</v>
      </c>
      <c r="J211" s="19">
        <v>2102</v>
      </c>
    </row>
    <row r="212" spans="2:10" s="18" customFormat="1" ht="12" customHeight="1" x14ac:dyDescent="0.2">
      <c r="B212" s="89"/>
      <c r="C212" s="66" t="s">
        <v>178</v>
      </c>
      <c r="D212" s="19">
        <v>2509</v>
      </c>
      <c r="E212" s="19">
        <v>1245</v>
      </c>
      <c r="F212" s="19">
        <v>1264</v>
      </c>
      <c r="G212" s="19">
        <v>2531</v>
      </c>
      <c r="H212" s="19">
        <v>1256</v>
      </c>
      <c r="I212" s="19">
        <v>1275</v>
      </c>
      <c r="J212" s="19">
        <v>2521</v>
      </c>
    </row>
    <row r="213" spans="2:10" s="18" customFormat="1" ht="12" customHeight="1" x14ac:dyDescent="0.2">
      <c r="B213" s="89"/>
      <c r="C213" s="66" t="s">
        <v>179</v>
      </c>
      <c r="D213" s="19">
        <v>7867</v>
      </c>
      <c r="E213" s="19">
        <v>3751</v>
      </c>
      <c r="F213" s="19">
        <v>4116</v>
      </c>
      <c r="G213" s="19">
        <v>7975</v>
      </c>
      <c r="H213" s="19">
        <v>3781</v>
      </c>
      <c r="I213" s="19">
        <v>4194</v>
      </c>
      <c r="J213" s="19">
        <v>7920</v>
      </c>
    </row>
    <row r="214" spans="2:10" s="18" customFormat="1" ht="12" customHeight="1" x14ac:dyDescent="0.2">
      <c r="B214" s="89"/>
      <c r="C214" s="66" t="s">
        <v>180</v>
      </c>
      <c r="D214" s="19">
        <v>588</v>
      </c>
      <c r="E214" s="19">
        <v>287</v>
      </c>
      <c r="F214" s="19">
        <v>301</v>
      </c>
      <c r="G214" s="19">
        <v>624</v>
      </c>
      <c r="H214" s="19">
        <v>309</v>
      </c>
      <c r="I214" s="19">
        <v>315</v>
      </c>
      <c r="J214" s="19">
        <v>607</v>
      </c>
    </row>
    <row r="215" spans="2:10" s="18" customFormat="1" ht="12" customHeight="1" x14ac:dyDescent="0.2">
      <c r="B215" s="89"/>
      <c r="C215" s="66" t="s">
        <v>181</v>
      </c>
      <c r="D215" s="19">
        <v>695</v>
      </c>
      <c r="E215" s="19">
        <v>347</v>
      </c>
      <c r="F215" s="19">
        <v>348</v>
      </c>
      <c r="G215" s="19">
        <v>688</v>
      </c>
      <c r="H215" s="19">
        <v>346</v>
      </c>
      <c r="I215" s="19">
        <v>342</v>
      </c>
      <c r="J215" s="19">
        <v>691</v>
      </c>
    </row>
    <row r="216" spans="2:10" s="18" customFormat="1" ht="12" customHeight="1" x14ac:dyDescent="0.2">
      <c r="B216" s="89"/>
      <c r="C216" s="66" t="s">
        <v>182</v>
      </c>
      <c r="D216" s="19">
        <v>735</v>
      </c>
      <c r="E216" s="19">
        <v>354</v>
      </c>
      <c r="F216" s="19">
        <v>381</v>
      </c>
      <c r="G216" s="19">
        <v>770</v>
      </c>
      <c r="H216" s="19">
        <v>373</v>
      </c>
      <c r="I216" s="19">
        <v>397</v>
      </c>
      <c r="J216" s="19">
        <v>752</v>
      </c>
    </row>
    <row r="217" spans="2:10" s="18" customFormat="1" ht="12" customHeight="1" x14ac:dyDescent="0.2">
      <c r="B217" s="89"/>
      <c r="C217" s="66" t="s">
        <v>183</v>
      </c>
      <c r="D217" s="19">
        <v>360</v>
      </c>
      <c r="E217" s="19">
        <v>192</v>
      </c>
      <c r="F217" s="19">
        <v>168</v>
      </c>
      <c r="G217" s="19">
        <v>366</v>
      </c>
      <c r="H217" s="19">
        <v>198</v>
      </c>
      <c r="I217" s="19">
        <v>168</v>
      </c>
      <c r="J217" s="19">
        <v>363</v>
      </c>
    </row>
    <row r="218" spans="2:10" s="18" customFormat="1" ht="12" customHeight="1" x14ac:dyDescent="0.2">
      <c r="B218" s="89"/>
      <c r="C218" s="66" t="s">
        <v>184</v>
      </c>
      <c r="D218" s="19">
        <v>1223</v>
      </c>
      <c r="E218" s="19">
        <v>586</v>
      </c>
      <c r="F218" s="19">
        <v>637</v>
      </c>
      <c r="G218" s="19">
        <v>1245</v>
      </c>
      <c r="H218" s="19">
        <v>597</v>
      </c>
      <c r="I218" s="19">
        <v>648</v>
      </c>
      <c r="J218" s="19">
        <v>1234</v>
      </c>
    </row>
    <row r="219" spans="2:10" s="18" customFormat="1" ht="12" customHeight="1" x14ac:dyDescent="0.2">
      <c r="B219" s="89"/>
      <c r="C219" s="66" t="s">
        <v>185</v>
      </c>
      <c r="D219" s="19">
        <v>345</v>
      </c>
      <c r="E219" s="19">
        <v>164</v>
      </c>
      <c r="F219" s="19">
        <v>181</v>
      </c>
      <c r="G219" s="19">
        <v>343</v>
      </c>
      <c r="H219" s="19">
        <v>162</v>
      </c>
      <c r="I219" s="19">
        <v>181</v>
      </c>
      <c r="J219" s="19">
        <v>345</v>
      </c>
    </row>
    <row r="220" spans="2:10" s="18" customFormat="1" ht="12" customHeight="1" x14ac:dyDescent="0.2">
      <c r="B220" s="89"/>
      <c r="C220" s="66" t="s">
        <v>186</v>
      </c>
      <c r="D220" s="19">
        <v>101</v>
      </c>
      <c r="E220" s="19">
        <v>51</v>
      </c>
      <c r="F220" s="19">
        <v>50</v>
      </c>
      <c r="G220" s="19">
        <v>106</v>
      </c>
      <c r="H220" s="19">
        <v>56</v>
      </c>
      <c r="I220" s="19">
        <v>50</v>
      </c>
      <c r="J220" s="19">
        <v>103</v>
      </c>
    </row>
    <row r="221" spans="2:10" s="18" customFormat="1" ht="12" customHeight="1" x14ac:dyDescent="0.2">
      <c r="B221" s="89"/>
      <c r="C221" s="66" t="s">
        <v>187</v>
      </c>
      <c r="D221" s="19">
        <v>2405</v>
      </c>
      <c r="E221" s="19">
        <v>1173</v>
      </c>
      <c r="F221" s="19">
        <v>1232</v>
      </c>
      <c r="G221" s="19">
        <v>2413</v>
      </c>
      <c r="H221" s="19">
        <v>1163</v>
      </c>
      <c r="I221" s="19">
        <v>1250</v>
      </c>
      <c r="J221" s="19">
        <v>2410</v>
      </c>
    </row>
    <row r="222" spans="2:10" s="18" customFormat="1" ht="12" customHeight="1" x14ac:dyDescent="0.2">
      <c r="B222" s="89"/>
      <c r="C222" s="66" t="s">
        <v>188</v>
      </c>
      <c r="D222" s="19">
        <v>542</v>
      </c>
      <c r="E222" s="19">
        <v>258</v>
      </c>
      <c r="F222" s="19">
        <v>284</v>
      </c>
      <c r="G222" s="19">
        <v>552</v>
      </c>
      <c r="H222" s="19">
        <v>266</v>
      </c>
      <c r="I222" s="19">
        <v>286</v>
      </c>
      <c r="J222" s="19">
        <v>546</v>
      </c>
    </row>
    <row r="223" spans="2:10" s="18" customFormat="1" ht="12" customHeight="1" x14ac:dyDescent="0.2">
      <c r="B223" s="89"/>
      <c r="C223" s="66" t="s">
        <v>189</v>
      </c>
      <c r="D223" s="19">
        <v>545</v>
      </c>
      <c r="E223" s="19">
        <v>265</v>
      </c>
      <c r="F223" s="19">
        <v>280</v>
      </c>
      <c r="G223" s="19">
        <v>575</v>
      </c>
      <c r="H223" s="19">
        <v>281</v>
      </c>
      <c r="I223" s="19">
        <v>294</v>
      </c>
      <c r="J223" s="19">
        <v>561</v>
      </c>
    </row>
    <row r="224" spans="2:10" s="18" customFormat="1" ht="12" customHeight="1" x14ac:dyDescent="0.2">
      <c r="B224" s="89"/>
      <c r="C224" s="66" t="s">
        <v>190</v>
      </c>
      <c r="D224" s="19">
        <v>2207</v>
      </c>
      <c r="E224" s="19">
        <v>1108</v>
      </c>
      <c r="F224" s="19">
        <v>1099</v>
      </c>
      <c r="G224" s="19">
        <v>2235</v>
      </c>
      <c r="H224" s="19">
        <v>1135</v>
      </c>
      <c r="I224" s="19">
        <v>1100</v>
      </c>
      <c r="J224" s="19">
        <v>2220</v>
      </c>
    </row>
    <row r="225" spans="1:10" s="18" customFormat="1" ht="12" customHeight="1" x14ac:dyDescent="0.2">
      <c r="B225" s="89"/>
      <c r="C225" s="66" t="s">
        <v>191</v>
      </c>
      <c r="D225" s="19">
        <v>198</v>
      </c>
      <c r="E225" s="19">
        <v>102</v>
      </c>
      <c r="F225" s="19">
        <v>96</v>
      </c>
      <c r="G225" s="19">
        <v>197</v>
      </c>
      <c r="H225" s="19">
        <v>101</v>
      </c>
      <c r="I225" s="19">
        <v>96</v>
      </c>
      <c r="J225" s="19">
        <v>197</v>
      </c>
    </row>
    <row r="226" spans="1:10" s="18" customFormat="1" ht="12" customHeight="1" x14ac:dyDescent="0.2">
      <c r="B226" s="89"/>
      <c r="C226" s="89" t="s">
        <v>192</v>
      </c>
      <c r="D226" s="25">
        <v>2878</v>
      </c>
      <c r="E226" s="25">
        <v>1426</v>
      </c>
      <c r="F226" s="25">
        <v>1452</v>
      </c>
      <c r="G226" s="25">
        <v>2906</v>
      </c>
      <c r="H226" s="25">
        <v>1436</v>
      </c>
      <c r="I226" s="25">
        <v>1470</v>
      </c>
      <c r="J226" s="25">
        <v>2893</v>
      </c>
    </row>
    <row r="227" spans="1:10" s="18" customFormat="1" ht="12" customHeight="1" x14ac:dyDescent="0.2">
      <c r="A227" s="339"/>
      <c r="B227" s="339"/>
      <c r="C227" s="339"/>
      <c r="D227" s="339"/>
      <c r="E227" s="339"/>
      <c r="F227" s="339"/>
      <c r="G227" s="339"/>
      <c r="H227" s="339"/>
      <c r="I227" s="339"/>
      <c r="J227" s="339"/>
    </row>
    <row r="228" spans="1:10" s="18" customFormat="1" ht="12" customHeight="1" x14ac:dyDescent="0.2">
      <c r="A228" s="336" t="s">
        <v>193</v>
      </c>
      <c r="B228" s="336"/>
      <c r="C228" s="336"/>
      <c r="D228" s="17">
        <f t="shared" ref="D228:J228" si="47">SUM(D229:D234)</f>
        <v>12022</v>
      </c>
      <c r="E228" s="17">
        <f t="shared" si="47"/>
        <v>6006</v>
      </c>
      <c r="F228" s="17">
        <f t="shared" si="47"/>
        <v>6016</v>
      </c>
      <c r="G228" s="17">
        <f t="shared" si="47"/>
        <v>12039</v>
      </c>
      <c r="H228" s="17">
        <f t="shared" si="47"/>
        <v>6005</v>
      </c>
      <c r="I228" s="17">
        <f t="shared" si="47"/>
        <v>6034</v>
      </c>
      <c r="J228" s="17">
        <f t="shared" si="47"/>
        <v>12031</v>
      </c>
    </row>
    <row r="229" spans="1:10" s="18" customFormat="1" ht="12" customHeight="1" x14ac:dyDescent="0.2">
      <c r="B229" s="89"/>
      <c r="C229" s="71" t="s">
        <v>194</v>
      </c>
      <c r="D229" s="19">
        <v>5938</v>
      </c>
      <c r="E229" s="19">
        <v>2951</v>
      </c>
      <c r="F229" s="19">
        <v>2987</v>
      </c>
      <c r="G229" s="19">
        <v>5914</v>
      </c>
      <c r="H229" s="19">
        <v>2930</v>
      </c>
      <c r="I229" s="19">
        <v>2984</v>
      </c>
      <c r="J229" s="19">
        <v>5927</v>
      </c>
    </row>
    <row r="230" spans="1:10" s="18" customFormat="1" ht="12" customHeight="1" x14ac:dyDescent="0.2">
      <c r="B230" s="89"/>
      <c r="C230" s="66" t="s">
        <v>195</v>
      </c>
      <c r="D230" s="19">
        <v>2370</v>
      </c>
      <c r="E230" s="19">
        <v>1158</v>
      </c>
      <c r="F230" s="19">
        <v>1212</v>
      </c>
      <c r="G230" s="19">
        <v>2427</v>
      </c>
      <c r="H230" s="19">
        <v>1187</v>
      </c>
      <c r="I230" s="19">
        <v>1240</v>
      </c>
      <c r="J230" s="19">
        <v>2398</v>
      </c>
    </row>
    <row r="231" spans="1:10" s="18" customFormat="1" ht="12" customHeight="1" x14ac:dyDescent="0.2">
      <c r="B231" s="89"/>
      <c r="C231" s="66" t="s">
        <v>196</v>
      </c>
      <c r="D231" s="19">
        <v>614</v>
      </c>
      <c r="E231" s="19">
        <v>320</v>
      </c>
      <c r="F231" s="19">
        <v>294</v>
      </c>
      <c r="G231" s="19">
        <v>578</v>
      </c>
      <c r="H231" s="19">
        <v>302</v>
      </c>
      <c r="I231" s="19">
        <v>276</v>
      </c>
      <c r="J231" s="19">
        <v>596</v>
      </c>
    </row>
    <row r="232" spans="1:10" s="18" customFormat="1" ht="12" customHeight="1" x14ac:dyDescent="0.2">
      <c r="B232" s="89"/>
      <c r="C232" s="66" t="s">
        <v>197</v>
      </c>
      <c r="D232" s="19">
        <v>538</v>
      </c>
      <c r="E232" s="19">
        <v>263</v>
      </c>
      <c r="F232" s="19">
        <v>275</v>
      </c>
      <c r="G232" s="19">
        <v>533</v>
      </c>
      <c r="H232" s="19">
        <v>261</v>
      </c>
      <c r="I232" s="19">
        <v>272</v>
      </c>
      <c r="J232" s="19">
        <v>535</v>
      </c>
    </row>
    <row r="233" spans="1:10" s="18" customFormat="1" ht="12" customHeight="1" x14ac:dyDescent="0.2">
      <c r="B233" s="89"/>
      <c r="C233" s="66" t="s">
        <v>198</v>
      </c>
      <c r="D233" s="19">
        <v>1579</v>
      </c>
      <c r="E233" s="19">
        <v>798</v>
      </c>
      <c r="F233" s="19">
        <v>781</v>
      </c>
      <c r="G233" s="19">
        <v>1600</v>
      </c>
      <c r="H233" s="19">
        <v>812</v>
      </c>
      <c r="I233" s="19">
        <v>788</v>
      </c>
      <c r="J233" s="19">
        <v>1590</v>
      </c>
    </row>
    <row r="234" spans="1:10" s="18" customFormat="1" ht="12" customHeight="1" x14ac:dyDescent="0.2">
      <c r="B234" s="89"/>
      <c r="C234" s="89" t="s">
        <v>199</v>
      </c>
      <c r="D234" s="25">
        <v>983</v>
      </c>
      <c r="E234" s="25">
        <v>516</v>
      </c>
      <c r="F234" s="25">
        <v>467</v>
      </c>
      <c r="G234" s="25">
        <v>987</v>
      </c>
      <c r="H234" s="25">
        <v>513</v>
      </c>
      <c r="I234" s="25">
        <v>474</v>
      </c>
      <c r="J234" s="25">
        <v>985</v>
      </c>
    </row>
    <row r="235" spans="1:10" s="18" customFormat="1" ht="12" customHeight="1" x14ac:dyDescent="0.2">
      <c r="A235" s="339"/>
      <c r="B235" s="339"/>
      <c r="C235" s="339"/>
      <c r="D235" s="339"/>
      <c r="E235" s="339"/>
      <c r="F235" s="339"/>
      <c r="G235" s="339"/>
      <c r="H235" s="339"/>
      <c r="I235" s="339"/>
      <c r="J235" s="339"/>
    </row>
    <row r="236" spans="1:10" s="18" customFormat="1" ht="12" customHeight="1" x14ac:dyDescent="0.2">
      <c r="A236" s="336" t="s">
        <v>200</v>
      </c>
      <c r="B236" s="336"/>
      <c r="C236" s="336"/>
      <c r="D236" s="17">
        <f t="shared" ref="D236:J236" si="48">SUM(D237:D241)</f>
        <v>5660</v>
      </c>
      <c r="E236" s="17">
        <f t="shared" si="48"/>
        <v>2822</v>
      </c>
      <c r="F236" s="17">
        <f t="shared" si="48"/>
        <v>2838</v>
      </c>
      <c r="G236" s="17">
        <f t="shared" si="48"/>
        <v>5664</v>
      </c>
      <c r="H236" s="17">
        <f t="shared" si="48"/>
        <v>2828</v>
      </c>
      <c r="I236" s="17">
        <f t="shared" si="48"/>
        <v>2836</v>
      </c>
      <c r="J236" s="17">
        <f t="shared" si="48"/>
        <v>5641</v>
      </c>
    </row>
    <row r="237" spans="1:10" s="18" customFormat="1" ht="12" customHeight="1" x14ac:dyDescent="0.2">
      <c r="B237" s="89"/>
      <c r="C237" s="71" t="s">
        <v>201</v>
      </c>
      <c r="D237" s="19">
        <v>1875</v>
      </c>
      <c r="E237" s="19">
        <v>906</v>
      </c>
      <c r="F237" s="19">
        <v>969</v>
      </c>
      <c r="G237" s="19">
        <v>1826</v>
      </c>
      <c r="H237" s="19">
        <v>893</v>
      </c>
      <c r="I237" s="19">
        <v>933</v>
      </c>
      <c r="J237" s="19">
        <v>1849</v>
      </c>
    </row>
    <row r="238" spans="1:10" s="18" customFormat="1" ht="12" customHeight="1" x14ac:dyDescent="0.2">
      <c r="B238" s="89"/>
      <c r="C238" s="89" t="s">
        <v>202</v>
      </c>
      <c r="D238" s="25">
        <v>1799</v>
      </c>
      <c r="E238" s="25">
        <v>892</v>
      </c>
      <c r="F238" s="25">
        <v>907</v>
      </c>
      <c r="G238" s="25">
        <v>1844</v>
      </c>
      <c r="H238" s="25">
        <v>918</v>
      </c>
      <c r="I238" s="25">
        <v>926</v>
      </c>
      <c r="J238" s="25">
        <v>1801</v>
      </c>
    </row>
    <row r="239" spans="1:10" s="18" customFormat="1" ht="12" customHeight="1" x14ac:dyDescent="0.2">
      <c r="B239" s="89"/>
      <c r="C239" s="66" t="s">
        <v>203</v>
      </c>
      <c r="D239" s="19">
        <v>359</v>
      </c>
      <c r="E239" s="19">
        <v>182</v>
      </c>
      <c r="F239" s="19">
        <v>177</v>
      </c>
      <c r="G239" s="19">
        <v>364</v>
      </c>
      <c r="H239" s="19">
        <v>181</v>
      </c>
      <c r="I239" s="19">
        <v>183</v>
      </c>
      <c r="J239" s="19">
        <v>362</v>
      </c>
    </row>
    <row r="240" spans="1:10" s="18" customFormat="1" ht="12" customHeight="1" x14ac:dyDescent="0.2">
      <c r="B240" s="89"/>
      <c r="C240" s="66" t="s">
        <v>204</v>
      </c>
      <c r="D240" s="19">
        <v>1287</v>
      </c>
      <c r="E240" s="19">
        <v>663</v>
      </c>
      <c r="F240" s="19">
        <v>624</v>
      </c>
      <c r="G240" s="19">
        <v>1285</v>
      </c>
      <c r="H240" s="19">
        <v>656</v>
      </c>
      <c r="I240" s="19">
        <v>629</v>
      </c>
      <c r="J240" s="19">
        <v>1286</v>
      </c>
    </row>
    <row r="241" spans="1:10" s="18" customFormat="1" ht="12" customHeight="1" x14ac:dyDescent="0.2">
      <c r="B241" s="89"/>
      <c r="C241" s="69" t="s">
        <v>205</v>
      </c>
      <c r="D241" s="25">
        <v>340</v>
      </c>
      <c r="E241" s="25">
        <v>179</v>
      </c>
      <c r="F241" s="25">
        <v>161</v>
      </c>
      <c r="G241" s="25">
        <v>345</v>
      </c>
      <c r="H241" s="25">
        <v>180</v>
      </c>
      <c r="I241" s="25">
        <v>165</v>
      </c>
      <c r="J241" s="25">
        <v>343</v>
      </c>
    </row>
    <row r="242" spans="1:10" s="18" customFormat="1" ht="12" customHeight="1" x14ac:dyDescent="0.2">
      <c r="A242" s="339"/>
      <c r="B242" s="339"/>
      <c r="C242" s="339"/>
      <c r="D242" s="339"/>
      <c r="E242" s="339"/>
      <c r="F242" s="339"/>
      <c r="G242" s="339"/>
      <c r="H242" s="339"/>
      <c r="I242" s="339"/>
      <c r="J242" s="339"/>
    </row>
    <row r="243" spans="1:10" s="18" customFormat="1" ht="12" customHeight="1" x14ac:dyDescent="0.2">
      <c r="A243" s="336" t="s">
        <v>206</v>
      </c>
      <c r="B243" s="336"/>
      <c r="C243" s="336"/>
      <c r="D243" s="17">
        <f t="shared" ref="D243:J243" si="49">SUM(D244:D261)</f>
        <v>10173</v>
      </c>
      <c r="E243" s="17">
        <f t="shared" si="49"/>
        <v>5312</v>
      </c>
      <c r="F243" s="17">
        <f t="shared" si="49"/>
        <v>4861</v>
      </c>
      <c r="G243" s="17">
        <f t="shared" si="49"/>
        <v>10164</v>
      </c>
      <c r="H243" s="17">
        <f t="shared" si="49"/>
        <v>5318</v>
      </c>
      <c r="I243" s="17">
        <f t="shared" si="49"/>
        <v>4846</v>
      </c>
      <c r="J243" s="17">
        <f t="shared" si="49"/>
        <v>10168</v>
      </c>
    </row>
    <row r="244" spans="1:10" s="18" customFormat="1" ht="12" customHeight="1" x14ac:dyDescent="0.2">
      <c r="B244" s="89"/>
      <c r="C244" s="71" t="s">
        <v>207</v>
      </c>
      <c r="D244" s="19">
        <v>1628</v>
      </c>
      <c r="E244" s="19">
        <v>816</v>
      </c>
      <c r="F244" s="19">
        <v>812</v>
      </c>
      <c r="G244" s="19">
        <v>1609</v>
      </c>
      <c r="H244" s="19">
        <v>801</v>
      </c>
      <c r="I244" s="19">
        <v>808</v>
      </c>
      <c r="J244" s="19">
        <v>1619</v>
      </c>
    </row>
    <row r="245" spans="1:10" s="18" customFormat="1" ht="12" customHeight="1" x14ac:dyDescent="0.2">
      <c r="B245" s="89"/>
      <c r="C245" s="66" t="s">
        <v>208</v>
      </c>
      <c r="D245" s="19">
        <v>104</v>
      </c>
      <c r="E245" s="19">
        <v>49</v>
      </c>
      <c r="F245" s="19">
        <v>55</v>
      </c>
      <c r="G245" s="19">
        <v>103</v>
      </c>
      <c r="H245" s="19">
        <v>48</v>
      </c>
      <c r="I245" s="19">
        <v>55</v>
      </c>
      <c r="J245" s="19">
        <v>103</v>
      </c>
    </row>
    <row r="246" spans="1:10" s="18" customFormat="1" ht="12" customHeight="1" x14ac:dyDescent="0.2">
      <c r="B246" s="89"/>
      <c r="C246" s="66" t="s">
        <v>209</v>
      </c>
      <c r="D246" s="19">
        <v>71</v>
      </c>
      <c r="E246" s="19">
        <v>35</v>
      </c>
      <c r="F246" s="19">
        <v>36</v>
      </c>
      <c r="G246" s="19">
        <v>78</v>
      </c>
      <c r="H246" s="19">
        <v>39</v>
      </c>
      <c r="I246" s="19">
        <v>39</v>
      </c>
      <c r="J246" s="19">
        <v>74</v>
      </c>
    </row>
    <row r="247" spans="1:10" s="18" customFormat="1" ht="12" customHeight="1" x14ac:dyDescent="0.2">
      <c r="B247" s="89"/>
      <c r="C247" s="66" t="s">
        <v>210</v>
      </c>
      <c r="D247" s="19">
        <v>1083</v>
      </c>
      <c r="E247" s="19">
        <v>551</v>
      </c>
      <c r="F247" s="19">
        <v>532</v>
      </c>
      <c r="G247" s="19">
        <v>1066</v>
      </c>
      <c r="H247" s="19">
        <v>549</v>
      </c>
      <c r="I247" s="19">
        <v>517</v>
      </c>
      <c r="J247" s="19">
        <v>1076</v>
      </c>
    </row>
    <row r="248" spans="1:10" s="18" customFormat="1" ht="12" customHeight="1" x14ac:dyDescent="0.2">
      <c r="B248" s="89"/>
      <c r="C248" s="66" t="s">
        <v>211</v>
      </c>
      <c r="D248" s="19">
        <v>35</v>
      </c>
      <c r="E248" s="19">
        <v>15</v>
      </c>
      <c r="F248" s="19">
        <v>20</v>
      </c>
      <c r="G248" s="19">
        <v>35</v>
      </c>
      <c r="H248" s="19">
        <v>15</v>
      </c>
      <c r="I248" s="19">
        <v>20</v>
      </c>
      <c r="J248" s="19">
        <v>35</v>
      </c>
    </row>
    <row r="249" spans="1:10" s="18" customFormat="1" ht="12" customHeight="1" x14ac:dyDescent="0.2">
      <c r="B249" s="89"/>
      <c r="C249" s="66" t="s">
        <v>212</v>
      </c>
      <c r="D249" s="19">
        <v>59</v>
      </c>
      <c r="E249" s="19">
        <v>29</v>
      </c>
      <c r="F249" s="19">
        <v>30</v>
      </c>
      <c r="G249" s="19">
        <v>59</v>
      </c>
      <c r="H249" s="19">
        <v>31</v>
      </c>
      <c r="I249" s="19">
        <v>28</v>
      </c>
      <c r="J249" s="19">
        <v>58</v>
      </c>
    </row>
    <row r="250" spans="1:10" s="18" customFormat="1" ht="12" customHeight="1" x14ac:dyDescent="0.2">
      <c r="B250" s="89"/>
      <c r="C250" s="66" t="s">
        <v>213</v>
      </c>
      <c r="D250" s="19">
        <v>93</v>
      </c>
      <c r="E250" s="19">
        <v>47</v>
      </c>
      <c r="F250" s="19">
        <v>46</v>
      </c>
      <c r="G250" s="19">
        <v>89</v>
      </c>
      <c r="H250" s="19">
        <v>44</v>
      </c>
      <c r="I250" s="19">
        <v>45</v>
      </c>
      <c r="J250" s="19">
        <v>92</v>
      </c>
    </row>
    <row r="251" spans="1:10" s="18" customFormat="1" ht="12" customHeight="1" x14ac:dyDescent="0.2">
      <c r="B251" s="89"/>
      <c r="C251" s="66" t="s">
        <v>214</v>
      </c>
      <c r="D251" s="19">
        <v>402</v>
      </c>
      <c r="E251" s="19">
        <v>199</v>
      </c>
      <c r="F251" s="19">
        <v>203</v>
      </c>
      <c r="G251" s="19">
        <v>391</v>
      </c>
      <c r="H251" s="19">
        <v>195</v>
      </c>
      <c r="I251" s="19">
        <v>196</v>
      </c>
      <c r="J251" s="19">
        <v>396</v>
      </c>
    </row>
    <row r="252" spans="1:10" s="18" customFormat="1" ht="12" customHeight="1" x14ac:dyDescent="0.2">
      <c r="B252" s="89"/>
      <c r="C252" s="66" t="s">
        <v>215</v>
      </c>
      <c r="D252" s="19">
        <v>165</v>
      </c>
      <c r="E252" s="19">
        <v>83</v>
      </c>
      <c r="F252" s="19">
        <v>82</v>
      </c>
      <c r="G252" s="19">
        <v>172</v>
      </c>
      <c r="H252" s="19">
        <v>85</v>
      </c>
      <c r="I252" s="19">
        <v>87</v>
      </c>
      <c r="J252" s="19">
        <v>169</v>
      </c>
    </row>
    <row r="253" spans="1:10" s="18" customFormat="1" ht="12" customHeight="1" x14ac:dyDescent="0.2">
      <c r="B253" s="89"/>
      <c r="C253" s="66" t="s">
        <v>216</v>
      </c>
      <c r="D253" s="19">
        <v>2026</v>
      </c>
      <c r="E253" s="19">
        <v>962</v>
      </c>
      <c r="F253" s="19">
        <v>1064</v>
      </c>
      <c r="G253" s="19">
        <v>2030</v>
      </c>
      <c r="H253" s="19">
        <v>976</v>
      </c>
      <c r="I253" s="19">
        <v>1054</v>
      </c>
      <c r="J253" s="19">
        <v>2027</v>
      </c>
    </row>
    <row r="254" spans="1:10" s="18" customFormat="1" ht="12" customHeight="1" x14ac:dyDescent="0.2">
      <c r="B254" s="89"/>
      <c r="C254" s="66" t="s">
        <v>217</v>
      </c>
      <c r="D254" s="19">
        <v>940</v>
      </c>
      <c r="E254" s="19">
        <v>467</v>
      </c>
      <c r="F254" s="19">
        <v>473</v>
      </c>
      <c r="G254" s="19">
        <v>921</v>
      </c>
      <c r="H254" s="19">
        <v>455</v>
      </c>
      <c r="I254" s="19">
        <v>466</v>
      </c>
      <c r="J254" s="19">
        <v>930</v>
      </c>
    </row>
    <row r="255" spans="1:10" s="18" customFormat="1" ht="12" customHeight="1" x14ac:dyDescent="0.2">
      <c r="B255" s="89"/>
      <c r="C255" s="66" t="s">
        <v>218</v>
      </c>
      <c r="D255" s="19">
        <v>451</v>
      </c>
      <c r="E255" s="19">
        <v>318</v>
      </c>
      <c r="F255" s="19">
        <v>133</v>
      </c>
      <c r="G255" s="19">
        <v>541</v>
      </c>
      <c r="H255" s="19">
        <v>410</v>
      </c>
      <c r="I255" s="19">
        <v>131</v>
      </c>
      <c r="J255" s="19">
        <v>496</v>
      </c>
    </row>
    <row r="256" spans="1:10" s="18" customFormat="1" ht="12" customHeight="1" x14ac:dyDescent="0.2">
      <c r="B256" s="89"/>
      <c r="C256" s="66" t="s">
        <v>219</v>
      </c>
      <c r="D256" s="19">
        <v>116</v>
      </c>
      <c r="E256" s="19">
        <v>64</v>
      </c>
      <c r="F256" s="19">
        <v>52</v>
      </c>
      <c r="G256" s="19">
        <v>123</v>
      </c>
      <c r="H256" s="19">
        <v>66</v>
      </c>
      <c r="I256" s="19">
        <v>57</v>
      </c>
      <c r="J256" s="19">
        <v>120</v>
      </c>
    </row>
    <row r="257" spans="1:10" s="18" customFormat="1" ht="12" customHeight="1" x14ac:dyDescent="0.2">
      <c r="B257" s="89"/>
      <c r="C257" s="66" t="s">
        <v>220</v>
      </c>
      <c r="D257" s="19">
        <v>354</v>
      </c>
      <c r="E257" s="19">
        <v>181</v>
      </c>
      <c r="F257" s="19">
        <v>173</v>
      </c>
      <c r="G257" s="19">
        <v>365</v>
      </c>
      <c r="H257" s="19">
        <v>184</v>
      </c>
      <c r="I257" s="19">
        <v>181</v>
      </c>
      <c r="J257" s="19">
        <v>359</v>
      </c>
    </row>
    <row r="258" spans="1:10" s="18" customFormat="1" ht="12" customHeight="1" x14ac:dyDescent="0.2">
      <c r="B258" s="89"/>
      <c r="C258" s="66" t="s">
        <v>221</v>
      </c>
      <c r="D258" s="19">
        <v>1051</v>
      </c>
      <c r="E258" s="19">
        <v>703</v>
      </c>
      <c r="F258" s="19">
        <v>348</v>
      </c>
      <c r="G258" s="19">
        <v>982</v>
      </c>
      <c r="H258" s="19">
        <v>627</v>
      </c>
      <c r="I258" s="19">
        <v>355</v>
      </c>
      <c r="J258" s="19">
        <v>1016</v>
      </c>
    </row>
    <row r="259" spans="1:10" s="18" customFormat="1" ht="12" customHeight="1" x14ac:dyDescent="0.2">
      <c r="B259" s="89"/>
      <c r="C259" s="66" t="s">
        <v>222</v>
      </c>
      <c r="D259" s="19">
        <v>433</v>
      </c>
      <c r="E259" s="19">
        <v>222</v>
      </c>
      <c r="F259" s="19">
        <v>211</v>
      </c>
      <c r="G259" s="19">
        <v>452</v>
      </c>
      <c r="H259" s="19">
        <v>230</v>
      </c>
      <c r="I259" s="19">
        <v>222</v>
      </c>
      <c r="J259" s="19">
        <v>444</v>
      </c>
    </row>
    <row r="260" spans="1:10" s="18" customFormat="1" ht="12" customHeight="1" x14ac:dyDescent="0.2">
      <c r="B260" s="89"/>
      <c r="C260" s="66" t="s">
        <v>223</v>
      </c>
      <c r="D260" s="19">
        <v>1085</v>
      </c>
      <c r="E260" s="19">
        <v>532</v>
      </c>
      <c r="F260" s="19">
        <v>553</v>
      </c>
      <c r="G260" s="19">
        <v>1072</v>
      </c>
      <c r="H260" s="19">
        <v>526</v>
      </c>
      <c r="I260" s="19">
        <v>546</v>
      </c>
      <c r="J260" s="19">
        <v>1077</v>
      </c>
    </row>
    <row r="261" spans="1:10" s="18" customFormat="1" ht="12" customHeight="1" x14ac:dyDescent="0.2">
      <c r="B261" s="89"/>
      <c r="C261" s="89" t="s">
        <v>224</v>
      </c>
      <c r="D261" s="25">
        <v>77</v>
      </c>
      <c r="E261" s="25">
        <v>39</v>
      </c>
      <c r="F261" s="25">
        <v>38</v>
      </c>
      <c r="G261" s="25">
        <v>76</v>
      </c>
      <c r="H261" s="25">
        <v>37</v>
      </c>
      <c r="I261" s="25">
        <v>39</v>
      </c>
      <c r="J261" s="25">
        <v>77</v>
      </c>
    </row>
    <row r="262" spans="1:10" s="18" customFormat="1" ht="12" customHeight="1" x14ac:dyDescent="0.2">
      <c r="A262" s="340"/>
      <c r="B262" s="340"/>
      <c r="C262" s="340"/>
      <c r="D262" s="340"/>
      <c r="E262" s="340"/>
      <c r="F262" s="340"/>
      <c r="G262" s="340"/>
      <c r="H262" s="340"/>
      <c r="I262" s="340"/>
      <c r="J262" s="340"/>
    </row>
    <row r="263" spans="1:10" s="18" customFormat="1" ht="12" customHeight="1" x14ac:dyDescent="0.2">
      <c r="A263" s="336" t="s">
        <v>273</v>
      </c>
      <c r="B263" s="336"/>
      <c r="C263" s="336"/>
      <c r="D263" s="336"/>
      <c r="E263" s="336"/>
      <c r="F263" s="336"/>
      <c r="G263" s="336"/>
      <c r="H263" s="336"/>
      <c r="I263" s="336"/>
      <c r="J263" s="336"/>
    </row>
    <row r="264" spans="1:10" s="18" customFormat="1" ht="12" customHeight="1" x14ac:dyDescent="0.2">
      <c r="B264" s="89"/>
      <c r="C264" s="71" t="s">
        <v>226</v>
      </c>
      <c r="D264" s="19">
        <f t="shared" ref="D264:J264" si="50">SUM(D58:D81)</f>
        <v>47553</v>
      </c>
      <c r="E264" s="19">
        <f t="shared" si="50"/>
        <v>22741</v>
      </c>
      <c r="F264" s="19">
        <f t="shared" si="50"/>
        <v>24812</v>
      </c>
      <c r="G264" s="19">
        <f t="shared" si="50"/>
        <v>47868</v>
      </c>
      <c r="H264" s="19">
        <f t="shared" si="50"/>
        <v>22912</v>
      </c>
      <c r="I264" s="19">
        <f t="shared" si="50"/>
        <v>24956</v>
      </c>
      <c r="J264" s="19">
        <f t="shared" si="50"/>
        <v>47709</v>
      </c>
    </row>
    <row r="265" spans="1:10" s="18" customFormat="1" ht="12" customHeight="1" x14ac:dyDescent="0.2">
      <c r="B265" s="89"/>
      <c r="C265" s="66" t="s">
        <v>227</v>
      </c>
      <c r="D265" s="19">
        <f t="shared" ref="D265:J265" si="51">SUM(D84:D153)</f>
        <v>134989</v>
      </c>
      <c r="E265" s="19">
        <f t="shared" si="51"/>
        <v>64064</v>
      </c>
      <c r="F265" s="19">
        <f t="shared" si="51"/>
        <v>70925</v>
      </c>
      <c r="G265" s="19">
        <f t="shared" si="51"/>
        <v>136296</v>
      </c>
      <c r="H265" s="19">
        <f t="shared" si="51"/>
        <v>64750</v>
      </c>
      <c r="I265" s="19">
        <f t="shared" si="51"/>
        <v>71546</v>
      </c>
      <c r="J265" s="19">
        <f t="shared" si="51"/>
        <v>135645</v>
      </c>
    </row>
    <row r="266" spans="1:10" s="18" customFormat="1" ht="12" customHeight="1" x14ac:dyDescent="0.2">
      <c r="B266" s="89"/>
      <c r="C266" s="66" t="s">
        <v>228</v>
      </c>
      <c r="D266" s="19">
        <f t="shared" ref="D266:J266" si="52">SUM(D156:D195)</f>
        <v>59935</v>
      </c>
      <c r="E266" s="19">
        <f t="shared" si="52"/>
        <v>28242</v>
      </c>
      <c r="F266" s="19">
        <f t="shared" si="52"/>
        <v>31693</v>
      </c>
      <c r="G266" s="19">
        <f t="shared" si="52"/>
        <v>60399</v>
      </c>
      <c r="H266" s="19">
        <f t="shared" si="52"/>
        <v>28505</v>
      </c>
      <c r="I266" s="19">
        <f t="shared" si="52"/>
        <v>31894</v>
      </c>
      <c r="J266" s="19">
        <f t="shared" si="52"/>
        <v>60166</v>
      </c>
    </row>
    <row r="267" spans="1:10" s="18" customFormat="1" ht="12" customHeight="1" x14ac:dyDescent="0.2">
      <c r="B267" s="89"/>
      <c r="C267" s="66" t="s">
        <v>229</v>
      </c>
      <c r="D267" s="19">
        <f t="shared" ref="D267:J267" si="53">SUM(D198:D206)</f>
        <v>5802</v>
      </c>
      <c r="E267" s="19">
        <f t="shared" si="53"/>
        <v>2828</v>
      </c>
      <c r="F267" s="19">
        <f t="shared" si="53"/>
        <v>2974</v>
      </c>
      <c r="G267" s="19">
        <f t="shared" si="53"/>
        <v>5833</v>
      </c>
      <c r="H267" s="19">
        <f t="shared" si="53"/>
        <v>2866</v>
      </c>
      <c r="I267" s="19">
        <f t="shared" si="53"/>
        <v>2967</v>
      </c>
      <c r="J267" s="19">
        <f t="shared" si="53"/>
        <v>5817</v>
      </c>
    </row>
    <row r="268" spans="1:10" s="18" customFormat="1" ht="12" customHeight="1" x14ac:dyDescent="0.2">
      <c r="B268" s="89"/>
      <c r="C268" s="66" t="s">
        <v>230</v>
      </c>
      <c r="D268" s="19">
        <f t="shared" ref="D268:J268" si="54">SUM(D209:D226)</f>
        <v>46142</v>
      </c>
      <c r="E268" s="19">
        <f t="shared" si="54"/>
        <v>22210</v>
      </c>
      <c r="F268" s="19">
        <f t="shared" si="54"/>
        <v>23932</v>
      </c>
      <c r="G268" s="19">
        <f t="shared" si="54"/>
        <v>46588</v>
      </c>
      <c r="H268" s="19">
        <f t="shared" si="54"/>
        <v>22419</v>
      </c>
      <c r="I268" s="19">
        <f t="shared" si="54"/>
        <v>24169</v>
      </c>
      <c r="J268" s="19">
        <f t="shared" si="54"/>
        <v>46365</v>
      </c>
    </row>
    <row r="269" spans="1:10" s="18" customFormat="1" ht="12" customHeight="1" x14ac:dyDescent="0.2">
      <c r="B269" s="89"/>
      <c r="C269" s="66" t="s">
        <v>231</v>
      </c>
      <c r="D269" s="19">
        <f t="shared" ref="D269:J269" si="55">SUM(D229:D234)</f>
        <v>12022</v>
      </c>
      <c r="E269" s="19">
        <f t="shared" si="55"/>
        <v>6006</v>
      </c>
      <c r="F269" s="19">
        <f t="shared" si="55"/>
        <v>6016</v>
      </c>
      <c r="G269" s="19">
        <f t="shared" si="55"/>
        <v>12039</v>
      </c>
      <c r="H269" s="19">
        <f t="shared" si="55"/>
        <v>6005</v>
      </c>
      <c r="I269" s="19">
        <f t="shared" si="55"/>
        <v>6034</v>
      </c>
      <c r="J269" s="19">
        <f t="shared" si="55"/>
        <v>12031</v>
      </c>
    </row>
    <row r="270" spans="1:10" s="18" customFormat="1" ht="12" customHeight="1" x14ac:dyDescent="0.2">
      <c r="B270" s="89"/>
      <c r="C270" s="66" t="s">
        <v>232</v>
      </c>
      <c r="D270" s="19">
        <f t="shared" ref="D270:J270" si="56">SUM(D237:D241)</f>
        <v>5660</v>
      </c>
      <c r="E270" s="19">
        <f t="shared" si="56"/>
        <v>2822</v>
      </c>
      <c r="F270" s="19">
        <f t="shared" si="56"/>
        <v>2838</v>
      </c>
      <c r="G270" s="19">
        <f t="shared" si="56"/>
        <v>5664</v>
      </c>
      <c r="H270" s="19">
        <f t="shared" si="56"/>
        <v>2828</v>
      </c>
      <c r="I270" s="19">
        <f t="shared" si="56"/>
        <v>2836</v>
      </c>
      <c r="J270" s="19">
        <f t="shared" si="56"/>
        <v>5641</v>
      </c>
    </row>
    <row r="271" spans="1:10" s="18" customFormat="1" ht="12" customHeight="1" x14ac:dyDescent="0.2">
      <c r="B271" s="89"/>
      <c r="C271" s="66" t="s">
        <v>233</v>
      </c>
      <c r="D271" s="19">
        <f t="shared" ref="D271:J271" si="57">SUM(D244:D261)</f>
        <v>10173</v>
      </c>
      <c r="E271" s="19">
        <f t="shared" si="57"/>
        <v>5312</v>
      </c>
      <c r="F271" s="19">
        <f t="shared" si="57"/>
        <v>4861</v>
      </c>
      <c r="G271" s="19">
        <f t="shared" si="57"/>
        <v>10164</v>
      </c>
      <c r="H271" s="19">
        <f t="shared" si="57"/>
        <v>5318</v>
      </c>
      <c r="I271" s="19">
        <f t="shared" si="57"/>
        <v>4846</v>
      </c>
      <c r="J271" s="19">
        <f t="shared" si="57"/>
        <v>10168</v>
      </c>
    </row>
    <row r="272" spans="1:10" s="18" customFormat="1" ht="12" customHeight="1" x14ac:dyDescent="0.2">
      <c r="B272" s="89"/>
      <c r="C272" s="91" t="s">
        <v>272</v>
      </c>
      <c r="D272" s="45">
        <f t="shared" ref="D272:J272" si="58">SUM(D264:D271)</f>
        <v>322276</v>
      </c>
      <c r="E272" s="45">
        <f t="shared" si="58"/>
        <v>154225</v>
      </c>
      <c r="F272" s="45">
        <f t="shared" si="58"/>
        <v>168051</v>
      </c>
      <c r="G272" s="45">
        <f t="shared" si="58"/>
        <v>324851</v>
      </c>
      <c r="H272" s="45">
        <f t="shared" si="58"/>
        <v>155603</v>
      </c>
      <c r="I272" s="45">
        <f t="shared" si="58"/>
        <v>169248</v>
      </c>
      <c r="J272" s="45">
        <f t="shared" si="58"/>
        <v>323542</v>
      </c>
    </row>
    <row r="273" spans="1:10" s="18" customFormat="1" ht="12" customHeight="1" x14ac:dyDescent="0.2">
      <c r="A273" s="340"/>
      <c r="B273" s="340"/>
      <c r="C273" s="340"/>
      <c r="D273" s="340"/>
      <c r="E273" s="340"/>
      <c r="F273" s="340"/>
      <c r="G273" s="340"/>
      <c r="H273" s="340"/>
      <c r="I273" s="340"/>
      <c r="J273" s="340"/>
    </row>
    <row r="274" spans="1:10" s="18" customFormat="1" ht="12" customHeight="1" x14ac:dyDescent="0.2">
      <c r="A274" s="336" t="s">
        <v>372</v>
      </c>
      <c r="B274" s="336"/>
      <c r="C274" s="336"/>
      <c r="D274" s="336"/>
      <c r="E274" s="336"/>
      <c r="F274" s="336"/>
      <c r="G274" s="336"/>
      <c r="H274" s="336"/>
      <c r="I274" s="336"/>
      <c r="J274" s="336"/>
    </row>
    <row r="275" spans="1:10" s="18" customFormat="1" ht="12" customHeight="1" x14ac:dyDescent="0.2">
      <c r="B275" s="89"/>
      <c r="C275" s="71" t="s">
        <v>230</v>
      </c>
      <c r="D275" s="19">
        <f t="shared" ref="D275:J275" si="59">D209+D210+D211+D212+D213+D214+D215+D216+D218+D221+D222+D224+D226+D230+D163+D223</f>
        <v>48267</v>
      </c>
      <c r="E275" s="19">
        <f t="shared" si="59"/>
        <v>23216</v>
      </c>
      <c r="F275" s="19">
        <f t="shared" si="59"/>
        <v>25051</v>
      </c>
      <c r="G275" s="19">
        <f t="shared" si="59"/>
        <v>48755</v>
      </c>
      <c r="H275" s="19">
        <f t="shared" si="59"/>
        <v>23442</v>
      </c>
      <c r="I275" s="19">
        <f t="shared" si="59"/>
        <v>25313</v>
      </c>
      <c r="J275" s="19">
        <f t="shared" si="59"/>
        <v>48510</v>
      </c>
    </row>
    <row r="276" spans="1:10" s="18" customFormat="1" ht="12" customHeight="1" x14ac:dyDescent="0.2">
      <c r="B276" s="89"/>
      <c r="C276" s="66" t="s">
        <v>234</v>
      </c>
      <c r="D276" s="19">
        <f t="shared" ref="D276:J276" si="60">D58+D59+D60+D64+D65+D66+D67+D68+D69+D70+D72+D73+D75+D76+D77+D78+D79+D80+D81+D97</f>
        <v>46748</v>
      </c>
      <c r="E276" s="19">
        <f t="shared" si="60"/>
        <v>22340</v>
      </c>
      <c r="F276" s="19">
        <f t="shared" si="60"/>
        <v>24408</v>
      </c>
      <c r="G276" s="19">
        <f t="shared" si="60"/>
        <v>47064</v>
      </c>
      <c r="H276" s="19">
        <f t="shared" si="60"/>
        <v>22514</v>
      </c>
      <c r="I276" s="19">
        <f t="shared" si="60"/>
        <v>24550</v>
      </c>
      <c r="J276" s="19">
        <f t="shared" si="60"/>
        <v>46906</v>
      </c>
    </row>
    <row r="277" spans="1:10" s="18" customFormat="1" ht="12" customHeight="1" x14ac:dyDescent="0.2">
      <c r="B277" s="89"/>
      <c r="C277" s="66" t="s">
        <v>228</v>
      </c>
      <c r="D277" s="19">
        <f t="shared" ref="D277:J277" si="61">D156+D159+D162+D165+D169+D175+D176+D179+D181+D183+D186+D190+D191+D193+D198+D203+D206+D168+D172+D174+D177</f>
        <v>56757</v>
      </c>
      <c r="E277" s="19">
        <f t="shared" si="61"/>
        <v>26728</v>
      </c>
      <c r="F277" s="19">
        <f t="shared" si="61"/>
        <v>30029</v>
      </c>
      <c r="G277" s="19">
        <f t="shared" si="61"/>
        <v>57316</v>
      </c>
      <c r="H277" s="19">
        <f t="shared" si="61"/>
        <v>27028</v>
      </c>
      <c r="I277" s="19">
        <f t="shared" si="61"/>
        <v>30288</v>
      </c>
      <c r="J277" s="19">
        <f t="shared" si="61"/>
        <v>57036</v>
      </c>
    </row>
    <row r="278" spans="1:10" s="18" customFormat="1" ht="12" customHeight="1" x14ac:dyDescent="0.2">
      <c r="B278" s="89"/>
      <c r="C278" s="66" t="s">
        <v>227</v>
      </c>
      <c r="D278" s="19">
        <f t="shared" ref="D278:J278" si="62">+D84+D85+D86+D89+D90+D91+D95+D93+D99+D98+D103+D100+D105+D102+D106+D104+D107+D113+D111+D110+D114+D115+D116+D117+D118+D119+D120+D122+D121+D123+D124+D126+D125+D128+D127+D131+D133+D132+D135+D134+D136+D137+D138+D139+D140+D142+D143+D146+D145+D147+D148+D150+D151+D152+D153</f>
        <v>127351</v>
      </c>
      <c r="E278" s="19">
        <f t="shared" si="62"/>
        <v>60301</v>
      </c>
      <c r="F278" s="19">
        <f t="shared" si="62"/>
        <v>67050</v>
      </c>
      <c r="G278" s="19">
        <f t="shared" si="62"/>
        <v>128541</v>
      </c>
      <c r="H278" s="19">
        <f t="shared" si="62"/>
        <v>60935</v>
      </c>
      <c r="I278" s="19">
        <f t="shared" si="62"/>
        <v>67606</v>
      </c>
      <c r="J278" s="19">
        <f t="shared" si="62"/>
        <v>127947</v>
      </c>
    </row>
    <row r="279" spans="1:10" s="18" customFormat="1" ht="12" customHeight="1" x14ac:dyDescent="0.2">
      <c r="B279" s="89"/>
      <c r="C279" s="91" t="s">
        <v>274</v>
      </c>
      <c r="D279" s="45">
        <f t="shared" ref="D279:J279" si="63">SUM(D275:D278)</f>
        <v>279123</v>
      </c>
      <c r="E279" s="45">
        <f t="shared" si="63"/>
        <v>132585</v>
      </c>
      <c r="F279" s="45">
        <f t="shared" si="63"/>
        <v>146538</v>
      </c>
      <c r="G279" s="45">
        <f t="shared" si="63"/>
        <v>281676</v>
      </c>
      <c r="H279" s="45">
        <f t="shared" si="63"/>
        <v>133919</v>
      </c>
      <c r="I279" s="45">
        <f t="shared" si="63"/>
        <v>147757</v>
      </c>
      <c r="J279" s="45">
        <f t="shared" si="63"/>
        <v>280399</v>
      </c>
    </row>
    <row r="280" spans="1:10" s="30" customFormat="1" ht="5.25" x14ac:dyDescent="0.15">
      <c r="A280" s="295"/>
      <c r="B280" s="295"/>
      <c r="C280" s="295"/>
      <c r="D280" s="295"/>
      <c r="E280" s="295"/>
      <c r="F280" s="295"/>
      <c r="G280" s="295"/>
      <c r="H280" s="295"/>
      <c r="I280" s="295"/>
      <c r="J280" s="295"/>
    </row>
    <row r="281" spans="1:10" s="31" customFormat="1" ht="12" customHeight="1" x14ac:dyDescent="0.2">
      <c r="A281" s="291" t="s">
        <v>371</v>
      </c>
      <c r="B281" s="291"/>
      <c r="C281" s="291"/>
      <c r="D281" s="291"/>
      <c r="E281" s="291"/>
      <c r="F281" s="291"/>
      <c r="G281" s="291"/>
      <c r="H281" s="291"/>
      <c r="I281" s="291"/>
      <c r="J281" s="272"/>
    </row>
    <row r="282" spans="1:10" s="30" customFormat="1" ht="11.25" x14ac:dyDescent="0.2">
      <c r="A282" s="293"/>
      <c r="B282" s="293"/>
      <c r="C282" s="293"/>
      <c r="D282" s="293"/>
      <c r="E282" s="293"/>
      <c r="F282" s="293"/>
      <c r="G282" s="293"/>
      <c r="H282" s="293"/>
      <c r="I282" s="293"/>
      <c r="J282" s="293"/>
    </row>
    <row r="283" spans="1:10" s="92" customFormat="1" ht="11.25" x14ac:dyDescent="0.2">
      <c r="A283" s="337" t="s">
        <v>236</v>
      </c>
      <c r="B283" s="337"/>
      <c r="C283" s="337"/>
      <c r="D283" s="337"/>
      <c r="E283" s="337"/>
      <c r="F283" s="337"/>
      <c r="G283" s="337"/>
      <c r="H283" s="337"/>
      <c r="I283" s="337"/>
      <c r="J283" s="337"/>
    </row>
    <row r="284" spans="1:10" s="93" customFormat="1" ht="5.25" customHeight="1" x14ac:dyDescent="0.2">
      <c r="A284" s="338"/>
      <c r="B284" s="338"/>
      <c r="C284" s="338"/>
      <c r="D284" s="338"/>
      <c r="E284" s="338"/>
      <c r="F284" s="338"/>
      <c r="G284" s="338"/>
      <c r="H284" s="338"/>
      <c r="I284" s="338"/>
      <c r="J284" s="338"/>
    </row>
    <row r="285" spans="1:10" s="94" customFormat="1" ht="11.25" customHeight="1" x14ac:dyDescent="0.2">
      <c r="A285" s="335" t="s">
        <v>275</v>
      </c>
      <c r="B285" s="335"/>
      <c r="C285" s="335"/>
      <c r="D285" s="335"/>
      <c r="E285" s="335"/>
      <c r="F285" s="335"/>
      <c r="G285" s="335"/>
      <c r="H285" s="335"/>
      <c r="I285" s="335"/>
      <c r="J285" s="335"/>
    </row>
    <row r="286" spans="1:10" s="95" customFormat="1" ht="12" customHeight="1" x14ac:dyDescent="0.2">
      <c r="A286" s="309" t="s">
        <v>338</v>
      </c>
      <c r="B286" s="309"/>
      <c r="C286" s="309"/>
      <c r="D286" s="309"/>
      <c r="E286" s="309"/>
      <c r="F286" s="309"/>
      <c r="G286" s="309"/>
      <c r="H286" s="309"/>
      <c r="I286" s="309"/>
      <c r="J286" s="309"/>
    </row>
    <row r="287" spans="1:10" ht="12" customHeight="1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ht="12" customHeight="1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ht="12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</sheetData>
  <mergeCells count="64">
    <mergeCell ref="A1:J1"/>
    <mergeCell ref="A2:J2"/>
    <mergeCell ref="A3:J3"/>
    <mergeCell ref="A4:J4"/>
    <mergeCell ref="A5:C5"/>
    <mergeCell ref="D5:I5"/>
    <mergeCell ref="A6:C6"/>
    <mergeCell ref="A7:J7"/>
    <mergeCell ref="A8:J8"/>
    <mergeCell ref="A9:C9"/>
    <mergeCell ref="A10:C10"/>
    <mergeCell ref="B11:C11"/>
    <mergeCell ref="B15:C15"/>
    <mergeCell ref="B19:C19"/>
    <mergeCell ref="A20:J20"/>
    <mergeCell ref="A21:C21"/>
    <mergeCell ref="B22:C22"/>
    <mergeCell ref="B23:C23"/>
    <mergeCell ref="B24:C24"/>
    <mergeCell ref="B27:C27"/>
    <mergeCell ref="B30:C30"/>
    <mergeCell ref="B31:C31"/>
    <mergeCell ref="A35:J35"/>
    <mergeCell ref="A36:C36"/>
    <mergeCell ref="B37:C37"/>
    <mergeCell ref="B38:C38"/>
    <mergeCell ref="A39:J39"/>
    <mergeCell ref="A40:C40"/>
    <mergeCell ref="B41:C41"/>
    <mergeCell ref="B42:C42"/>
    <mergeCell ref="B46:C46"/>
    <mergeCell ref="A50:J50"/>
    <mergeCell ref="A51:C51"/>
    <mergeCell ref="B52:C52"/>
    <mergeCell ref="B53:C53"/>
    <mergeCell ref="B54:C54"/>
    <mergeCell ref="A55:J55"/>
    <mergeCell ref="A56:C56"/>
    <mergeCell ref="A57:C57"/>
    <mergeCell ref="A82:J82"/>
    <mergeCell ref="A83:C83"/>
    <mergeCell ref="A154:J154"/>
    <mergeCell ref="A155:C155"/>
    <mergeCell ref="A196:J196"/>
    <mergeCell ref="A197:C197"/>
    <mergeCell ref="A207:J207"/>
    <mergeCell ref="A208:C208"/>
    <mergeCell ref="A227:J227"/>
    <mergeCell ref="A228:C228"/>
    <mergeCell ref="A235:J235"/>
    <mergeCell ref="A236:C236"/>
    <mergeCell ref="A242:J242"/>
    <mergeCell ref="A243:C243"/>
    <mergeCell ref="A262:J262"/>
    <mergeCell ref="A263:J263"/>
    <mergeCell ref="A273:J273"/>
    <mergeCell ref="A285:J285"/>
    <mergeCell ref="A286:J286"/>
    <mergeCell ref="A274:J274"/>
    <mergeCell ref="A282:J282"/>
    <mergeCell ref="A283:J283"/>
    <mergeCell ref="A284:J284"/>
    <mergeCell ref="A280:J280"/>
    <mergeCell ref="A281:J281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2"/>
  <sheetViews>
    <sheetView workbookViewId="0">
      <selection sqref="A1:J1"/>
    </sheetView>
  </sheetViews>
  <sheetFormatPr defaultRowHeight="12" customHeight="1" x14ac:dyDescent="0.2"/>
  <cols>
    <col min="1" max="2" width="1.7109375" style="1" customWidth="1"/>
    <col min="3" max="3" width="24.7109375" style="1" customWidth="1"/>
    <col min="4" max="10" width="9.5703125" style="1" customWidth="1"/>
    <col min="11" max="16384" width="9.140625" style="1"/>
  </cols>
  <sheetData>
    <row r="1" spans="1:10" s="76" customFormat="1" ht="12" customHeight="1" x14ac:dyDescent="0.2">
      <c r="A1" s="350"/>
      <c r="B1" s="350"/>
      <c r="C1" s="350"/>
      <c r="D1" s="350"/>
      <c r="E1" s="350"/>
      <c r="F1" s="350"/>
      <c r="G1" s="350"/>
      <c r="H1" s="350"/>
      <c r="I1" s="350"/>
      <c r="J1" s="350"/>
    </row>
    <row r="2" spans="1:10" s="76" customFormat="1" ht="12.75" x14ac:dyDescent="0.2">
      <c r="A2" s="351" t="s">
        <v>276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s="77" customFormat="1" ht="12" customHeight="1" x14ac:dyDescent="0.25">
      <c r="A3" s="290"/>
      <c r="B3" s="290"/>
      <c r="C3" s="290"/>
      <c r="D3" s="290"/>
      <c r="E3" s="290"/>
      <c r="F3" s="290"/>
      <c r="G3" s="290"/>
      <c r="H3" s="290"/>
      <c r="I3" s="290"/>
      <c r="J3" s="290"/>
    </row>
    <row r="4" spans="1:10" s="77" customFormat="1" ht="12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s="37" customFormat="1" ht="12" customHeight="1" x14ac:dyDescent="0.2">
      <c r="A5" s="352"/>
      <c r="B5" s="352"/>
      <c r="C5" s="353"/>
      <c r="D5" s="354">
        <v>2004</v>
      </c>
      <c r="E5" s="316"/>
      <c r="F5" s="316"/>
      <c r="G5" s="354">
        <v>2005</v>
      </c>
      <c r="H5" s="316"/>
      <c r="I5" s="316"/>
      <c r="J5" s="96" t="s">
        <v>277</v>
      </c>
    </row>
    <row r="6" spans="1:10" s="37" customFormat="1" ht="12" customHeight="1" x14ac:dyDescent="0.2">
      <c r="A6" s="355"/>
      <c r="B6" s="355"/>
      <c r="C6" s="355"/>
      <c r="D6" s="356"/>
      <c r="E6" s="357"/>
      <c r="F6" s="357"/>
      <c r="G6" s="356"/>
      <c r="H6" s="357"/>
      <c r="I6" s="357"/>
      <c r="J6" s="97" t="s">
        <v>278</v>
      </c>
    </row>
    <row r="7" spans="1:10" s="37" customFormat="1" ht="12" customHeight="1" x14ac:dyDescent="0.2">
      <c r="A7" s="358"/>
      <c r="B7" s="358"/>
      <c r="C7" s="358"/>
      <c r="D7" s="358"/>
      <c r="E7" s="358"/>
      <c r="F7" s="358"/>
      <c r="G7" s="358"/>
      <c r="H7" s="358"/>
      <c r="I7" s="358"/>
      <c r="J7" s="358"/>
    </row>
    <row r="8" spans="1:10" s="99" customFormat="1" ht="12" customHeight="1" x14ac:dyDescent="0.2">
      <c r="A8" s="357"/>
      <c r="B8" s="357"/>
      <c r="C8" s="357"/>
      <c r="D8" s="357"/>
      <c r="E8" s="357"/>
      <c r="F8" s="357"/>
      <c r="G8" s="357"/>
      <c r="H8" s="357"/>
      <c r="I8" s="357"/>
      <c r="J8" s="357"/>
    </row>
    <row r="9" spans="1:10" s="99" customFormat="1" ht="12" customHeight="1" x14ac:dyDescent="0.2">
      <c r="A9" s="100"/>
      <c r="B9" s="100"/>
      <c r="C9" s="100"/>
      <c r="D9" s="101" t="s">
        <v>3</v>
      </c>
      <c r="E9" s="101" t="s">
        <v>4</v>
      </c>
      <c r="F9" s="101" t="s">
        <v>5</v>
      </c>
      <c r="G9" s="101" t="s">
        <v>3</v>
      </c>
      <c r="H9" s="101" t="s">
        <v>4</v>
      </c>
      <c r="I9" s="101" t="s">
        <v>5</v>
      </c>
      <c r="J9" s="100"/>
    </row>
    <row r="10" spans="1:10" s="102" customFormat="1" ht="12" customHeight="1" x14ac:dyDescent="0.2">
      <c r="A10" s="336" t="s">
        <v>7</v>
      </c>
      <c r="B10" s="336"/>
      <c r="C10" s="336"/>
      <c r="D10" s="15">
        <v>28879</v>
      </c>
      <c r="E10" s="15">
        <v>14555</v>
      </c>
      <c r="F10" s="15">
        <v>14324</v>
      </c>
      <c r="G10" s="15">
        <v>29089</v>
      </c>
      <c r="H10" s="15">
        <v>14743</v>
      </c>
      <c r="I10" s="15">
        <v>14346</v>
      </c>
      <c r="J10" s="15">
        <v>28983</v>
      </c>
    </row>
    <row r="11" spans="1:10" s="18" customFormat="1" ht="12" customHeight="1" x14ac:dyDescent="0.2">
      <c r="A11" s="86"/>
      <c r="B11" s="339" t="s">
        <v>8</v>
      </c>
      <c r="C11" s="339"/>
      <c r="D11" s="29">
        <v>10113</v>
      </c>
      <c r="E11" s="29">
        <v>5203</v>
      </c>
      <c r="F11" s="29">
        <v>4910</v>
      </c>
      <c r="G11" s="29">
        <v>10173</v>
      </c>
      <c r="H11" s="29">
        <v>5312</v>
      </c>
      <c r="I11" s="29">
        <v>4861</v>
      </c>
      <c r="J11" s="29">
        <v>10144</v>
      </c>
    </row>
    <row r="12" spans="1:10" s="18" customFormat="1" ht="12" customHeight="1" x14ac:dyDescent="0.2">
      <c r="A12" s="86"/>
      <c r="B12" s="67"/>
      <c r="C12" s="87" t="s">
        <v>9</v>
      </c>
      <c r="D12" s="19">
        <v>3415</v>
      </c>
      <c r="E12" s="19">
        <v>1695</v>
      </c>
      <c r="F12" s="19">
        <v>1720</v>
      </c>
      <c r="G12" s="19">
        <v>3382</v>
      </c>
      <c r="H12" s="19">
        <v>1688</v>
      </c>
      <c r="I12" s="19">
        <v>1694</v>
      </c>
      <c r="J12" s="19">
        <v>3397</v>
      </c>
    </row>
    <row r="13" spans="1:10" s="16" customFormat="1" ht="12" customHeight="1" x14ac:dyDescent="0.2">
      <c r="A13" s="86"/>
      <c r="B13" s="67"/>
      <c r="C13" s="87" t="s">
        <v>10</v>
      </c>
      <c r="D13" s="19">
        <v>3321</v>
      </c>
      <c r="E13" s="19">
        <v>1666</v>
      </c>
      <c r="F13" s="19">
        <v>1655</v>
      </c>
      <c r="G13" s="19">
        <v>3363</v>
      </c>
      <c r="H13" s="19">
        <v>1722</v>
      </c>
      <c r="I13" s="19">
        <v>1641</v>
      </c>
      <c r="J13" s="19">
        <v>3345</v>
      </c>
    </row>
    <row r="14" spans="1:10" s="18" customFormat="1" ht="12" customHeight="1" x14ac:dyDescent="0.2">
      <c r="A14" s="86"/>
      <c r="B14" s="68"/>
      <c r="C14" s="68" t="s">
        <v>11</v>
      </c>
      <c r="D14" s="19">
        <v>3377</v>
      </c>
      <c r="E14" s="19">
        <v>1842</v>
      </c>
      <c r="F14" s="19">
        <v>1535</v>
      </c>
      <c r="G14" s="19">
        <v>3428</v>
      </c>
      <c r="H14" s="19">
        <v>1902</v>
      </c>
      <c r="I14" s="19">
        <v>1526</v>
      </c>
      <c r="J14" s="19">
        <v>3402</v>
      </c>
    </row>
    <row r="15" spans="1:10" s="18" customFormat="1" ht="12" customHeight="1" x14ac:dyDescent="0.2">
      <c r="A15" s="86"/>
      <c r="B15" s="327" t="s">
        <v>12</v>
      </c>
      <c r="C15" s="327"/>
      <c r="D15" s="19">
        <v>5620</v>
      </c>
      <c r="E15" s="19">
        <v>2815</v>
      </c>
      <c r="F15" s="19">
        <v>2805</v>
      </c>
      <c r="G15" s="19">
        <v>5660</v>
      </c>
      <c r="H15" s="19">
        <v>2822</v>
      </c>
      <c r="I15" s="19">
        <v>2838</v>
      </c>
      <c r="J15" s="19">
        <v>5639</v>
      </c>
    </row>
    <row r="16" spans="1:10" s="18" customFormat="1" ht="12" customHeight="1" x14ac:dyDescent="0.2">
      <c r="A16" s="86"/>
      <c r="B16" s="67"/>
      <c r="C16" s="68" t="s">
        <v>13</v>
      </c>
      <c r="D16" s="19">
        <v>1799</v>
      </c>
      <c r="E16" s="19">
        <v>898</v>
      </c>
      <c r="F16" s="19">
        <v>901</v>
      </c>
      <c r="G16" s="19">
        <v>1799</v>
      </c>
      <c r="H16" s="19">
        <v>892</v>
      </c>
      <c r="I16" s="19">
        <v>907</v>
      </c>
      <c r="J16" s="19">
        <v>1799</v>
      </c>
    </row>
    <row r="17" spans="1:10" s="18" customFormat="1" ht="12" customHeight="1" x14ac:dyDescent="0.2">
      <c r="A17" s="86"/>
      <c r="B17" s="67"/>
      <c r="C17" s="87" t="s">
        <v>14</v>
      </c>
      <c r="D17" s="19">
        <v>1864</v>
      </c>
      <c r="E17" s="19">
        <v>908</v>
      </c>
      <c r="F17" s="19">
        <v>956</v>
      </c>
      <c r="G17" s="19">
        <v>1875</v>
      </c>
      <c r="H17" s="19">
        <v>906</v>
      </c>
      <c r="I17" s="19">
        <v>969</v>
      </c>
      <c r="J17" s="19">
        <v>1869</v>
      </c>
    </row>
    <row r="18" spans="1:10" s="18" customFormat="1" ht="12" customHeight="1" x14ac:dyDescent="0.2">
      <c r="A18" s="86"/>
      <c r="B18" s="68"/>
      <c r="C18" s="87" t="s">
        <v>15</v>
      </c>
      <c r="D18" s="19">
        <v>1957</v>
      </c>
      <c r="E18" s="19">
        <v>1009</v>
      </c>
      <c r="F18" s="19">
        <v>948</v>
      </c>
      <c r="G18" s="19">
        <v>1986</v>
      </c>
      <c r="H18" s="19">
        <v>1024</v>
      </c>
      <c r="I18" s="19">
        <v>962</v>
      </c>
      <c r="J18" s="19">
        <v>1971</v>
      </c>
    </row>
    <row r="19" spans="1:10" s="18" customFormat="1" ht="12" customHeight="1" x14ac:dyDescent="0.2">
      <c r="A19" s="88"/>
      <c r="B19" s="341" t="s">
        <v>16</v>
      </c>
      <c r="C19" s="341"/>
      <c r="D19" s="103">
        <v>13146</v>
      </c>
      <c r="E19" s="103">
        <v>6537</v>
      </c>
      <c r="F19" s="103">
        <v>6609</v>
      </c>
      <c r="G19" s="25">
        <v>13256</v>
      </c>
      <c r="H19" s="25">
        <v>6609</v>
      </c>
      <c r="I19" s="25">
        <v>6647</v>
      </c>
      <c r="J19" s="25">
        <v>13200</v>
      </c>
    </row>
    <row r="20" spans="1:10" s="18" customFormat="1" ht="12" customHeight="1" x14ac:dyDescent="0.2">
      <c r="A20" s="359"/>
      <c r="B20" s="359"/>
      <c r="C20" s="359"/>
      <c r="D20" s="359"/>
      <c r="E20" s="359"/>
      <c r="F20" s="359"/>
      <c r="G20" s="359"/>
      <c r="H20" s="359"/>
      <c r="I20" s="359"/>
      <c r="J20" s="359"/>
    </row>
    <row r="21" spans="1:10" s="18" customFormat="1" ht="12" customHeight="1" x14ac:dyDescent="0.2">
      <c r="A21" s="336" t="s">
        <v>17</v>
      </c>
      <c r="B21" s="336"/>
      <c r="C21" s="336"/>
      <c r="D21" s="15">
        <v>64600</v>
      </c>
      <c r="E21" s="15">
        <v>30462</v>
      </c>
      <c r="F21" s="15">
        <v>34138</v>
      </c>
      <c r="G21" s="15">
        <v>64978</v>
      </c>
      <c r="H21" s="15">
        <v>30713</v>
      </c>
      <c r="I21" s="15">
        <v>34265</v>
      </c>
      <c r="J21" s="15">
        <v>64788</v>
      </c>
    </row>
    <row r="22" spans="1:10" s="18" customFormat="1" ht="12" customHeight="1" x14ac:dyDescent="0.2">
      <c r="A22" s="86"/>
      <c r="B22" s="339" t="s">
        <v>18</v>
      </c>
      <c r="C22" s="339"/>
      <c r="D22" s="29">
        <v>39451</v>
      </c>
      <c r="E22" s="29">
        <v>18333</v>
      </c>
      <c r="F22" s="29">
        <v>21118</v>
      </c>
      <c r="G22" s="29">
        <v>39669</v>
      </c>
      <c r="H22" s="29">
        <v>18483</v>
      </c>
      <c r="I22" s="29">
        <v>21186</v>
      </c>
      <c r="J22" s="29">
        <v>39562</v>
      </c>
    </row>
    <row r="23" spans="1:10" s="18" customFormat="1" ht="12" customHeight="1" x14ac:dyDescent="0.2">
      <c r="A23" s="86"/>
      <c r="B23" s="327" t="s">
        <v>19</v>
      </c>
      <c r="C23" s="327"/>
      <c r="D23" s="19">
        <v>3897</v>
      </c>
      <c r="E23" s="19">
        <v>1850</v>
      </c>
      <c r="F23" s="19">
        <v>2047</v>
      </c>
      <c r="G23" s="19">
        <v>3945</v>
      </c>
      <c r="H23" s="19">
        <v>1881</v>
      </c>
      <c r="I23" s="19">
        <v>2064</v>
      </c>
      <c r="J23" s="19">
        <v>3921</v>
      </c>
    </row>
    <row r="24" spans="1:10" s="18" customFormat="1" ht="12" customHeight="1" x14ac:dyDescent="0.2">
      <c r="A24" s="86"/>
      <c r="B24" s="327" t="s">
        <v>20</v>
      </c>
      <c r="C24" s="327"/>
      <c r="D24" s="19">
        <v>11061</v>
      </c>
      <c r="E24" s="19">
        <v>5393</v>
      </c>
      <c r="F24" s="19">
        <v>5668</v>
      </c>
      <c r="G24" s="19">
        <v>11194</v>
      </c>
      <c r="H24" s="19">
        <v>5462</v>
      </c>
      <c r="I24" s="19">
        <v>5732</v>
      </c>
      <c r="J24" s="19">
        <v>11125</v>
      </c>
    </row>
    <row r="25" spans="1:10" s="18" customFormat="1" ht="12" customHeight="1" x14ac:dyDescent="0.2">
      <c r="A25" s="86"/>
      <c r="B25" s="67"/>
      <c r="C25" s="87" t="s">
        <v>21</v>
      </c>
      <c r="D25" s="19">
        <v>921</v>
      </c>
      <c r="E25" s="19">
        <v>462</v>
      </c>
      <c r="F25" s="19">
        <v>459</v>
      </c>
      <c r="G25" s="19">
        <v>927</v>
      </c>
      <c r="H25" s="19">
        <v>465</v>
      </c>
      <c r="I25" s="19">
        <v>462</v>
      </c>
      <c r="J25" s="19">
        <v>923</v>
      </c>
    </row>
    <row r="26" spans="1:10" s="18" customFormat="1" ht="12" customHeight="1" x14ac:dyDescent="0.2">
      <c r="A26" s="86"/>
      <c r="B26" s="68"/>
      <c r="C26" s="68" t="s">
        <v>22</v>
      </c>
      <c r="D26" s="19">
        <v>10140</v>
      </c>
      <c r="E26" s="19">
        <v>4931</v>
      </c>
      <c r="F26" s="19">
        <v>5209</v>
      </c>
      <c r="G26" s="19">
        <v>10267</v>
      </c>
      <c r="H26" s="19">
        <v>4997</v>
      </c>
      <c r="I26" s="19">
        <v>5270</v>
      </c>
      <c r="J26" s="19">
        <v>10202</v>
      </c>
    </row>
    <row r="27" spans="1:10" s="18" customFormat="1" ht="12" customHeight="1" x14ac:dyDescent="0.2">
      <c r="A27" s="86"/>
      <c r="B27" s="327" t="s">
        <v>23</v>
      </c>
      <c r="C27" s="327"/>
      <c r="D27" s="19">
        <v>3602</v>
      </c>
      <c r="E27" s="19">
        <v>1694</v>
      </c>
      <c r="F27" s="19">
        <v>1908</v>
      </c>
      <c r="G27" s="19">
        <v>3585</v>
      </c>
      <c r="H27" s="19">
        <v>1684</v>
      </c>
      <c r="I27" s="19">
        <v>1901</v>
      </c>
      <c r="J27" s="19">
        <v>3594</v>
      </c>
    </row>
    <row r="28" spans="1:10" s="16" customFormat="1" ht="12" customHeight="1" x14ac:dyDescent="0.2">
      <c r="A28" s="86"/>
      <c r="B28" s="67"/>
      <c r="C28" s="87" t="s">
        <v>24</v>
      </c>
      <c r="D28" s="19">
        <v>1140</v>
      </c>
      <c r="E28" s="19">
        <v>515</v>
      </c>
      <c r="F28" s="19">
        <v>625</v>
      </c>
      <c r="G28" s="19">
        <v>1131</v>
      </c>
      <c r="H28" s="19">
        <v>505</v>
      </c>
      <c r="I28" s="19">
        <v>626</v>
      </c>
      <c r="J28" s="19">
        <v>1136</v>
      </c>
    </row>
    <row r="29" spans="1:10" s="18" customFormat="1" ht="12" customHeight="1" x14ac:dyDescent="0.2">
      <c r="A29" s="86"/>
      <c r="B29" s="68"/>
      <c r="C29" s="68" t="s">
        <v>25</v>
      </c>
      <c r="D29" s="19">
        <v>2462</v>
      </c>
      <c r="E29" s="19">
        <v>1179</v>
      </c>
      <c r="F29" s="19">
        <v>1283</v>
      </c>
      <c r="G29" s="19">
        <v>2454</v>
      </c>
      <c r="H29" s="19">
        <v>1179</v>
      </c>
      <c r="I29" s="19">
        <v>1275</v>
      </c>
      <c r="J29" s="19">
        <v>2458</v>
      </c>
    </row>
    <row r="30" spans="1:10" s="18" customFormat="1" ht="12" customHeight="1" x14ac:dyDescent="0.2">
      <c r="A30" s="86"/>
      <c r="B30" s="327" t="s">
        <v>26</v>
      </c>
      <c r="C30" s="327"/>
      <c r="D30" s="19">
        <v>793</v>
      </c>
      <c r="E30" s="19">
        <v>385</v>
      </c>
      <c r="F30" s="19">
        <v>408</v>
      </c>
      <c r="G30" s="19">
        <v>783</v>
      </c>
      <c r="H30" s="19">
        <v>375</v>
      </c>
      <c r="I30" s="19">
        <v>408</v>
      </c>
      <c r="J30" s="19">
        <v>787</v>
      </c>
    </row>
    <row r="31" spans="1:10" s="18" customFormat="1" ht="12" customHeight="1" x14ac:dyDescent="0.2">
      <c r="A31" s="86"/>
      <c r="B31" s="327" t="s">
        <v>27</v>
      </c>
      <c r="C31" s="327"/>
      <c r="D31" s="19">
        <v>5796</v>
      </c>
      <c r="E31" s="19">
        <v>2807</v>
      </c>
      <c r="F31" s="19">
        <v>2989</v>
      </c>
      <c r="G31" s="19">
        <v>5802</v>
      </c>
      <c r="H31" s="19">
        <v>2828</v>
      </c>
      <c r="I31" s="19">
        <v>2974</v>
      </c>
      <c r="J31" s="19">
        <v>5799</v>
      </c>
    </row>
    <row r="32" spans="1:10" s="16" customFormat="1" ht="12" customHeight="1" x14ac:dyDescent="0.2">
      <c r="A32" s="86"/>
      <c r="B32" s="67"/>
      <c r="C32" s="87" t="s">
        <v>28</v>
      </c>
      <c r="D32" s="19">
        <v>579</v>
      </c>
      <c r="E32" s="19">
        <v>279</v>
      </c>
      <c r="F32" s="19">
        <v>300</v>
      </c>
      <c r="G32" s="19">
        <v>582</v>
      </c>
      <c r="H32" s="19">
        <v>282</v>
      </c>
      <c r="I32" s="19">
        <v>300</v>
      </c>
      <c r="J32" s="19">
        <v>580</v>
      </c>
    </row>
    <row r="33" spans="1:10" s="18" customFormat="1" ht="12" customHeight="1" x14ac:dyDescent="0.2">
      <c r="A33" s="86"/>
      <c r="B33" s="67"/>
      <c r="C33" s="68" t="s">
        <v>29</v>
      </c>
      <c r="D33" s="19">
        <v>239</v>
      </c>
      <c r="E33" s="19">
        <v>130</v>
      </c>
      <c r="F33" s="19">
        <v>109</v>
      </c>
      <c r="G33" s="19">
        <v>223</v>
      </c>
      <c r="H33" s="19">
        <v>119</v>
      </c>
      <c r="I33" s="19">
        <v>104</v>
      </c>
      <c r="J33" s="19">
        <v>230</v>
      </c>
    </row>
    <row r="34" spans="1:10" s="18" customFormat="1" ht="12" customHeight="1" x14ac:dyDescent="0.2">
      <c r="A34" s="86"/>
      <c r="B34" s="67"/>
      <c r="C34" s="67" t="s">
        <v>30</v>
      </c>
      <c r="D34" s="25">
        <v>4978</v>
      </c>
      <c r="E34" s="25">
        <v>2398</v>
      </c>
      <c r="F34" s="25">
        <v>2580</v>
      </c>
      <c r="G34" s="25">
        <v>4997</v>
      </c>
      <c r="H34" s="25">
        <v>2427</v>
      </c>
      <c r="I34" s="25">
        <v>2570</v>
      </c>
      <c r="J34" s="25">
        <v>4989</v>
      </c>
    </row>
    <row r="35" spans="1:10" s="18" customFormat="1" ht="12" customHeight="1" x14ac:dyDescent="0.2">
      <c r="A35" s="360"/>
      <c r="B35" s="360"/>
      <c r="C35" s="360"/>
      <c r="D35" s="360"/>
      <c r="E35" s="360"/>
      <c r="F35" s="360"/>
      <c r="G35" s="360"/>
      <c r="H35" s="360"/>
      <c r="I35" s="360"/>
      <c r="J35" s="360"/>
    </row>
    <row r="36" spans="1:10" s="18" customFormat="1" ht="12" customHeight="1" x14ac:dyDescent="0.2">
      <c r="A36" s="336" t="s">
        <v>31</v>
      </c>
      <c r="B36" s="336"/>
      <c r="C36" s="336"/>
      <c r="D36" s="15">
        <v>44668</v>
      </c>
      <c r="E36" s="15">
        <v>21459</v>
      </c>
      <c r="F36" s="15">
        <v>23209</v>
      </c>
      <c r="G36" s="15">
        <v>44962</v>
      </c>
      <c r="H36" s="15">
        <v>21608</v>
      </c>
      <c r="I36" s="15">
        <v>23354</v>
      </c>
      <c r="J36" s="15">
        <v>44817</v>
      </c>
    </row>
    <row r="37" spans="1:10" s="18" customFormat="1" ht="12" customHeight="1" x14ac:dyDescent="0.2">
      <c r="A37" s="86"/>
      <c r="B37" s="327" t="s">
        <v>32</v>
      </c>
      <c r="C37" s="327"/>
      <c r="D37" s="19">
        <v>38906</v>
      </c>
      <c r="E37" s="19">
        <v>18582</v>
      </c>
      <c r="F37" s="19">
        <v>20324</v>
      </c>
      <c r="G37" s="19">
        <v>39172</v>
      </c>
      <c r="H37" s="19">
        <v>18720</v>
      </c>
      <c r="I37" s="19">
        <v>20452</v>
      </c>
      <c r="J37" s="19">
        <v>39042</v>
      </c>
    </row>
    <row r="38" spans="1:10" s="18" customFormat="1" ht="12" customHeight="1" x14ac:dyDescent="0.2">
      <c r="A38" s="86"/>
      <c r="B38" s="328" t="s">
        <v>33</v>
      </c>
      <c r="C38" s="328"/>
      <c r="D38" s="25">
        <v>5762</v>
      </c>
      <c r="E38" s="25">
        <v>2877</v>
      </c>
      <c r="F38" s="25">
        <v>2885</v>
      </c>
      <c r="G38" s="25">
        <v>5790</v>
      </c>
      <c r="H38" s="25">
        <v>2888</v>
      </c>
      <c r="I38" s="25">
        <v>2902</v>
      </c>
      <c r="J38" s="25">
        <v>5775</v>
      </c>
    </row>
    <row r="39" spans="1:10" s="18" customFormat="1" ht="12" customHeight="1" x14ac:dyDescent="0.2">
      <c r="A39" s="360"/>
      <c r="B39" s="360"/>
      <c r="C39" s="360"/>
      <c r="D39" s="360"/>
      <c r="E39" s="360"/>
      <c r="F39" s="360"/>
      <c r="G39" s="360"/>
      <c r="H39" s="360"/>
      <c r="I39" s="360"/>
      <c r="J39" s="360"/>
    </row>
    <row r="40" spans="1:10" s="18" customFormat="1" ht="12" customHeight="1" x14ac:dyDescent="0.2">
      <c r="A40" s="336" t="s">
        <v>34</v>
      </c>
      <c r="B40" s="336"/>
      <c r="C40" s="336"/>
      <c r="D40" s="15">
        <v>129793</v>
      </c>
      <c r="E40" s="15">
        <v>61495</v>
      </c>
      <c r="F40" s="15">
        <v>68298</v>
      </c>
      <c r="G40" s="15">
        <v>130965</v>
      </c>
      <c r="H40" s="15">
        <v>62064</v>
      </c>
      <c r="I40" s="15">
        <v>68901</v>
      </c>
      <c r="J40" s="15">
        <v>130381</v>
      </c>
    </row>
    <row r="41" spans="1:10" s="18" customFormat="1" ht="12" customHeight="1" x14ac:dyDescent="0.2">
      <c r="A41" s="86"/>
      <c r="B41" s="327" t="s">
        <v>35</v>
      </c>
      <c r="C41" s="327"/>
      <c r="D41" s="19">
        <v>85739</v>
      </c>
      <c r="E41" s="19">
        <v>40280</v>
      </c>
      <c r="F41" s="19">
        <v>45459</v>
      </c>
      <c r="G41" s="19">
        <v>86301</v>
      </c>
      <c r="H41" s="19">
        <v>40571</v>
      </c>
      <c r="I41" s="19">
        <v>45730</v>
      </c>
      <c r="J41" s="19">
        <v>86023</v>
      </c>
    </row>
    <row r="42" spans="1:10" s="18" customFormat="1" ht="12" customHeight="1" x14ac:dyDescent="0.2">
      <c r="A42" s="88"/>
      <c r="B42" s="327" t="s">
        <v>36</v>
      </c>
      <c r="C42" s="327"/>
      <c r="D42" s="19">
        <v>23104</v>
      </c>
      <c r="E42" s="19">
        <v>11301</v>
      </c>
      <c r="F42" s="19">
        <v>11803</v>
      </c>
      <c r="G42" s="19">
        <v>23485</v>
      </c>
      <c r="H42" s="19">
        <v>11480</v>
      </c>
      <c r="I42" s="19">
        <v>12005</v>
      </c>
      <c r="J42" s="19">
        <v>23297</v>
      </c>
    </row>
    <row r="43" spans="1:10" s="16" customFormat="1" ht="12" customHeight="1" x14ac:dyDescent="0.2">
      <c r="A43" s="88"/>
      <c r="B43" s="67"/>
      <c r="C43" s="87" t="s">
        <v>37</v>
      </c>
      <c r="D43" s="19">
        <v>11289</v>
      </c>
      <c r="E43" s="19">
        <v>5553</v>
      </c>
      <c r="F43" s="19">
        <v>5736</v>
      </c>
      <c r="G43" s="19">
        <v>11496</v>
      </c>
      <c r="H43" s="19">
        <v>5642</v>
      </c>
      <c r="I43" s="19">
        <v>5854</v>
      </c>
      <c r="J43" s="19">
        <v>11395</v>
      </c>
    </row>
    <row r="44" spans="1:10" s="18" customFormat="1" ht="12" customHeight="1" x14ac:dyDescent="0.2">
      <c r="A44" s="88"/>
      <c r="B44" s="67"/>
      <c r="C44" s="87" t="s">
        <v>38</v>
      </c>
      <c r="D44" s="19">
        <v>10935</v>
      </c>
      <c r="E44" s="19">
        <v>5331</v>
      </c>
      <c r="F44" s="19">
        <v>5604</v>
      </c>
      <c r="G44" s="19">
        <v>11095</v>
      </c>
      <c r="H44" s="19">
        <v>5413</v>
      </c>
      <c r="I44" s="19">
        <v>5682</v>
      </c>
      <c r="J44" s="19">
        <v>11016</v>
      </c>
    </row>
    <row r="45" spans="1:10" s="18" customFormat="1" ht="12" customHeight="1" x14ac:dyDescent="0.2">
      <c r="A45" s="88"/>
      <c r="B45" s="68"/>
      <c r="C45" s="68" t="s">
        <v>39</v>
      </c>
      <c r="D45" s="19">
        <v>880</v>
      </c>
      <c r="E45" s="19">
        <v>417</v>
      </c>
      <c r="F45" s="19">
        <v>463</v>
      </c>
      <c r="G45" s="19">
        <v>894</v>
      </c>
      <c r="H45" s="19">
        <v>425</v>
      </c>
      <c r="I45" s="19">
        <v>469</v>
      </c>
      <c r="J45" s="19">
        <v>886</v>
      </c>
    </row>
    <row r="46" spans="1:10" s="18" customFormat="1" ht="12" customHeight="1" x14ac:dyDescent="0.2">
      <c r="A46" s="88"/>
      <c r="B46" s="327" t="s">
        <v>40</v>
      </c>
      <c r="C46" s="327"/>
      <c r="D46" s="19">
        <v>20950</v>
      </c>
      <c r="E46" s="19">
        <v>9914</v>
      </c>
      <c r="F46" s="19">
        <v>11036</v>
      </c>
      <c r="G46" s="19">
        <v>21179</v>
      </c>
      <c r="H46" s="19">
        <v>10013</v>
      </c>
      <c r="I46" s="19">
        <v>11166</v>
      </c>
      <c r="J46" s="19">
        <v>21061</v>
      </c>
    </row>
    <row r="47" spans="1:10" s="18" customFormat="1" ht="12" customHeight="1" x14ac:dyDescent="0.2">
      <c r="A47" s="88"/>
      <c r="B47" s="67"/>
      <c r="C47" s="87" t="s">
        <v>41</v>
      </c>
      <c r="D47" s="19">
        <v>2479</v>
      </c>
      <c r="E47" s="19">
        <v>1198</v>
      </c>
      <c r="F47" s="19">
        <v>1281</v>
      </c>
      <c r="G47" s="19">
        <v>2538</v>
      </c>
      <c r="H47" s="19">
        <v>1221</v>
      </c>
      <c r="I47" s="19">
        <v>1317</v>
      </c>
      <c r="J47" s="19">
        <v>2509</v>
      </c>
    </row>
    <row r="48" spans="1:10" s="18" customFormat="1" ht="12" customHeight="1" x14ac:dyDescent="0.2">
      <c r="A48" s="88"/>
      <c r="B48" s="67"/>
      <c r="C48" s="87" t="s">
        <v>42</v>
      </c>
      <c r="D48" s="19">
        <v>5716</v>
      </c>
      <c r="E48" s="19">
        <v>2735</v>
      </c>
      <c r="F48" s="19">
        <v>2981</v>
      </c>
      <c r="G48" s="19">
        <v>5832</v>
      </c>
      <c r="H48" s="19">
        <v>2782</v>
      </c>
      <c r="I48" s="19">
        <v>3050</v>
      </c>
      <c r="J48" s="19">
        <v>5770</v>
      </c>
    </row>
    <row r="49" spans="1:10" s="18" customFormat="1" ht="12" customHeight="1" x14ac:dyDescent="0.2">
      <c r="A49" s="88"/>
      <c r="B49" s="67"/>
      <c r="C49" s="67" t="s">
        <v>43</v>
      </c>
      <c r="D49" s="25">
        <v>12755</v>
      </c>
      <c r="E49" s="25">
        <v>5981</v>
      </c>
      <c r="F49" s="25">
        <v>6774</v>
      </c>
      <c r="G49" s="25">
        <v>12809</v>
      </c>
      <c r="H49" s="25">
        <v>6010</v>
      </c>
      <c r="I49" s="25">
        <v>6799</v>
      </c>
      <c r="J49" s="25">
        <v>12782</v>
      </c>
    </row>
    <row r="50" spans="1:10" s="18" customFormat="1" ht="12" customHeight="1" x14ac:dyDescent="0.2">
      <c r="A50" s="361"/>
      <c r="B50" s="361"/>
      <c r="C50" s="361"/>
      <c r="D50" s="361"/>
      <c r="E50" s="361"/>
      <c r="F50" s="361"/>
      <c r="G50" s="361"/>
      <c r="H50" s="361"/>
      <c r="I50" s="361"/>
      <c r="J50" s="361"/>
    </row>
    <row r="51" spans="1:10" s="18" customFormat="1" ht="12" customHeight="1" x14ac:dyDescent="0.2">
      <c r="A51" s="336" t="s">
        <v>44</v>
      </c>
      <c r="B51" s="336"/>
      <c r="C51" s="336"/>
      <c r="D51" s="15">
        <v>51991</v>
      </c>
      <c r="E51" s="15">
        <v>24879</v>
      </c>
      <c r="F51" s="15">
        <v>27112</v>
      </c>
      <c r="G51" s="15">
        <v>52282</v>
      </c>
      <c r="H51" s="15">
        <v>25097</v>
      </c>
      <c r="I51" s="15">
        <v>27185</v>
      </c>
      <c r="J51" s="15">
        <v>52134</v>
      </c>
    </row>
    <row r="52" spans="1:10" s="18" customFormat="1" ht="12" customHeight="1" x14ac:dyDescent="0.2">
      <c r="A52" s="88"/>
      <c r="B52" s="327" t="s">
        <v>45</v>
      </c>
      <c r="C52" s="327"/>
      <c r="D52" s="19">
        <v>18359</v>
      </c>
      <c r="E52" s="19">
        <v>8643</v>
      </c>
      <c r="F52" s="19">
        <v>9716</v>
      </c>
      <c r="G52" s="19">
        <v>18339</v>
      </c>
      <c r="H52" s="19">
        <v>8650</v>
      </c>
      <c r="I52" s="19">
        <v>9689</v>
      </c>
      <c r="J52" s="19">
        <v>18349</v>
      </c>
    </row>
    <row r="53" spans="1:10" s="18" customFormat="1" ht="12" customHeight="1" x14ac:dyDescent="0.2">
      <c r="A53" s="88"/>
      <c r="B53" s="327" t="s">
        <v>46</v>
      </c>
      <c r="C53" s="327"/>
      <c r="D53" s="19">
        <v>29713</v>
      </c>
      <c r="E53" s="19">
        <v>14326</v>
      </c>
      <c r="F53" s="19">
        <v>15387</v>
      </c>
      <c r="G53" s="19">
        <v>29980</v>
      </c>
      <c r="H53" s="19">
        <v>14505</v>
      </c>
      <c r="I53" s="19">
        <v>15475</v>
      </c>
      <c r="J53" s="19">
        <v>29844</v>
      </c>
    </row>
    <row r="54" spans="1:10" s="18" customFormat="1" ht="12" customHeight="1" x14ac:dyDescent="0.2">
      <c r="A54" s="88"/>
      <c r="B54" s="328" t="s">
        <v>47</v>
      </c>
      <c r="C54" s="328"/>
      <c r="D54" s="25">
        <v>3919</v>
      </c>
      <c r="E54" s="25">
        <v>1910</v>
      </c>
      <c r="F54" s="25">
        <v>2009</v>
      </c>
      <c r="G54" s="25">
        <v>3963</v>
      </c>
      <c r="H54" s="25">
        <v>1942</v>
      </c>
      <c r="I54" s="25">
        <v>2021</v>
      </c>
      <c r="J54" s="25">
        <v>3941</v>
      </c>
    </row>
    <row r="55" spans="1:10" s="18" customFormat="1" ht="12" customHeight="1" x14ac:dyDescent="0.2">
      <c r="A55" s="361"/>
      <c r="B55" s="361"/>
      <c r="C55" s="361"/>
      <c r="D55" s="361"/>
      <c r="E55" s="361"/>
      <c r="F55" s="361"/>
      <c r="G55" s="361"/>
      <c r="H55" s="361"/>
      <c r="I55" s="361"/>
      <c r="J55" s="361"/>
    </row>
    <row r="56" spans="1:10" s="18" customFormat="1" ht="12" customHeight="1" x14ac:dyDescent="0.2">
      <c r="A56" s="336" t="s">
        <v>272</v>
      </c>
      <c r="B56" s="336"/>
      <c r="C56" s="336"/>
      <c r="D56" s="15">
        <f t="shared" ref="D56:J56" si="0">D10+D21+D36+D40+D51</f>
        <v>319931</v>
      </c>
      <c r="E56" s="15">
        <f t="shared" si="0"/>
        <v>152850</v>
      </c>
      <c r="F56" s="15">
        <f t="shared" si="0"/>
        <v>167081</v>
      </c>
      <c r="G56" s="15">
        <f t="shared" si="0"/>
        <v>322276</v>
      </c>
      <c r="H56" s="15">
        <f t="shared" si="0"/>
        <v>154225</v>
      </c>
      <c r="I56" s="15">
        <f t="shared" si="0"/>
        <v>168051</v>
      </c>
      <c r="J56" s="15">
        <f t="shared" si="0"/>
        <v>321103</v>
      </c>
    </row>
    <row r="57" spans="1:10" s="18" customFormat="1" ht="12" customHeight="1" x14ac:dyDescent="0.2">
      <c r="A57" s="296" t="s">
        <v>48</v>
      </c>
      <c r="B57" s="296"/>
      <c r="C57" s="296"/>
      <c r="D57" s="17">
        <v>47327</v>
      </c>
      <c r="E57" s="17">
        <v>22574</v>
      </c>
      <c r="F57" s="17">
        <v>24753</v>
      </c>
      <c r="G57" s="17">
        <v>47553</v>
      </c>
      <c r="H57" s="17">
        <v>22741</v>
      </c>
      <c r="I57" s="17">
        <v>24812</v>
      </c>
      <c r="J57" s="17">
        <v>47439</v>
      </c>
    </row>
    <row r="58" spans="1:10" s="18" customFormat="1" ht="12" customHeight="1" x14ac:dyDescent="0.2">
      <c r="B58" s="89"/>
      <c r="C58" s="71" t="s">
        <v>241</v>
      </c>
      <c r="D58" s="19">
        <v>1085</v>
      </c>
      <c r="E58" s="19">
        <v>514</v>
      </c>
      <c r="F58" s="19">
        <v>571</v>
      </c>
      <c r="G58" s="19">
        <v>1104</v>
      </c>
      <c r="H58" s="19">
        <v>525</v>
      </c>
      <c r="I58" s="19">
        <v>579</v>
      </c>
      <c r="J58" s="19">
        <v>1094</v>
      </c>
    </row>
    <row r="59" spans="1:10" s="18" customFormat="1" ht="12" customHeight="1" x14ac:dyDescent="0.2">
      <c r="B59" s="89"/>
      <c r="C59" s="66" t="s">
        <v>49</v>
      </c>
      <c r="D59" s="19">
        <v>3444</v>
      </c>
      <c r="E59" s="19">
        <v>1651</v>
      </c>
      <c r="F59" s="19">
        <v>1793</v>
      </c>
      <c r="G59" s="19">
        <v>3507</v>
      </c>
      <c r="H59" s="19">
        <v>1671</v>
      </c>
      <c r="I59" s="19">
        <v>1836</v>
      </c>
      <c r="J59" s="19">
        <v>3475</v>
      </c>
    </row>
    <row r="60" spans="1:10" s="18" customFormat="1" ht="12" customHeight="1" x14ac:dyDescent="0.2">
      <c r="B60" s="89"/>
      <c r="C60" s="66" t="s">
        <v>50</v>
      </c>
      <c r="D60" s="19">
        <v>603</v>
      </c>
      <c r="E60" s="19">
        <v>301</v>
      </c>
      <c r="F60" s="19">
        <v>302</v>
      </c>
      <c r="G60" s="19">
        <v>598</v>
      </c>
      <c r="H60" s="19">
        <v>301</v>
      </c>
      <c r="I60" s="19">
        <v>297</v>
      </c>
      <c r="J60" s="19">
        <v>601</v>
      </c>
    </row>
    <row r="61" spans="1:10" s="18" customFormat="1" ht="12" customHeight="1" x14ac:dyDescent="0.2">
      <c r="B61" s="89"/>
      <c r="C61" s="66" t="s">
        <v>242</v>
      </c>
      <c r="D61" s="19">
        <v>185</v>
      </c>
      <c r="E61" s="19">
        <v>92</v>
      </c>
      <c r="F61" s="19">
        <v>93</v>
      </c>
      <c r="G61" s="19">
        <v>188</v>
      </c>
      <c r="H61" s="19">
        <v>92</v>
      </c>
      <c r="I61" s="19">
        <v>96</v>
      </c>
      <c r="J61" s="19">
        <v>187</v>
      </c>
    </row>
    <row r="62" spans="1:10" s="18" customFormat="1" ht="12" customHeight="1" x14ac:dyDescent="0.2">
      <c r="B62" s="89"/>
      <c r="C62" s="66" t="s">
        <v>243</v>
      </c>
      <c r="D62" s="19">
        <v>207</v>
      </c>
      <c r="E62" s="19">
        <v>105</v>
      </c>
      <c r="F62" s="19">
        <v>102</v>
      </c>
      <c r="G62" s="19">
        <v>213</v>
      </c>
      <c r="H62" s="19">
        <v>107</v>
      </c>
      <c r="I62" s="19">
        <v>106</v>
      </c>
      <c r="J62" s="19">
        <v>210</v>
      </c>
    </row>
    <row r="63" spans="1:10" s="18" customFormat="1" ht="12" customHeight="1" x14ac:dyDescent="0.2">
      <c r="B63" s="90"/>
      <c r="C63" s="72" t="s">
        <v>244</v>
      </c>
      <c r="D63" s="19">
        <v>337</v>
      </c>
      <c r="E63" s="19">
        <v>175</v>
      </c>
      <c r="F63" s="19">
        <v>162</v>
      </c>
      <c r="G63" s="19">
        <v>336</v>
      </c>
      <c r="H63" s="19">
        <v>179</v>
      </c>
      <c r="I63" s="19">
        <v>157</v>
      </c>
      <c r="J63" s="19">
        <v>336</v>
      </c>
    </row>
    <row r="64" spans="1:10" s="18" customFormat="1" ht="12" customHeight="1" x14ac:dyDescent="0.2">
      <c r="B64" s="89"/>
      <c r="C64" s="66" t="s">
        <v>245</v>
      </c>
      <c r="D64" s="19">
        <v>724</v>
      </c>
      <c r="E64" s="19">
        <v>343</v>
      </c>
      <c r="F64" s="19">
        <v>381</v>
      </c>
      <c r="G64" s="19">
        <v>726</v>
      </c>
      <c r="H64" s="19">
        <v>343</v>
      </c>
      <c r="I64" s="19">
        <v>383</v>
      </c>
      <c r="J64" s="19">
        <v>725</v>
      </c>
    </row>
    <row r="65" spans="2:10" s="18" customFormat="1" ht="12" customHeight="1" x14ac:dyDescent="0.2">
      <c r="B65" s="89"/>
      <c r="C65" s="66" t="s">
        <v>52</v>
      </c>
      <c r="D65" s="19">
        <v>1990</v>
      </c>
      <c r="E65" s="19">
        <v>958</v>
      </c>
      <c r="F65" s="19">
        <v>1032</v>
      </c>
      <c r="G65" s="19">
        <v>2028</v>
      </c>
      <c r="H65" s="19">
        <v>981</v>
      </c>
      <c r="I65" s="19">
        <v>1047</v>
      </c>
      <c r="J65" s="19">
        <v>2009</v>
      </c>
    </row>
    <row r="66" spans="2:10" s="18" customFormat="1" ht="12" customHeight="1" x14ac:dyDescent="0.2">
      <c r="B66" s="89"/>
      <c r="C66" s="66" t="s">
        <v>53</v>
      </c>
      <c r="D66" s="19">
        <v>7721</v>
      </c>
      <c r="E66" s="19">
        <v>3583</v>
      </c>
      <c r="F66" s="19">
        <v>4138</v>
      </c>
      <c r="G66" s="19">
        <v>7706</v>
      </c>
      <c r="H66" s="19">
        <v>3574</v>
      </c>
      <c r="I66" s="19">
        <v>4132</v>
      </c>
      <c r="J66" s="19">
        <v>7713</v>
      </c>
    </row>
    <row r="67" spans="2:10" s="18" customFormat="1" ht="12" customHeight="1" x14ac:dyDescent="0.2">
      <c r="B67" s="89"/>
      <c r="C67" s="66" t="s">
        <v>54</v>
      </c>
      <c r="D67" s="19">
        <v>2628</v>
      </c>
      <c r="E67" s="19">
        <v>1252</v>
      </c>
      <c r="F67" s="19">
        <v>1376</v>
      </c>
      <c r="G67" s="19">
        <v>2614</v>
      </c>
      <c r="H67" s="19">
        <v>1247</v>
      </c>
      <c r="I67" s="19">
        <v>1367</v>
      </c>
      <c r="J67" s="19">
        <v>2621</v>
      </c>
    </row>
    <row r="68" spans="2:10" s="18" customFormat="1" ht="12" customHeight="1" x14ac:dyDescent="0.2">
      <c r="B68" s="89"/>
      <c r="C68" s="66" t="s">
        <v>246</v>
      </c>
      <c r="D68" s="19">
        <v>869</v>
      </c>
      <c r="E68" s="19">
        <v>413</v>
      </c>
      <c r="F68" s="19">
        <v>456</v>
      </c>
      <c r="G68" s="19">
        <v>905</v>
      </c>
      <c r="H68" s="19">
        <v>435</v>
      </c>
      <c r="I68" s="19">
        <v>470</v>
      </c>
      <c r="J68" s="19">
        <v>888</v>
      </c>
    </row>
    <row r="69" spans="2:10" s="18" customFormat="1" ht="12" customHeight="1" x14ac:dyDescent="0.2">
      <c r="B69" s="89"/>
      <c r="C69" s="66" t="s">
        <v>55</v>
      </c>
      <c r="D69" s="19">
        <v>1552</v>
      </c>
      <c r="E69" s="19">
        <v>756</v>
      </c>
      <c r="F69" s="19">
        <v>796</v>
      </c>
      <c r="G69" s="19">
        <v>1604</v>
      </c>
      <c r="H69" s="19">
        <v>780</v>
      </c>
      <c r="I69" s="19">
        <v>824</v>
      </c>
      <c r="J69" s="19">
        <v>1578</v>
      </c>
    </row>
    <row r="70" spans="2:10" s="18" customFormat="1" ht="12" customHeight="1" x14ac:dyDescent="0.2">
      <c r="B70" s="89"/>
      <c r="C70" s="66" t="s">
        <v>56</v>
      </c>
      <c r="D70" s="19">
        <v>6698</v>
      </c>
      <c r="E70" s="19">
        <v>3107</v>
      </c>
      <c r="F70" s="19">
        <v>3591</v>
      </c>
      <c r="G70" s="19">
        <v>6721</v>
      </c>
      <c r="H70" s="19">
        <v>3146</v>
      </c>
      <c r="I70" s="19">
        <v>3575</v>
      </c>
      <c r="J70" s="19">
        <v>6709</v>
      </c>
    </row>
    <row r="71" spans="2:10" s="18" customFormat="1" ht="12" customHeight="1" x14ac:dyDescent="0.2">
      <c r="B71" s="89"/>
      <c r="C71" s="66" t="s">
        <v>57</v>
      </c>
      <c r="D71" s="19">
        <v>307</v>
      </c>
      <c r="E71" s="19">
        <v>149</v>
      </c>
      <c r="F71" s="19">
        <v>158</v>
      </c>
      <c r="G71" s="19">
        <v>313</v>
      </c>
      <c r="H71" s="19">
        <v>151</v>
      </c>
      <c r="I71" s="19">
        <v>162</v>
      </c>
      <c r="J71" s="19">
        <v>309</v>
      </c>
    </row>
    <row r="72" spans="2:10" s="18" customFormat="1" ht="12" customHeight="1" x14ac:dyDescent="0.2">
      <c r="B72" s="89"/>
      <c r="C72" s="66" t="s">
        <v>58</v>
      </c>
      <c r="D72" s="19">
        <v>4305</v>
      </c>
      <c r="E72" s="19">
        <v>2025</v>
      </c>
      <c r="F72" s="19">
        <v>2280</v>
      </c>
      <c r="G72" s="19">
        <v>4284</v>
      </c>
      <c r="H72" s="19">
        <v>2039</v>
      </c>
      <c r="I72" s="19">
        <v>2245</v>
      </c>
      <c r="J72" s="19">
        <v>4296</v>
      </c>
    </row>
    <row r="73" spans="2:10" s="18" customFormat="1" ht="12" customHeight="1" x14ac:dyDescent="0.2">
      <c r="B73" s="89"/>
      <c r="C73" s="66" t="s">
        <v>247</v>
      </c>
      <c r="D73" s="19">
        <v>705</v>
      </c>
      <c r="E73" s="19">
        <v>330</v>
      </c>
      <c r="F73" s="19">
        <v>375</v>
      </c>
      <c r="G73" s="19">
        <v>700</v>
      </c>
      <c r="H73" s="19">
        <v>329</v>
      </c>
      <c r="I73" s="19">
        <v>371</v>
      </c>
      <c r="J73" s="19">
        <v>702</v>
      </c>
    </row>
    <row r="74" spans="2:10" s="18" customFormat="1" ht="12" customHeight="1" x14ac:dyDescent="0.2">
      <c r="B74" s="89"/>
      <c r="C74" s="66" t="s">
        <v>248</v>
      </c>
      <c r="D74" s="19">
        <v>224</v>
      </c>
      <c r="E74" s="19">
        <v>109</v>
      </c>
      <c r="F74" s="19">
        <v>115</v>
      </c>
      <c r="G74" s="19">
        <v>223</v>
      </c>
      <c r="H74" s="19">
        <v>108</v>
      </c>
      <c r="I74" s="19">
        <v>115</v>
      </c>
      <c r="J74" s="19">
        <v>224</v>
      </c>
    </row>
    <row r="75" spans="2:10" s="18" customFormat="1" ht="12" customHeight="1" x14ac:dyDescent="0.2">
      <c r="B75" s="89"/>
      <c r="C75" s="66" t="s">
        <v>59</v>
      </c>
      <c r="D75" s="19">
        <v>2435</v>
      </c>
      <c r="E75" s="19">
        <v>1182</v>
      </c>
      <c r="F75" s="19">
        <v>1253</v>
      </c>
      <c r="G75" s="19">
        <v>2444</v>
      </c>
      <c r="H75" s="19">
        <v>1186</v>
      </c>
      <c r="I75" s="19">
        <v>1258</v>
      </c>
      <c r="J75" s="19">
        <v>2439</v>
      </c>
    </row>
    <row r="76" spans="2:10" s="18" customFormat="1" ht="12" customHeight="1" x14ac:dyDescent="0.2">
      <c r="B76" s="89"/>
      <c r="C76" s="66" t="s">
        <v>249</v>
      </c>
      <c r="D76" s="19">
        <v>1370</v>
      </c>
      <c r="E76" s="19">
        <v>662</v>
      </c>
      <c r="F76" s="19">
        <v>708</v>
      </c>
      <c r="G76" s="19">
        <v>1379</v>
      </c>
      <c r="H76" s="19">
        <v>664</v>
      </c>
      <c r="I76" s="19">
        <v>715</v>
      </c>
      <c r="J76" s="19">
        <v>1374</v>
      </c>
    </row>
    <row r="77" spans="2:10" s="18" customFormat="1" ht="12" customHeight="1" x14ac:dyDescent="0.2">
      <c r="B77" s="89"/>
      <c r="C77" s="66" t="s">
        <v>60</v>
      </c>
      <c r="D77" s="19">
        <v>2410</v>
      </c>
      <c r="E77" s="19">
        <v>1189</v>
      </c>
      <c r="F77" s="19">
        <v>1221</v>
      </c>
      <c r="G77" s="19">
        <v>2416</v>
      </c>
      <c r="H77" s="19">
        <v>1181</v>
      </c>
      <c r="I77" s="19">
        <v>1235</v>
      </c>
      <c r="J77" s="19">
        <v>2413</v>
      </c>
    </row>
    <row r="78" spans="2:10" s="18" customFormat="1" ht="12" customHeight="1" x14ac:dyDescent="0.2">
      <c r="B78" s="89"/>
      <c r="C78" s="66" t="s">
        <v>250</v>
      </c>
      <c r="D78" s="19">
        <v>271</v>
      </c>
      <c r="E78" s="19">
        <v>141</v>
      </c>
      <c r="F78" s="19">
        <v>130</v>
      </c>
      <c r="G78" s="19">
        <v>275</v>
      </c>
      <c r="H78" s="19">
        <v>146</v>
      </c>
      <c r="I78" s="19">
        <v>129</v>
      </c>
      <c r="J78" s="19">
        <v>273</v>
      </c>
    </row>
    <row r="79" spans="2:10" s="18" customFormat="1" ht="12" customHeight="1" x14ac:dyDescent="0.2">
      <c r="B79" s="89"/>
      <c r="C79" s="66" t="s">
        <v>61</v>
      </c>
      <c r="D79" s="19">
        <v>3936</v>
      </c>
      <c r="E79" s="19">
        <v>1938</v>
      </c>
      <c r="F79" s="19">
        <v>1998</v>
      </c>
      <c r="G79" s="19">
        <v>3984</v>
      </c>
      <c r="H79" s="19">
        <v>1965</v>
      </c>
      <c r="I79" s="19">
        <v>2019</v>
      </c>
      <c r="J79" s="19">
        <v>3959</v>
      </c>
    </row>
    <row r="80" spans="2:10" s="18" customFormat="1" ht="12" customHeight="1" x14ac:dyDescent="0.2">
      <c r="B80" s="89"/>
      <c r="C80" s="66" t="s">
        <v>251</v>
      </c>
      <c r="D80" s="19">
        <v>432</v>
      </c>
      <c r="E80" s="19">
        <v>215</v>
      </c>
      <c r="F80" s="19">
        <v>217</v>
      </c>
      <c r="G80" s="19">
        <v>443</v>
      </c>
      <c r="H80" s="19">
        <v>225</v>
      </c>
      <c r="I80" s="19">
        <v>218</v>
      </c>
      <c r="J80" s="19">
        <v>439</v>
      </c>
    </row>
    <row r="81" spans="1:10" s="18" customFormat="1" ht="12" customHeight="1" x14ac:dyDescent="0.2">
      <c r="B81" s="89"/>
      <c r="C81" s="89" t="s">
        <v>62</v>
      </c>
      <c r="D81" s="25">
        <v>2889</v>
      </c>
      <c r="E81" s="25">
        <v>1384</v>
      </c>
      <c r="F81" s="25">
        <v>1505</v>
      </c>
      <c r="G81" s="25">
        <v>2842</v>
      </c>
      <c r="H81" s="25">
        <v>1366</v>
      </c>
      <c r="I81" s="25">
        <v>1476</v>
      </c>
      <c r="J81" s="25">
        <v>2865</v>
      </c>
    </row>
    <row r="82" spans="1:10" s="18" customFormat="1" ht="12" customHeight="1" x14ac:dyDescent="0.2">
      <c r="A82" s="361"/>
      <c r="B82" s="361"/>
      <c r="C82" s="361"/>
      <c r="D82" s="361"/>
      <c r="E82" s="361"/>
      <c r="F82" s="361"/>
      <c r="G82" s="361"/>
      <c r="H82" s="361"/>
      <c r="I82" s="361"/>
      <c r="J82" s="361"/>
    </row>
    <row r="83" spans="1:10" s="18" customFormat="1" ht="12" customHeight="1" x14ac:dyDescent="0.2">
      <c r="A83" s="336" t="s">
        <v>63</v>
      </c>
      <c r="B83" s="336"/>
      <c r="C83" s="336"/>
      <c r="D83" s="15">
        <v>133753</v>
      </c>
      <c r="E83" s="15">
        <v>63442</v>
      </c>
      <c r="F83" s="15">
        <v>70311</v>
      </c>
      <c r="G83" s="15">
        <v>134989</v>
      </c>
      <c r="H83" s="15">
        <v>64064</v>
      </c>
      <c r="I83" s="15">
        <v>70925</v>
      </c>
      <c r="J83" s="15">
        <v>134372</v>
      </c>
    </row>
    <row r="84" spans="1:10" s="18" customFormat="1" ht="12" customHeight="1" x14ac:dyDescent="0.2">
      <c r="B84" s="89"/>
      <c r="C84" s="71" t="s">
        <v>64</v>
      </c>
      <c r="D84" s="19">
        <v>3775</v>
      </c>
      <c r="E84" s="19">
        <v>1766</v>
      </c>
      <c r="F84" s="19">
        <v>2009</v>
      </c>
      <c r="G84" s="19">
        <v>3776</v>
      </c>
      <c r="H84" s="19">
        <v>1767</v>
      </c>
      <c r="I84" s="19">
        <v>2009</v>
      </c>
      <c r="J84" s="19">
        <v>3776</v>
      </c>
    </row>
    <row r="85" spans="1:10" s="18" customFormat="1" ht="12" customHeight="1" x14ac:dyDescent="0.2">
      <c r="B85" s="89"/>
      <c r="C85" s="71" t="s">
        <v>65</v>
      </c>
      <c r="D85" s="19">
        <v>1214</v>
      </c>
      <c r="E85" s="19">
        <v>589</v>
      </c>
      <c r="F85" s="19">
        <v>625</v>
      </c>
      <c r="G85" s="19">
        <v>1234</v>
      </c>
      <c r="H85" s="19">
        <v>593</v>
      </c>
      <c r="I85" s="19">
        <v>641</v>
      </c>
      <c r="J85" s="19">
        <v>1224</v>
      </c>
    </row>
    <row r="86" spans="1:10" s="18" customFormat="1" ht="12" customHeight="1" x14ac:dyDescent="0.2">
      <c r="B86" s="89"/>
      <c r="C86" s="66" t="s">
        <v>66</v>
      </c>
      <c r="D86" s="19">
        <v>282</v>
      </c>
      <c r="E86" s="19">
        <v>143</v>
      </c>
      <c r="F86" s="19">
        <v>139</v>
      </c>
      <c r="G86" s="19">
        <v>300</v>
      </c>
      <c r="H86" s="19">
        <v>150</v>
      </c>
      <c r="I86" s="19">
        <v>150</v>
      </c>
      <c r="J86" s="19">
        <v>291</v>
      </c>
    </row>
    <row r="87" spans="1:10" s="18" customFormat="1" ht="12" customHeight="1" x14ac:dyDescent="0.2">
      <c r="B87" s="89"/>
      <c r="C87" s="66" t="s">
        <v>67</v>
      </c>
      <c r="D87" s="19">
        <v>957</v>
      </c>
      <c r="E87" s="19">
        <v>472</v>
      </c>
      <c r="F87" s="19">
        <v>485</v>
      </c>
      <c r="G87" s="19">
        <v>970</v>
      </c>
      <c r="H87" s="19">
        <v>482</v>
      </c>
      <c r="I87" s="19">
        <v>488</v>
      </c>
      <c r="J87" s="19">
        <v>964</v>
      </c>
    </row>
    <row r="88" spans="1:10" s="18" customFormat="1" ht="12" customHeight="1" x14ac:dyDescent="0.2">
      <c r="B88" s="89"/>
      <c r="C88" s="66" t="s">
        <v>68</v>
      </c>
      <c r="D88" s="19">
        <v>290</v>
      </c>
      <c r="E88" s="19">
        <v>154</v>
      </c>
      <c r="F88" s="19">
        <v>136</v>
      </c>
      <c r="G88" s="19">
        <v>285</v>
      </c>
      <c r="H88" s="19">
        <v>150</v>
      </c>
      <c r="I88" s="19">
        <v>135</v>
      </c>
      <c r="J88" s="19">
        <v>287</v>
      </c>
    </row>
    <row r="89" spans="1:10" s="18" customFormat="1" ht="12" customHeight="1" x14ac:dyDescent="0.2">
      <c r="B89" s="89"/>
      <c r="C89" s="66" t="s">
        <v>258</v>
      </c>
      <c r="D89" s="19">
        <v>1692</v>
      </c>
      <c r="E89" s="19">
        <v>824</v>
      </c>
      <c r="F89" s="19">
        <v>868</v>
      </c>
      <c r="G89" s="19">
        <v>1739</v>
      </c>
      <c r="H89" s="19">
        <v>855</v>
      </c>
      <c r="I89" s="19">
        <v>884</v>
      </c>
      <c r="J89" s="19">
        <v>1714</v>
      </c>
    </row>
    <row r="90" spans="1:10" s="18" customFormat="1" ht="12" customHeight="1" x14ac:dyDescent="0.2">
      <c r="B90" s="89"/>
      <c r="C90" s="66" t="s">
        <v>69</v>
      </c>
      <c r="D90" s="19">
        <v>1302</v>
      </c>
      <c r="E90" s="19">
        <v>621</v>
      </c>
      <c r="F90" s="19">
        <v>681</v>
      </c>
      <c r="G90" s="19">
        <v>1328</v>
      </c>
      <c r="H90" s="19">
        <v>631</v>
      </c>
      <c r="I90" s="19">
        <v>697</v>
      </c>
      <c r="J90" s="19">
        <v>1316</v>
      </c>
    </row>
    <row r="91" spans="1:10" s="18" customFormat="1" ht="12" customHeight="1" x14ac:dyDescent="0.2">
      <c r="B91" s="89"/>
      <c r="C91" s="66" t="s">
        <v>70</v>
      </c>
      <c r="D91" s="19">
        <v>603</v>
      </c>
      <c r="E91" s="19">
        <v>286</v>
      </c>
      <c r="F91" s="19">
        <v>317</v>
      </c>
      <c r="G91" s="19">
        <v>605</v>
      </c>
      <c r="H91" s="19">
        <v>285</v>
      </c>
      <c r="I91" s="19">
        <v>320</v>
      </c>
      <c r="J91" s="19">
        <v>605</v>
      </c>
    </row>
    <row r="92" spans="1:10" s="18" customFormat="1" ht="12" customHeight="1" x14ac:dyDescent="0.2">
      <c r="B92" s="89"/>
      <c r="C92" s="66" t="s">
        <v>259</v>
      </c>
      <c r="D92" s="19">
        <v>328</v>
      </c>
      <c r="E92" s="19">
        <v>164</v>
      </c>
      <c r="F92" s="19">
        <v>164</v>
      </c>
      <c r="G92" s="19">
        <v>334</v>
      </c>
      <c r="H92" s="19">
        <v>165</v>
      </c>
      <c r="I92" s="19">
        <v>169</v>
      </c>
      <c r="J92" s="19">
        <v>331</v>
      </c>
    </row>
    <row r="93" spans="1:10" s="18" customFormat="1" ht="12" customHeight="1" x14ac:dyDescent="0.2">
      <c r="B93" s="89"/>
      <c r="C93" s="66" t="s">
        <v>71</v>
      </c>
      <c r="D93" s="19">
        <v>2276</v>
      </c>
      <c r="E93" s="19">
        <v>1080</v>
      </c>
      <c r="F93" s="19">
        <v>1196</v>
      </c>
      <c r="G93" s="19">
        <v>2315</v>
      </c>
      <c r="H93" s="19">
        <v>1100</v>
      </c>
      <c r="I93" s="19">
        <v>1215</v>
      </c>
      <c r="J93" s="19">
        <v>2295</v>
      </c>
    </row>
    <row r="94" spans="1:10" s="18" customFormat="1" ht="12" customHeight="1" x14ac:dyDescent="0.2">
      <c r="B94" s="89"/>
      <c r="C94" s="66" t="s">
        <v>72</v>
      </c>
      <c r="D94" s="19">
        <v>582</v>
      </c>
      <c r="E94" s="19">
        <v>289</v>
      </c>
      <c r="F94" s="19">
        <v>293</v>
      </c>
      <c r="G94" s="19">
        <v>614</v>
      </c>
      <c r="H94" s="19">
        <v>299</v>
      </c>
      <c r="I94" s="19">
        <v>315</v>
      </c>
      <c r="J94" s="19">
        <v>598</v>
      </c>
    </row>
    <row r="95" spans="1:10" s="18" customFormat="1" ht="12" customHeight="1" x14ac:dyDescent="0.2">
      <c r="B95" s="89"/>
      <c r="C95" s="66" t="s">
        <v>73</v>
      </c>
      <c r="D95" s="19">
        <v>781</v>
      </c>
      <c r="E95" s="19">
        <v>387</v>
      </c>
      <c r="F95" s="19">
        <v>394</v>
      </c>
      <c r="G95" s="19">
        <v>803</v>
      </c>
      <c r="H95" s="19">
        <v>399</v>
      </c>
      <c r="I95" s="19">
        <v>404</v>
      </c>
      <c r="J95" s="19">
        <v>793</v>
      </c>
    </row>
    <row r="96" spans="1:10" s="18" customFormat="1" ht="12" customHeight="1" x14ac:dyDescent="0.2">
      <c r="B96" s="89"/>
      <c r="C96" s="66" t="s">
        <v>74</v>
      </c>
      <c r="D96" s="19">
        <v>116</v>
      </c>
      <c r="E96" s="19">
        <v>58</v>
      </c>
      <c r="F96" s="19">
        <v>58</v>
      </c>
      <c r="G96" s="19">
        <v>124</v>
      </c>
      <c r="H96" s="19">
        <v>62</v>
      </c>
      <c r="I96" s="19">
        <v>62</v>
      </c>
      <c r="J96" s="19">
        <v>119</v>
      </c>
    </row>
    <row r="97" spans="2:10" s="18" customFormat="1" ht="12" customHeight="1" x14ac:dyDescent="0.2">
      <c r="B97" s="89"/>
      <c r="C97" s="66" t="s">
        <v>75</v>
      </c>
      <c r="D97" s="19">
        <v>481</v>
      </c>
      <c r="E97" s="19">
        <v>239</v>
      </c>
      <c r="F97" s="19">
        <v>242</v>
      </c>
      <c r="G97" s="19">
        <v>468</v>
      </c>
      <c r="H97" s="19">
        <v>236</v>
      </c>
      <c r="I97" s="19">
        <v>232</v>
      </c>
      <c r="J97" s="19">
        <v>473</v>
      </c>
    </row>
    <row r="98" spans="2:10" s="18" customFormat="1" ht="12" customHeight="1" x14ac:dyDescent="0.2">
      <c r="B98" s="89"/>
      <c r="C98" s="66" t="s">
        <v>76</v>
      </c>
      <c r="D98" s="19">
        <v>650</v>
      </c>
      <c r="E98" s="19">
        <v>305</v>
      </c>
      <c r="F98" s="19">
        <v>345</v>
      </c>
      <c r="G98" s="19">
        <v>674</v>
      </c>
      <c r="H98" s="19">
        <v>317</v>
      </c>
      <c r="I98" s="19">
        <v>357</v>
      </c>
      <c r="J98" s="19">
        <v>663</v>
      </c>
    </row>
    <row r="99" spans="2:10" s="18" customFormat="1" ht="12" customHeight="1" x14ac:dyDescent="0.2">
      <c r="B99" s="89"/>
      <c r="C99" s="66" t="s">
        <v>77</v>
      </c>
      <c r="D99" s="19">
        <v>1388</v>
      </c>
      <c r="E99" s="19">
        <v>694</v>
      </c>
      <c r="F99" s="19">
        <v>694</v>
      </c>
      <c r="G99" s="19">
        <v>1360</v>
      </c>
      <c r="H99" s="19">
        <v>678</v>
      </c>
      <c r="I99" s="19">
        <v>682</v>
      </c>
      <c r="J99" s="19">
        <v>1374</v>
      </c>
    </row>
    <row r="100" spans="2:10" s="18" customFormat="1" ht="12" customHeight="1" x14ac:dyDescent="0.2">
      <c r="B100" s="89"/>
      <c r="C100" s="66" t="s">
        <v>78</v>
      </c>
      <c r="D100" s="19">
        <v>1799</v>
      </c>
      <c r="E100" s="19">
        <v>878</v>
      </c>
      <c r="F100" s="19">
        <v>921</v>
      </c>
      <c r="G100" s="19">
        <v>1826</v>
      </c>
      <c r="H100" s="19">
        <v>888</v>
      </c>
      <c r="I100" s="19">
        <v>938</v>
      </c>
      <c r="J100" s="19">
        <v>1812</v>
      </c>
    </row>
    <row r="101" spans="2:10" s="18" customFormat="1" ht="12" customHeight="1" x14ac:dyDescent="0.2">
      <c r="B101" s="89"/>
      <c r="C101" s="66" t="s">
        <v>79</v>
      </c>
      <c r="D101" s="19">
        <v>664</v>
      </c>
      <c r="E101" s="19">
        <v>324</v>
      </c>
      <c r="F101" s="19">
        <v>340</v>
      </c>
      <c r="G101" s="19">
        <v>689</v>
      </c>
      <c r="H101" s="19">
        <v>334</v>
      </c>
      <c r="I101" s="19">
        <v>355</v>
      </c>
      <c r="J101" s="19">
        <v>676</v>
      </c>
    </row>
    <row r="102" spans="2:10" s="18" customFormat="1" ht="12" customHeight="1" x14ac:dyDescent="0.2">
      <c r="B102" s="89"/>
      <c r="C102" s="66" t="s">
        <v>80</v>
      </c>
      <c r="D102" s="19">
        <v>1799</v>
      </c>
      <c r="E102" s="19">
        <v>855</v>
      </c>
      <c r="F102" s="19">
        <v>944</v>
      </c>
      <c r="G102" s="19">
        <v>1821</v>
      </c>
      <c r="H102" s="19">
        <v>863</v>
      </c>
      <c r="I102" s="19">
        <v>958</v>
      </c>
      <c r="J102" s="19">
        <v>1811</v>
      </c>
    </row>
    <row r="103" spans="2:10" s="18" customFormat="1" ht="12" customHeight="1" x14ac:dyDescent="0.2">
      <c r="B103" s="89"/>
      <c r="C103" s="66" t="s">
        <v>81</v>
      </c>
      <c r="D103" s="19">
        <v>4547</v>
      </c>
      <c r="E103" s="19">
        <v>2224</v>
      </c>
      <c r="F103" s="19">
        <v>2323</v>
      </c>
      <c r="G103" s="19">
        <v>4623</v>
      </c>
      <c r="H103" s="19">
        <v>2270</v>
      </c>
      <c r="I103" s="19">
        <v>2353</v>
      </c>
      <c r="J103" s="19">
        <v>4585</v>
      </c>
    </row>
    <row r="104" spans="2:10" s="18" customFormat="1" ht="12" customHeight="1" x14ac:dyDescent="0.2">
      <c r="B104" s="89"/>
      <c r="C104" s="66" t="s">
        <v>260</v>
      </c>
      <c r="D104" s="19">
        <v>521</v>
      </c>
      <c r="E104" s="19">
        <v>257</v>
      </c>
      <c r="F104" s="19">
        <v>264</v>
      </c>
      <c r="G104" s="19">
        <v>532</v>
      </c>
      <c r="H104" s="19">
        <v>257</v>
      </c>
      <c r="I104" s="19">
        <v>275</v>
      </c>
      <c r="J104" s="19">
        <v>527</v>
      </c>
    </row>
    <row r="105" spans="2:10" s="18" customFormat="1" ht="12" customHeight="1" x14ac:dyDescent="0.2">
      <c r="B105" s="89"/>
      <c r="C105" s="66" t="s">
        <v>82</v>
      </c>
      <c r="D105" s="19">
        <v>116</v>
      </c>
      <c r="E105" s="19">
        <v>56</v>
      </c>
      <c r="F105" s="19">
        <v>60</v>
      </c>
      <c r="G105" s="19">
        <v>123</v>
      </c>
      <c r="H105" s="19">
        <v>59</v>
      </c>
      <c r="I105" s="19">
        <v>64</v>
      </c>
      <c r="J105" s="19">
        <v>119</v>
      </c>
    </row>
    <row r="106" spans="2:10" s="18" customFormat="1" ht="12" customHeight="1" x14ac:dyDescent="0.2">
      <c r="B106" s="89"/>
      <c r="C106" s="66" t="s">
        <v>83</v>
      </c>
      <c r="D106" s="19">
        <v>718</v>
      </c>
      <c r="E106" s="19">
        <v>345</v>
      </c>
      <c r="F106" s="19">
        <v>373</v>
      </c>
      <c r="G106" s="19">
        <v>737</v>
      </c>
      <c r="H106" s="19">
        <v>350</v>
      </c>
      <c r="I106" s="19">
        <v>387</v>
      </c>
      <c r="J106" s="19">
        <v>728</v>
      </c>
    </row>
    <row r="107" spans="2:10" s="18" customFormat="1" ht="12" customHeight="1" x14ac:dyDescent="0.2">
      <c r="B107" s="89"/>
      <c r="C107" s="66" t="s">
        <v>84</v>
      </c>
      <c r="D107" s="19">
        <v>3719</v>
      </c>
      <c r="E107" s="19">
        <v>1725</v>
      </c>
      <c r="F107" s="19">
        <v>1994</v>
      </c>
      <c r="G107" s="19">
        <v>3758</v>
      </c>
      <c r="H107" s="19">
        <v>1743</v>
      </c>
      <c r="I107" s="19">
        <v>2015</v>
      </c>
      <c r="J107" s="19">
        <v>3738</v>
      </c>
    </row>
    <row r="108" spans="2:10" s="18" customFormat="1" ht="12" customHeight="1" x14ac:dyDescent="0.2">
      <c r="B108" s="89"/>
      <c r="C108" s="66" t="s">
        <v>85</v>
      </c>
      <c r="D108" s="19">
        <v>61</v>
      </c>
      <c r="E108" s="19">
        <v>29</v>
      </c>
      <c r="F108" s="19">
        <v>32</v>
      </c>
      <c r="G108" s="19">
        <v>58</v>
      </c>
      <c r="H108" s="19">
        <v>29</v>
      </c>
      <c r="I108" s="19">
        <v>29</v>
      </c>
      <c r="J108" s="19">
        <v>60</v>
      </c>
    </row>
    <row r="109" spans="2:10" s="18" customFormat="1" ht="12" customHeight="1" x14ac:dyDescent="0.2">
      <c r="B109" s="89"/>
      <c r="C109" s="66" t="s">
        <v>86</v>
      </c>
      <c r="D109" s="19">
        <v>107</v>
      </c>
      <c r="E109" s="19">
        <v>48</v>
      </c>
      <c r="F109" s="19">
        <v>59</v>
      </c>
      <c r="G109" s="19">
        <v>108</v>
      </c>
      <c r="H109" s="19">
        <v>50</v>
      </c>
      <c r="I109" s="19">
        <v>58</v>
      </c>
      <c r="J109" s="19">
        <v>107</v>
      </c>
    </row>
    <row r="110" spans="2:10" s="18" customFormat="1" ht="12" customHeight="1" x14ac:dyDescent="0.2">
      <c r="B110" s="89"/>
      <c r="C110" s="66" t="s">
        <v>87</v>
      </c>
      <c r="D110" s="19">
        <v>4169</v>
      </c>
      <c r="E110" s="19">
        <v>2012</v>
      </c>
      <c r="F110" s="19">
        <v>2157</v>
      </c>
      <c r="G110" s="19">
        <v>4240</v>
      </c>
      <c r="H110" s="19">
        <v>2040</v>
      </c>
      <c r="I110" s="19">
        <v>2200</v>
      </c>
      <c r="J110" s="19">
        <v>4205</v>
      </c>
    </row>
    <row r="111" spans="2:10" s="18" customFormat="1" ht="12" customHeight="1" x14ac:dyDescent="0.2">
      <c r="B111" s="89"/>
      <c r="C111" s="66" t="s">
        <v>88</v>
      </c>
      <c r="D111" s="19">
        <v>1698</v>
      </c>
      <c r="E111" s="19">
        <v>782</v>
      </c>
      <c r="F111" s="19">
        <v>916</v>
      </c>
      <c r="G111" s="19">
        <v>1729</v>
      </c>
      <c r="H111" s="19">
        <v>803</v>
      </c>
      <c r="I111" s="19">
        <v>926</v>
      </c>
      <c r="J111" s="19">
        <v>1713</v>
      </c>
    </row>
    <row r="112" spans="2:10" s="18" customFormat="1" ht="12" customHeight="1" x14ac:dyDescent="0.2">
      <c r="B112" s="89"/>
      <c r="C112" s="66" t="s">
        <v>261</v>
      </c>
      <c r="D112" s="19">
        <v>143</v>
      </c>
      <c r="E112" s="19">
        <v>75</v>
      </c>
      <c r="F112" s="19">
        <v>68</v>
      </c>
      <c r="G112" s="19">
        <v>144</v>
      </c>
      <c r="H112" s="19">
        <v>74</v>
      </c>
      <c r="I112" s="19">
        <v>70</v>
      </c>
      <c r="J112" s="19">
        <v>144</v>
      </c>
    </row>
    <row r="113" spans="2:10" s="18" customFormat="1" ht="12" customHeight="1" x14ac:dyDescent="0.2">
      <c r="B113" s="89"/>
      <c r="C113" s="66" t="s">
        <v>89</v>
      </c>
      <c r="D113" s="19">
        <v>840</v>
      </c>
      <c r="E113" s="19">
        <v>392</v>
      </c>
      <c r="F113" s="19">
        <v>448</v>
      </c>
      <c r="G113" s="19">
        <v>850</v>
      </c>
      <c r="H113" s="19">
        <v>398</v>
      </c>
      <c r="I113" s="19">
        <v>452</v>
      </c>
      <c r="J113" s="19">
        <v>844</v>
      </c>
    </row>
    <row r="114" spans="2:10" s="18" customFormat="1" ht="12" customHeight="1" x14ac:dyDescent="0.2">
      <c r="B114" s="89"/>
      <c r="C114" s="66" t="s">
        <v>90</v>
      </c>
      <c r="D114" s="19">
        <v>1290</v>
      </c>
      <c r="E114" s="19">
        <v>641</v>
      </c>
      <c r="F114" s="19">
        <v>649</v>
      </c>
      <c r="G114" s="19">
        <v>1277</v>
      </c>
      <c r="H114" s="19">
        <v>639</v>
      </c>
      <c r="I114" s="19">
        <v>638</v>
      </c>
      <c r="J114" s="19">
        <v>1285</v>
      </c>
    </row>
    <row r="115" spans="2:10" s="18" customFormat="1" ht="12" customHeight="1" x14ac:dyDescent="0.2">
      <c r="B115" s="89"/>
      <c r="C115" s="66" t="s">
        <v>91</v>
      </c>
      <c r="D115" s="19">
        <v>565</v>
      </c>
      <c r="E115" s="19">
        <v>282</v>
      </c>
      <c r="F115" s="19">
        <v>283</v>
      </c>
      <c r="G115" s="19">
        <v>553</v>
      </c>
      <c r="H115" s="19">
        <v>270</v>
      </c>
      <c r="I115" s="19">
        <v>283</v>
      </c>
      <c r="J115" s="19">
        <v>559</v>
      </c>
    </row>
    <row r="116" spans="2:10" s="18" customFormat="1" ht="12" customHeight="1" x14ac:dyDescent="0.2">
      <c r="B116" s="89"/>
      <c r="C116" s="66" t="s">
        <v>92</v>
      </c>
      <c r="D116" s="19">
        <v>389</v>
      </c>
      <c r="E116" s="19">
        <v>186</v>
      </c>
      <c r="F116" s="19">
        <v>203</v>
      </c>
      <c r="G116" s="19">
        <v>391</v>
      </c>
      <c r="H116" s="19">
        <v>191</v>
      </c>
      <c r="I116" s="19">
        <v>200</v>
      </c>
      <c r="J116" s="19">
        <v>390</v>
      </c>
    </row>
    <row r="117" spans="2:10" s="18" customFormat="1" ht="12" customHeight="1" x14ac:dyDescent="0.2">
      <c r="B117" s="89"/>
      <c r="C117" s="66" t="s">
        <v>93</v>
      </c>
      <c r="D117" s="19">
        <v>1068</v>
      </c>
      <c r="E117" s="19">
        <v>525</v>
      </c>
      <c r="F117" s="19">
        <v>543</v>
      </c>
      <c r="G117" s="19">
        <v>1106</v>
      </c>
      <c r="H117" s="19">
        <v>548</v>
      </c>
      <c r="I117" s="19">
        <v>558</v>
      </c>
      <c r="J117" s="19">
        <v>1087</v>
      </c>
    </row>
    <row r="118" spans="2:10" s="18" customFormat="1" ht="12" customHeight="1" x14ac:dyDescent="0.2">
      <c r="B118" s="89"/>
      <c r="C118" s="66" t="s">
        <v>262</v>
      </c>
      <c r="D118" s="19">
        <v>73</v>
      </c>
      <c r="E118" s="19">
        <v>33</v>
      </c>
      <c r="F118" s="19">
        <v>40</v>
      </c>
      <c r="G118" s="19">
        <v>78</v>
      </c>
      <c r="H118" s="19">
        <v>37</v>
      </c>
      <c r="I118" s="19">
        <v>41</v>
      </c>
      <c r="J118" s="19">
        <v>76</v>
      </c>
    </row>
    <row r="119" spans="2:10" s="18" customFormat="1" ht="12" customHeight="1" x14ac:dyDescent="0.2">
      <c r="B119" s="89"/>
      <c r="C119" s="66" t="s">
        <v>94</v>
      </c>
      <c r="D119" s="19">
        <v>1612</v>
      </c>
      <c r="E119" s="19">
        <v>789</v>
      </c>
      <c r="F119" s="19">
        <v>823</v>
      </c>
      <c r="G119" s="19">
        <v>1616</v>
      </c>
      <c r="H119" s="19">
        <v>799</v>
      </c>
      <c r="I119" s="19">
        <v>817</v>
      </c>
      <c r="J119" s="19">
        <v>1613</v>
      </c>
    </row>
    <row r="120" spans="2:10" s="18" customFormat="1" ht="12" customHeight="1" x14ac:dyDescent="0.2">
      <c r="B120" s="89"/>
      <c r="C120" s="66" t="s">
        <v>263</v>
      </c>
      <c r="D120" s="19">
        <v>827</v>
      </c>
      <c r="E120" s="19">
        <v>414</v>
      </c>
      <c r="F120" s="19">
        <v>413</v>
      </c>
      <c r="G120" s="19">
        <v>836</v>
      </c>
      <c r="H120" s="19">
        <v>415</v>
      </c>
      <c r="I120" s="19">
        <v>421</v>
      </c>
      <c r="J120" s="19">
        <v>831</v>
      </c>
    </row>
    <row r="121" spans="2:10" s="18" customFormat="1" ht="12" customHeight="1" x14ac:dyDescent="0.2">
      <c r="B121" s="89"/>
      <c r="C121" s="66" t="s">
        <v>95</v>
      </c>
      <c r="D121" s="19">
        <v>48865</v>
      </c>
      <c r="E121" s="19">
        <v>22606</v>
      </c>
      <c r="F121" s="19">
        <v>26259</v>
      </c>
      <c r="G121" s="19">
        <v>49223</v>
      </c>
      <c r="H121" s="19">
        <v>22827</v>
      </c>
      <c r="I121" s="19">
        <v>26396</v>
      </c>
      <c r="J121" s="19">
        <v>49045</v>
      </c>
    </row>
    <row r="122" spans="2:10" s="18" customFormat="1" ht="12" customHeight="1" x14ac:dyDescent="0.2">
      <c r="B122" s="89"/>
      <c r="C122" s="66" t="s">
        <v>96</v>
      </c>
      <c r="D122" s="19">
        <v>1412</v>
      </c>
      <c r="E122" s="19">
        <v>670</v>
      </c>
      <c r="F122" s="19">
        <v>742</v>
      </c>
      <c r="G122" s="19">
        <v>1387</v>
      </c>
      <c r="H122" s="19">
        <v>651</v>
      </c>
      <c r="I122" s="19">
        <v>736</v>
      </c>
      <c r="J122" s="19">
        <v>1399</v>
      </c>
    </row>
    <row r="123" spans="2:10" s="18" customFormat="1" ht="12" customHeight="1" x14ac:dyDescent="0.2">
      <c r="B123" s="89"/>
      <c r="C123" s="66" t="s">
        <v>97</v>
      </c>
      <c r="D123" s="19">
        <v>1134</v>
      </c>
      <c r="E123" s="19">
        <v>576</v>
      </c>
      <c r="F123" s="19">
        <v>558</v>
      </c>
      <c r="G123" s="19">
        <v>1140</v>
      </c>
      <c r="H123" s="19">
        <v>576</v>
      </c>
      <c r="I123" s="19">
        <v>564</v>
      </c>
      <c r="J123" s="19">
        <v>1138</v>
      </c>
    </row>
    <row r="124" spans="2:10" s="18" customFormat="1" ht="12" customHeight="1" x14ac:dyDescent="0.2">
      <c r="B124" s="89"/>
      <c r="C124" s="66" t="s">
        <v>98</v>
      </c>
      <c r="D124" s="19">
        <v>566</v>
      </c>
      <c r="E124" s="19">
        <v>276</v>
      </c>
      <c r="F124" s="19">
        <v>290</v>
      </c>
      <c r="G124" s="19">
        <v>586</v>
      </c>
      <c r="H124" s="19">
        <v>288</v>
      </c>
      <c r="I124" s="19">
        <v>298</v>
      </c>
      <c r="J124" s="19">
        <v>575</v>
      </c>
    </row>
    <row r="125" spans="2:10" s="18" customFormat="1" ht="12" customHeight="1" x14ac:dyDescent="0.2">
      <c r="B125" s="89"/>
      <c r="C125" s="66" t="s">
        <v>99</v>
      </c>
      <c r="D125" s="19">
        <v>5750</v>
      </c>
      <c r="E125" s="19">
        <v>2668</v>
      </c>
      <c r="F125" s="19">
        <v>3082</v>
      </c>
      <c r="G125" s="19">
        <v>5685</v>
      </c>
      <c r="H125" s="19">
        <v>2627</v>
      </c>
      <c r="I125" s="19">
        <v>3058</v>
      </c>
      <c r="J125" s="19">
        <v>5718</v>
      </c>
    </row>
    <row r="126" spans="2:10" s="18" customFormat="1" ht="12" customHeight="1" x14ac:dyDescent="0.2">
      <c r="B126" s="89"/>
      <c r="C126" s="66" t="s">
        <v>100</v>
      </c>
      <c r="D126" s="19">
        <v>1172</v>
      </c>
      <c r="E126" s="19">
        <v>579</v>
      </c>
      <c r="F126" s="19">
        <v>593</v>
      </c>
      <c r="G126" s="19">
        <v>1181</v>
      </c>
      <c r="H126" s="19">
        <v>594</v>
      </c>
      <c r="I126" s="19">
        <v>587</v>
      </c>
      <c r="J126" s="19">
        <v>1176</v>
      </c>
    </row>
    <row r="127" spans="2:10" s="18" customFormat="1" ht="12" customHeight="1" x14ac:dyDescent="0.2">
      <c r="B127" s="89"/>
      <c r="C127" s="66" t="s">
        <v>101</v>
      </c>
      <c r="D127" s="19">
        <v>1671</v>
      </c>
      <c r="E127" s="19">
        <v>799</v>
      </c>
      <c r="F127" s="19">
        <v>872</v>
      </c>
      <c r="G127" s="19">
        <v>1661</v>
      </c>
      <c r="H127" s="19">
        <v>795</v>
      </c>
      <c r="I127" s="19">
        <v>866</v>
      </c>
      <c r="J127" s="19">
        <v>1665</v>
      </c>
    </row>
    <row r="128" spans="2:10" s="18" customFormat="1" ht="12" customHeight="1" x14ac:dyDescent="0.2">
      <c r="B128" s="89"/>
      <c r="C128" s="66" t="s">
        <v>102</v>
      </c>
      <c r="D128" s="19">
        <v>972</v>
      </c>
      <c r="E128" s="19">
        <v>481</v>
      </c>
      <c r="F128" s="19">
        <v>491</v>
      </c>
      <c r="G128" s="19">
        <v>1003</v>
      </c>
      <c r="H128" s="19">
        <v>494</v>
      </c>
      <c r="I128" s="19">
        <v>509</v>
      </c>
      <c r="J128" s="19">
        <v>989</v>
      </c>
    </row>
    <row r="129" spans="2:10" s="18" customFormat="1" ht="12" customHeight="1" x14ac:dyDescent="0.2">
      <c r="B129" s="89"/>
      <c r="C129" s="66" t="s">
        <v>103</v>
      </c>
      <c r="D129" s="19">
        <v>260</v>
      </c>
      <c r="E129" s="19">
        <v>128</v>
      </c>
      <c r="F129" s="19">
        <v>132</v>
      </c>
      <c r="G129" s="19">
        <v>252</v>
      </c>
      <c r="H129" s="19">
        <v>124</v>
      </c>
      <c r="I129" s="19">
        <v>128</v>
      </c>
      <c r="J129" s="19">
        <v>255</v>
      </c>
    </row>
    <row r="130" spans="2:10" s="18" customFormat="1" ht="12" customHeight="1" x14ac:dyDescent="0.2">
      <c r="B130" s="89"/>
      <c r="C130" s="66" t="s">
        <v>104</v>
      </c>
      <c r="D130" s="19">
        <v>818</v>
      </c>
      <c r="E130" s="19">
        <v>409</v>
      </c>
      <c r="F130" s="19">
        <v>409</v>
      </c>
      <c r="G130" s="19">
        <v>834</v>
      </c>
      <c r="H130" s="19">
        <v>425</v>
      </c>
      <c r="I130" s="19">
        <v>409</v>
      </c>
      <c r="J130" s="19">
        <v>826</v>
      </c>
    </row>
    <row r="131" spans="2:10" s="18" customFormat="1" ht="12" customHeight="1" x14ac:dyDescent="0.2">
      <c r="B131" s="89"/>
      <c r="C131" s="66" t="s">
        <v>105</v>
      </c>
      <c r="D131" s="19">
        <v>726</v>
      </c>
      <c r="E131" s="19">
        <v>330</v>
      </c>
      <c r="F131" s="19">
        <v>396</v>
      </c>
      <c r="G131" s="19">
        <v>739</v>
      </c>
      <c r="H131" s="19">
        <v>336</v>
      </c>
      <c r="I131" s="19">
        <v>403</v>
      </c>
      <c r="J131" s="19">
        <v>733</v>
      </c>
    </row>
    <row r="132" spans="2:10" s="18" customFormat="1" ht="12" customHeight="1" x14ac:dyDescent="0.2">
      <c r="B132" s="89"/>
      <c r="C132" s="66" t="s">
        <v>106</v>
      </c>
      <c r="D132" s="19">
        <v>794</v>
      </c>
      <c r="E132" s="19">
        <v>365</v>
      </c>
      <c r="F132" s="19">
        <v>429</v>
      </c>
      <c r="G132" s="19">
        <v>802</v>
      </c>
      <c r="H132" s="19">
        <v>358</v>
      </c>
      <c r="I132" s="19">
        <v>444</v>
      </c>
      <c r="J132" s="19">
        <v>798</v>
      </c>
    </row>
    <row r="133" spans="2:10" s="18" customFormat="1" ht="12" customHeight="1" x14ac:dyDescent="0.2">
      <c r="B133" s="89"/>
      <c r="C133" s="66" t="s">
        <v>107</v>
      </c>
      <c r="D133" s="19">
        <v>353</v>
      </c>
      <c r="E133" s="19">
        <v>174</v>
      </c>
      <c r="F133" s="19">
        <v>179</v>
      </c>
      <c r="G133" s="19">
        <v>347</v>
      </c>
      <c r="H133" s="19">
        <v>169</v>
      </c>
      <c r="I133" s="19">
        <v>178</v>
      </c>
      <c r="J133" s="19">
        <v>351</v>
      </c>
    </row>
    <row r="134" spans="2:10" s="18" customFormat="1" ht="12" customHeight="1" x14ac:dyDescent="0.2">
      <c r="B134" s="89"/>
      <c r="C134" s="66" t="s">
        <v>108</v>
      </c>
      <c r="D134" s="19">
        <v>801</v>
      </c>
      <c r="E134" s="19">
        <v>363</v>
      </c>
      <c r="F134" s="19">
        <v>438</v>
      </c>
      <c r="G134" s="19">
        <v>824</v>
      </c>
      <c r="H134" s="19">
        <v>373</v>
      </c>
      <c r="I134" s="19">
        <v>451</v>
      </c>
      <c r="J134" s="19">
        <v>811</v>
      </c>
    </row>
    <row r="135" spans="2:10" s="18" customFormat="1" ht="12" customHeight="1" x14ac:dyDescent="0.2">
      <c r="B135" s="89"/>
      <c r="C135" s="66" t="s">
        <v>109</v>
      </c>
      <c r="D135" s="19">
        <v>1239</v>
      </c>
      <c r="E135" s="19">
        <v>595</v>
      </c>
      <c r="F135" s="19">
        <v>644</v>
      </c>
      <c r="G135" s="19">
        <v>1260</v>
      </c>
      <c r="H135" s="19">
        <v>603</v>
      </c>
      <c r="I135" s="19">
        <v>657</v>
      </c>
      <c r="J135" s="19">
        <v>1251</v>
      </c>
    </row>
    <row r="136" spans="2:10" s="18" customFormat="1" ht="12" customHeight="1" x14ac:dyDescent="0.2">
      <c r="B136" s="89"/>
      <c r="C136" s="66" t="s">
        <v>110</v>
      </c>
      <c r="D136" s="19">
        <v>3529</v>
      </c>
      <c r="E136" s="19">
        <v>1734</v>
      </c>
      <c r="F136" s="19">
        <v>1795</v>
      </c>
      <c r="G136" s="19">
        <v>3524</v>
      </c>
      <c r="H136" s="19">
        <v>1744</v>
      </c>
      <c r="I136" s="19">
        <v>1780</v>
      </c>
      <c r="J136" s="19">
        <v>3526</v>
      </c>
    </row>
    <row r="137" spans="2:10" s="18" customFormat="1" ht="12" customHeight="1" x14ac:dyDescent="0.2">
      <c r="B137" s="89"/>
      <c r="C137" s="66" t="s">
        <v>111</v>
      </c>
      <c r="D137" s="19">
        <v>1610</v>
      </c>
      <c r="E137" s="19">
        <v>771</v>
      </c>
      <c r="F137" s="19">
        <v>839</v>
      </c>
      <c r="G137" s="19">
        <v>1625</v>
      </c>
      <c r="H137" s="19">
        <v>782</v>
      </c>
      <c r="I137" s="19">
        <v>843</v>
      </c>
      <c r="J137" s="19">
        <v>1617</v>
      </c>
    </row>
    <row r="138" spans="2:10" s="18" customFormat="1" ht="12" customHeight="1" x14ac:dyDescent="0.2">
      <c r="B138" s="89"/>
      <c r="C138" s="66" t="s">
        <v>112</v>
      </c>
      <c r="D138" s="19">
        <v>785</v>
      </c>
      <c r="E138" s="19">
        <v>355</v>
      </c>
      <c r="F138" s="19">
        <v>430</v>
      </c>
      <c r="G138" s="19">
        <v>784</v>
      </c>
      <c r="H138" s="19">
        <v>362</v>
      </c>
      <c r="I138" s="19">
        <v>422</v>
      </c>
      <c r="J138" s="19">
        <v>785</v>
      </c>
    </row>
    <row r="139" spans="2:10" s="18" customFormat="1" ht="12" customHeight="1" x14ac:dyDescent="0.2">
      <c r="B139" s="89"/>
      <c r="C139" s="66" t="s">
        <v>113</v>
      </c>
      <c r="D139" s="19">
        <v>1477</v>
      </c>
      <c r="E139" s="19">
        <v>723</v>
      </c>
      <c r="F139" s="19">
        <v>754</v>
      </c>
      <c r="G139" s="19">
        <v>1471</v>
      </c>
      <c r="H139" s="19">
        <v>720</v>
      </c>
      <c r="I139" s="19">
        <v>751</v>
      </c>
      <c r="J139" s="19">
        <v>1474</v>
      </c>
    </row>
    <row r="140" spans="2:10" s="18" customFormat="1" ht="12" customHeight="1" x14ac:dyDescent="0.2">
      <c r="B140" s="89"/>
      <c r="C140" s="66" t="s">
        <v>114</v>
      </c>
      <c r="D140" s="19">
        <v>1176</v>
      </c>
      <c r="E140" s="19">
        <v>556</v>
      </c>
      <c r="F140" s="19">
        <v>620</v>
      </c>
      <c r="G140" s="19">
        <v>1226</v>
      </c>
      <c r="H140" s="19">
        <v>575</v>
      </c>
      <c r="I140" s="19">
        <v>651</v>
      </c>
      <c r="J140" s="19">
        <v>1201</v>
      </c>
    </row>
    <row r="141" spans="2:10" s="18" customFormat="1" ht="12" customHeight="1" x14ac:dyDescent="0.2">
      <c r="B141" s="89"/>
      <c r="C141" s="66" t="s">
        <v>115</v>
      </c>
      <c r="D141" s="19">
        <v>1462</v>
      </c>
      <c r="E141" s="19">
        <v>727</v>
      </c>
      <c r="F141" s="19">
        <v>735</v>
      </c>
      <c r="G141" s="19">
        <v>1499</v>
      </c>
      <c r="H141" s="19">
        <v>743</v>
      </c>
      <c r="I141" s="19">
        <v>756</v>
      </c>
      <c r="J141" s="19">
        <v>1480</v>
      </c>
    </row>
    <row r="142" spans="2:10" s="18" customFormat="1" ht="12" customHeight="1" x14ac:dyDescent="0.2">
      <c r="B142" s="89"/>
      <c r="C142" s="66" t="s">
        <v>116</v>
      </c>
      <c r="D142" s="19">
        <v>707</v>
      </c>
      <c r="E142" s="19">
        <v>352</v>
      </c>
      <c r="F142" s="19">
        <v>355</v>
      </c>
      <c r="G142" s="19">
        <v>721</v>
      </c>
      <c r="H142" s="19">
        <v>357</v>
      </c>
      <c r="I142" s="19">
        <v>364</v>
      </c>
      <c r="J142" s="19">
        <v>714</v>
      </c>
    </row>
    <row r="143" spans="2:10" s="18" customFormat="1" ht="12" customHeight="1" x14ac:dyDescent="0.2">
      <c r="B143" s="89"/>
      <c r="C143" s="66" t="s">
        <v>117</v>
      </c>
      <c r="D143" s="19">
        <v>2065</v>
      </c>
      <c r="E143" s="19">
        <v>998</v>
      </c>
      <c r="F143" s="19">
        <v>1067</v>
      </c>
      <c r="G143" s="19">
        <v>2084</v>
      </c>
      <c r="H143" s="19">
        <v>995</v>
      </c>
      <c r="I143" s="19">
        <v>1089</v>
      </c>
      <c r="J143" s="19">
        <v>2076</v>
      </c>
    </row>
    <row r="144" spans="2:10" s="18" customFormat="1" ht="12" customHeight="1" x14ac:dyDescent="0.2">
      <c r="B144" s="89"/>
      <c r="C144" s="66" t="s">
        <v>118</v>
      </c>
      <c r="D144" s="19">
        <v>623</v>
      </c>
      <c r="E144" s="19">
        <v>293</v>
      </c>
      <c r="F144" s="19">
        <v>330</v>
      </c>
      <c r="G144" s="19">
        <v>655</v>
      </c>
      <c r="H144" s="19">
        <v>306</v>
      </c>
      <c r="I144" s="19">
        <v>349</v>
      </c>
      <c r="J144" s="19">
        <v>637</v>
      </c>
    </row>
    <row r="145" spans="1:10" s="18" customFormat="1" ht="12" customHeight="1" x14ac:dyDescent="0.2">
      <c r="B145" s="89"/>
      <c r="C145" s="66" t="s">
        <v>119</v>
      </c>
      <c r="D145" s="19">
        <v>467</v>
      </c>
      <c r="E145" s="19">
        <v>246</v>
      </c>
      <c r="F145" s="19">
        <v>221</v>
      </c>
      <c r="G145" s="19">
        <v>465</v>
      </c>
      <c r="H145" s="19">
        <v>242</v>
      </c>
      <c r="I145" s="19">
        <v>223</v>
      </c>
      <c r="J145" s="19">
        <v>467</v>
      </c>
    </row>
    <row r="146" spans="1:10" s="18" customFormat="1" ht="12" customHeight="1" x14ac:dyDescent="0.2">
      <c r="B146" s="89"/>
      <c r="C146" s="66" t="s">
        <v>120</v>
      </c>
      <c r="D146" s="19">
        <v>1711</v>
      </c>
      <c r="E146" s="19">
        <v>833</v>
      </c>
      <c r="F146" s="19">
        <v>878</v>
      </c>
      <c r="G146" s="19">
        <v>1734</v>
      </c>
      <c r="H146" s="19">
        <v>839</v>
      </c>
      <c r="I146" s="19">
        <v>895</v>
      </c>
      <c r="J146" s="19">
        <v>1722</v>
      </c>
    </row>
    <row r="147" spans="1:10" s="18" customFormat="1" ht="12" customHeight="1" x14ac:dyDescent="0.2">
      <c r="B147" s="89"/>
      <c r="C147" s="66" t="s">
        <v>121</v>
      </c>
      <c r="D147" s="19">
        <v>1592</v>
      </c>
      <c r="E147" s="19">
        <v>723</v>
      </c>
      <c r="F147" s="19">
        <v>869</v>
      </c>
      <c r="G147" s="19">
        <v>1649</v>
      </c>
      <c r="H147" s="19">
        <v>752</v>
      </c>
      <c r="I147" s="19">
        <v>897</v>
      </c>
      <c r="J147" s="19">
        <v>1621</v>
      </c>
    </row>
    <row r="148" spans="1:10" s="18" customFormat="1" ht="12" customHeight="1" x14ac:dyDescent="0.2">
      <c r="B148" s="89"/>
      <c r="C148" s="66" t="s">
        <v>122</v>
      </c>
      <c r="D148" s="19">
        <v>2934</v>
      </c>
      <c r="E148" s="19">
        <v>1406</v>
      </c>
      <c r="F148" s="19">
        <v>1528</v>
      </c>
      <c r="G148" s="19">
        <v>2947</v>
      </c>
      <c r="H148" s="19">
        <v>1419</v>
      </c>
      <c r="I148" s="19">
        <v>1528</v>
      </c>
      <c r="J148" s="19">
        <v>2940</v>
      </c>
    </row>
    <row r="149" spans="1:10" s="18" customFormat="1" ht="12" customHeight="1" x14ac:dyDescent="0.2">
      <c r="B149" s="89"/>
      <c r="C149" s="66" t="s">
        <v>123</v>
      </c>
      <c r="D149" s="19">
        <v>596</v>
      </c>
      <c r="E149" s="19">
        <v>282</v>
      </c>
      <c r="F149" s="19">
        <v>314</v>
      </c>
      <c r="G149" s="19">
        <v>604</v>
      </c>
      <c r="H149" s="19">
        <v>284</v>
      </c>
      <c r="I149" s="19">
        <v>320</v>
      </c>
      <c r="J149" s="19">
        <v>600</v>
      </c>
    </row>
    <row r="150" spans="1:10" s="18" customFormat="1" ht="12" customHeight="1" x14ac:dyDescent="0.2">
      <c r="B150" s="89"/>
      <c r="C150" s="66" t="s">
        <v>124</v>
      </c>
      <c r="D150" s="19">
        <v>435</v>
      </c>
      <c r="E150" s="19">
        <v>211</v>
      </c>
      <c r="F150" s="19">
        <v>224</v>
      </c>
      <c r="G150" s="19">
        <v>442</v>
      </c>
      <c r="H150" s="19">
        <v>218</v>
      </c>
      <c r="I150" s="19">
        <v>224</v>
      </c>
      <c r="J150" s="19">
        <v>438</v>
      </c>
    </row>
    <row r="151" spans="1:10" s="18" customFormat="1" ht="12" customHeight="1" x14ac:dyDescent="0.2">
      <c r="B151" s="89"/>
      <c r="C151" s="66" t="s">
        <v>125</v>
      </c>
      <c r="D151" s="19">
        <v>1786</v>
      </c>
      <c r="E151" s="19">
        <v>867</v>
      </c>
      <c r="F151" s="19">
        <v>919</v>
      </c>
      <c r="G151" s="19">
        <v>1766</v>
      </c>
      <c r="H151" s="19">
        <v>840</v>
      </c>
      <c r="I151" s="19">
        <v>926</v>
      </c>
      <c r="J151" s="19">
        <v>1777</v>
      </c>
    </row>
    <row r="152" spans="1:10" s="18" customFormat="1" ht="12" customHeight="1" x14ac:dyDescent="0.2">
      <c r="B152" s="89"/>
      <c r="C152" s="66" t="s">
        <v>126</v>
      </c>
      <c r="D152" s="19">
        <v>293</v>
      </c>
      <c r="E152" s="19">
        <v>148</v>
      </c>
      <c r="F152" s="19">
        <v>145</v>
      </c>
      <c r="G152" s="19">
        <v>306</v>
      </c>
      <c r="H152" s="19">
        <v>155</v>
      </c>
      <c r="I152" s="19">
        <v>151</v>
      </c>
      <c r="J152" s="19">
        <v>299</v>
      </c>
    </row>
    <row r="153" spans="1:10" s="18" customFormat="1" ht="12" customHeight="1" x14ac:dyDescent="0.2">
      <c r="B153" s="89"/>
      <c r="C153" s="69" t="s">
        <v>264</v>
      </c>
      <c r="D153" s="25">
        <v>530</v>
      </c>
      <c r="E153" s="25">
        <v>255</v>
      </c>
      <c r="F153" s="25">
        <v>275</v>
      </c>
      <c r="G153" s="25">
        <v>539</v>
      </c>
      <c r="H153" s="25">
        <v>265</v>
      </c>
      <c r="I153" s="25">
        <v>274</v>
      </c>
      <c r="J153" s="25">
        <v>535</v>
      </c>
    </row>
    <row r="154" spans="1:10" s="18" customFormat="1" ht="12" customHeight="1" x14ac:dyDescent="0.2">
      <c r="A154" s="361"/>
      <c r="B154" s="361"/>
      <c r="C154" s="361"/>
      <c r="D154" s="361"/>
      <c r="E154" s="361"/>
      <c r="F154" s="361"/>
      <c r="G154" s="361"/>
      <c r="H154" s="361"/>
      <c r="I154" s="361"/>
      <c r="J154" s="361"/>
    </row>
    <row r="155" spans="1:10" s="18" customFormat="1" ht="12" customHeight="1" x14ac:dyDescent="0.2">
      <c r="A155" s="336" t="s">
        <v>127</v>
      </c>
      <c r="B155" s="336"/>
      <c r="C155" s="336"/>
      <c r="D155" s="15">
        <v>59554</v>
      </c>
      <c r="E155" s="15">
        <v>28012</v>
      </c>
      <c r="F155" s="15">
        <v>31542</v>
      </c>
      <c r="G155" s="15">
        <v>59935</v>
      </c>
      <c r="H155" s="15">
        <v>28242</v>
      </c>
      <c r="I155" s="15">
        <v>31693</v>
      </c>
      <c r="J155" s="15">
        <v>59744</v>
      </c>
    </row>
    <row r="156" spans="1:10" s="18" customFormat="1" ht="12" customHeight="1" x14ac:dyDescent="0.2">
      <c r="B156" s="89"/>
      <c r="C156" s="71" t="s">
        <v>128</v>
      </c>
      <c r="D156" s="19">
        <v>5285</v>
      </c>
      <c r="E156" s="19">
        <v>2424</v>
      </c>
      <c r="F156" s="19">
        <v>2861</v>
      </c>
      <c r="G156" s="19">
        <v>5355</v>
      </c>
      <c r="H156" s="19">
        <v>2459</v>
      </c>
      <c r="I156" s="19">
        <v>2896</v>
      </c>
      <c r="J156" s="19">
        <v>5320</v>
      </c>
    </row>
    <row r="157" spans="1:10" s="18" customFormat="1" ht="12" customHeight="1" x14ac:dyDescent="0.2">
      <c r="B157" s="89"/>
      <c r="C157" s="66" t="s">
        <v>252</v>
      </c>
      <c r="D157" s="19">
        <v>126</v>
      </c>
      <c r="E157" s="19">
        <v>62</v>
      </c>
      <c r="F157" s="19">
        <v>64</v>
      </c>
      <c r="G157" s="19">
        <v>118</v>
      </c>
      <c r="H157" s="19">
        <v>56</v>
      </c>
      <c r="I157" s="19">
        <v>62</v>
      </c>
      <c r="J157" s="19">
        <v>122</v>
      </c>
    </row>
    <row r="158" spans="1:10" s="18" customFormat="1" ht="12" customHeight="1" x14ac:dyDescent="0.2">
      <c r="B158" s="89"/>
      <c r="C158" s="66" t="s">
        <v>129</v>
      </c>
      <c r="D158" s="19">
        <v>210</v>
      </c>
      <c r="E158" s="19">
        <v>102</v>
      </c>
      <c r="F158" s="19">
        <v>108</v>
      </c>
      <c r="G158" s="19">
        <v>207</v>
      </c>
      <c r="H158" s="19">
        <v>101</v>
      </c>
      <c r="I158" s="19">
        <v>106</v>
      </c>
      <c r="J158" s="19">
        <v>208</v>
      </c>
    </row>
    <row r="159" spans="1:10" s="18" customFormat="1" ht="12" customHeight="1" x14ac:dyDescent="0.2">
      <c r="B159" s="89"/>
      <c r="C159" s="66" t="s">
        <v>130</v>
      </c>
      <c r="D159" s="19">
        <v>536</v>
      </c>
      <c r="E159" s="19">
        <v>254</v>
      </c>
      <c r="F159" s="19">
        <v>282</v>
      </c>
      <c r="G159" s="19">
        <v>523</v>
      </c>
      <c r="H159" s="19">
        <v>248</v>
      </c>
      <c r="I159" s="19">
        <v>275</v>
      </c>
      <c r="J159" s="19">
        <v>529</v>
      </c>
    </row>
    <row r="160" spans="1:10" s="18" customFormat="1" ht="12" customHeight="1" x14ac:dyDescent="0.2">
      <c r="B160" s="89"/>
      <c r="C160" s="66" t="s">
        <v>131</v>
      </c>
      <c r="D160" s="19">
        <v>1877</v>
      </c>
      <c r="E160" s="19">
        <v>886</v>
      </c>
      <c r="F160" s="19">
        <v>991</v>
      </c>
      <c r="G160" s="19">
        <v>1870</v>
      </c>
      <c r="H160" s="19">
        <v>884</v>
      </c>
      <c r="I160" s="19">
        <v>986</v>
      </c>
      <c r="J160" s="19">
        <v>1873</v>
      </c>
    </row>
    <row r="161" spans="2:10" s="18" customFormat="1" ht="12" customHeight="1" x14ac:dyDescent="0.2">
      <c r="B161" s="89"/>
      <c r="C161" s="66" t="s">
        <v>132</v>
      </c>
      <c r="D161" s="19">
        <v>124</v>
      </c>
      <c r="E161" s="19">
        <v>57</v>
      </c>
      <c r="F161" s="19">
        <v>67</v>
      </c>
      <c r="G161" s="19">
        <v>116</v>
      </c>
      <c r="H161" s="19">
        <v>54</v>
      </c>
      <c r="I161" s="19">
        <v>62</v>
      </c>
      <c r="J161" s="19">
        <v>121</v>
      </c>
    </row>
    <row r="162" spans="2:10" s="18" customFormat="1" ht="12" customHeight="1" x14ac:dyDescent="0.2">
      <c r="B162" s="89"/>
      <c r="C162" s="66" t="s">
        <v>133</v>
      </c>
      <c r="D162" s="19">
        <v>688</v>
      </c>
      <c r="E162" s="19">
        <v>328</v>
      </c>
      <c r="F162" s="19">
        <v>360</v>
      </c>
      <c r="G162" s="19">
        <v>699</v>
      </c>
      <c r="H162" s="19">
        <v>334</v>
      </c>
      <c r="I162" s="19">
        <v>365</v>
      </c>
      <c r="J162" s="19">
        <v>693</v>
      </c>
    </row>
    <row r="163" spans="2:10" s="18" customFormat="1" ht="12" customHeight="1" x14ac:dyDescent="0.2">
      <c r="B163" s="89"/>
      <c r="C163" s="66" t="s">
        <v>135</v>
      </c>
      <c r="D163" s="19">
        <v>750</v>
      </c>
      <c r="E163" s="19">
        <v>357</v>
      </c>
      <c r="F163" s="19">
        <v>393</v>
      </c>
      <c r="G163" s="19">
        <v>759</v>
      </c>
      <c r="H163" s="19">
        <v>357</v>
      </c>
      <c r="I163" s="19">
        <v>402</v>
      </c>
      <c r="J163" s="19">
        <v>755</v>
      </c>
    </row>
    <row r="164" spans="2:10" s="18" customFormat="1" ht="12" customHeight="1" x14ac:dyDescent="0.2">
      <c r="B164" s="89"/>
      <c r="C164" s="66" t="s">
        <v>136</v>
      </c>
      <c r="D164" s="19">
        <v>17</v>
      </c>
      <c r="E164" s="19">
        <v>9</v>
      </c>
      <c r="F164" s="19">
        <v>8</v>
      </c>
      <c r="G164" s="19">
        <v>17</v>
      </c>
      <c r="H164" s="19">
        <v>9</v>
      </c>
      <c r="I164" s="19">
        <v>8</v>
      </c>
      <c r="J164" s="19">
        <v>17</v>
      </c>
    </row>
    <row r="165" spans="2:10" s="18" customFormat="1" ht="12" customHeight="1" x14ac:dyDescent="0.2">
      <c r="B165" s="89"/>
      <c r="C165" s="66" t="s">
        <v>265</v>
      </c>
      <c r="D165" s="19">
        <v>1258</v>
      </c>
      <c r="E165" s="19">
        <v>620</v>
      </c>
      <c r="F165" s="19">
        <v>638</v>
      </c>
      <c r="G165" s="19">
        <v>1278</v>
      </c>
      <c r="H165" s="19">
        <v>637</v>
      </c>
      <c r="I165" s="19">
        <v>641</v>
      </c>
      <c r="J165" s="19">
        <v>1268</v>
      </c>
    </row>
    <row r="166" spans="2:10" s="18" customFormat="1" ht="12" customHeight="1" x14ac:dyDescent="0.2">
      <c r="B166" s="89"/>
      <c r="C166" s="66" t="s">
        <v>138</v>
      </c>
      <c r="D166" s="19">
        <v>104</v>
      </c>
      <c r="E166" s="19">
        <v>57</v>
      </c>
      <c r="F166" s="19">
        <v>47</v>
      </c>
      <c r="G166" s="19">
        <v>101</v>
      </c>
      <c r="H166" s="19">
        <v>54</v>
      </c>
      <c r="I166" s="19">
        <v>47</v>
      </c>
      <c r="J166" s="19">
        <v>103</v>
      </c>
    </row>
    <row r="167" spans="2:10" s="18" customFormat="1" ht="12" customHeight="1" x14ac:dyDescent="0.2">
      <c r="B167" s="89"/>
      <c r="C167" s="66" t="s">
        <v>139</v>
      </c>
      <c r="D167" s="19">
        <v>285</v>
      </c>
      <c r="E167" s="19">
        <v>138</v>
      </c>
      <c r="F167" s="19">
        <v>147</v>
      </c>
      <c r="G167" s="19">
        <v>295</v>
      </c>
      <c r="H167" s="19">
        <v>141</v>
      </c>
      <c r="I167" s="19">
        <v>154</v>
      </c>
      <c r="J167" s="19">
        <v>290</v>
      </c>
    </row>
    <row r="168" spans="2:10" s="18" customFormat="1" ht="12" customHeight="1" x14ac:dyDescent="0.2">
      <c r="B168" s="89"/>
      <c r="C168" s="66" t="s">
        <v>266</v>
      </c>
      <c r="D168" s="19">
        <v>1192</v>
      </c>
      <c r="E168" s="19">
        <v>557</v>
      </c>
      <c r="F168" s="19">
        <v>635</v>
      </c>
      <c r="G168" s="19">
        <v>1203</v>
      </c>
      <c r="H168" s="19">
        <v>576</v>
      </c>
      <c r="I168" s="19">
        <v>627</v>
      </c>
      <c r="J168" s="19">
        <v>1198</v>
      </c>
    </row>
    <row r="169" spans="2:10" s="18" customFormat="1" ht="12" customHeight="1" x14ac:dyDescent="0.2">
      <c r="B169" s="89"/>
      <c r="C169" s="66" t="s">
        <v>140</v>
      </c>
      <c r="D169" s="19">
        <v>4149</v>
      </c>
      <c r="E169" s="19">
        <v>2020</v>
      </c>
      <c r="F169" s="19">
        <v>2129</v>
      </c>
      <c r="G169" s="19">
        <v>4203</v>
      </c>
      <c r="H169" s="19">
        <v>2037</v>
      </c>
      <c r="I169" s="19">
        <v>2166</v>
      </c>
      <c r="J169" s="19">
        <v>4176</v>
      </c>
    </row>
    <row r="170" spans="2:10" s="18" customFormat="1" ht="12" customHeight="1" x14ac:dyDescent="0.2">
      <c r="B170" s="89"/>
      <c r="C170" s="66" t="s">
        <v>141</v>
      </c>
      <c r="D170" s="19">
        <v>35</v>
      </c>
      <c r="E170" s="19">
        <v>15</v>
      </c>
      <c r="F170" s="19">
        <v>20</v>
      </c>
      <c r="G170" s="19">
        <v>33</v>
      </c>
      <c r="H170" s="19">
        <v>13</v>
      </c>
      <c r="I170" s="19">
        <v>20</v>
      </c>
      <c r="J170" s="19">
        <v>34</v>
      </c>
    </row>
    <row r="171" spans="2:10" s="18" customFormat="1" ht="12" customHeight="1" x14ac:dyDescent="0.2">
      <c r="B171" s="89"/>
      <c r="C171" s="66" t="s">
        <v>142</v>
      </c>
      <c r="D171" s="19">
        <v>38</v>
      </c>
      <c r="E171" s="19">
        <v>22</v>
      </c>
      <c r="F171" s="19">
        <v>16</v>
      </c>
      <c r="G171" s="19">
        <v>38</v>
      </c>
      <c r="H171" s="19">
        <v>22</v>
      </c>
      <c r="I171" s="19">
        <v>16</v>
      </c>
      <c r="J171" s="19">
        <v>38</v>
      </c>
    </row>
    <row r="172" spans="2:10" s="18" customFormat="1" ht="12" customHeight="1" x14ac:dyDescent="0.2">
      <c r="B172" s="89"/>
      <c r="C172" s="66" t="s">
        <v>253</v>
      </c>
      <c r="D172" s="19">
        <v>895</v>
      </c>
      <c r="E172" s="19">
        <v>398</v>
      </c>
      <c r="F172" s="19">
        <v>497</v>
      </c>
      <c r="G172" s="19">
        <v>894</v>
      </c>
      <c r="H172" s="19">
        <v>395</v>
      </c>
      <c r="I172" s="19">
        <v>499</v>
      </c>
      <c r="J172" s="19">
        <v>894</v>
      </c>
    </row>
    <row r="173" spans="2:10" s="18" customFormat="1" ht="12" customHeight="1" x14ac:dyDescent="0.2">
      <c r="B173" s="89"/>
      <c r="C173" s="66" t="s">
        <v>143</v>
      </c>
      <c r="D173" s="19">
        <v>341</v>
      </c>
      <c r="E173" s="19">
        <v>165</v>
      </c>
      <c r="F173" s="19">
        <v>176</v>
      </c>
      <c r="G173" s="19">
        <v>334</v>
      </c>
      <c r="H173" s="19">
        <v>161</v>
      </c>
      <c r="I173" s="19">
        <v>173</v>
      </c>
      <c r="J173" s="19">
        <v>338</v>
      </c>
    </row>
    <row r="174" spans="2:10" s="18" customFormat="1" ht="12" customHeight="1" x14ac:dyDescent="0.2">
      <c r="B174" s="89"/>
      <c r="C174" s="66" t="s">
        <v>144</v>
      </c>
      <c r="D174" s="19">
        <v>1161</v>
      </c>
      <c r="E174" s="19">
        <v>580</v>
      </c>
      <c r="F174" s="19">
        <v>581</v>
      </c>
      <c r="G174" s="19">
        <v>1169</v>
      </c>
      <c r="H174" s="19">
        <v>583</v>
      </c>
      <c r="I174" s="19">
        <v>586</v>
      </c>
      <c r="J174" s="19">
        <v>1164</v>
      </c>
    </row>
    <row r="175" spans="2:10" s="18" customFormat="1" ht="12" customHeight="1" x14ac:dyDescent="0.2">
      <c r="B175" s="89"/>
      <c r="C175" s="66" t="s">
        <v>145</v>
      </c>
      <c r="D175" s="19">
        <v>14469</v>
      </c>
      <c r="E175" s="19">
        <v>6662</v>
      </c>
      <c r="F175" s="19">
        <v>7807</v>
      </c>
      <c r="G175" s="19">
        <v>14556</v>
      </c>
      <c r="H175" s="19">
        <v>6690</v>
      </c>
      <c r="I175" s="19">
        <v>7866</v>
      </c>
      <c r="J175" s="19">
        <v>14514</v>
      </c>
    </row>
    <row r="176" spans="2:10" s="18" customFormat="1" ht="12" customHeight="1" x14ac:dyDescent="0.2">
      <c r="B176" s="89"/>
      <c r="C176" s="66" t="s">
        <v>146</v>
      </c>
      <c r="D176" s="19">
        <v>6305</v>
      </c>
      <c r="E176" s="19">
        <v>3071</v>
      </c>
      <c r="F176" s="19">
        <v>3234</v>
      </c>
      <c r="G176" s="19">
        <v>6305</v>
      </c>
      <c r="H176" s="19">
        <v>3085</v>
      </c>
      <c r="I176" s="19">
        <v>3220</v>
      </c>
      <c r="J176" s="19">
        <v>6304</v>
      </c>
    </row>
    <row r="177" spans="2:10" s="18" customFormat="1" ht="12" customHeight="1" x14ac:dyDescent="0.2">
      <c r="B177" s="89"/>
      <c r="C177" s="66" t="s">
        <v>147</v>
      </c>
      <c r="D177" s="19">
        <v>1569</v>
      </c>
      <c r="E177" s="19">
        <v>747</v>
      </c>
      <c r="F177" s="19">
        <v>822</v>
      </c>
      <c r="G177" s="19">
        <v>1610</v>
      </c>
      <c r="H177" s="19">
        <v>768</v>
      </c>
      <c r="I177" s="19">
        <v>842</v>
      </c>
      <c r="J177" s="19">
        <v>1590</v>
      </c>
    </row>
    <row r="178" spans="2:10" s="18" customFormat="1" ht="12" customHeight="1" x14ac:dyDescent="0.2">
      <c r="B178" s="89"/>
      <c r="C178" s="66" t="s">
        <v>148</v>
      </c>
      <c r="D178" s="19">
        <v>203</v>
      </c>
      <c r="E178" s="19">
        <v>96</v>
      </c>
      <c r="F178" s="19">
        <v>107</v>
      </c>
      <c r="G178" s="19">
        <v>213</v>
      </c>
      <c r="H178" s="19">
        <v>102</v>
      </c>
      <c r="I178" s="19">
        <v>111</v>
      </c>
      <c r="J178" s="19">
        <v>207</v>
      </c>
    </row>
    <row r="179" spans="2:10" s="18" customFormat="1" ht="12" customHeight="1" x14ac:dyDescent="0.2">
      <c r="B179" s="89"/>
      <c r="C179" s="66" t="s">
        <v>149</v>
      </c>
      <c r="D179" s="19">
        <v>6729</v>
      </c>
      <c r="E179" s="19">
        <v>3087</v>
      </c>
      <c r="F179" s="19">
        <v>3642</v>
      </c>
      <c r="G179" s="19">
        <v>6751</v>
      </c>
      <c r="H179" s="19">
        <v>3142</v>
      </c>
      <c r="I179" s="19">
        <v>3609</v>
      </c>
      <c r="J179" s="19">
        <v>6741</v>
      </c>
    </row>
    <row r="180" spans="2:10" s="18" customFormat="1" ht="12" customHeight="1" x14ac:dyDescent="0.2">
      <c r="B180" s="89"/>
      <c r="C180" s="66" t="s">
        <v>150</v>
      </c>
      <c r="D180" s="19">
        <v>62</v>
      </c>
      <c r="E180" s="19">
        <v>36</v>
      </c>
      <c r="F180" s="19">
        <v>26</v>
      </c>
      <c r="G180" s="19">
        <v>61</v>
      </c>
      <c r="H180" s="19">
        <v>34</v>
      </c>
      <c r="I180" s="19">
        <v>27</v>
      </c>
      <c r="J180" s="19">
        <v>61</v>
      </c>
    </row>
    <row r="181" spans="2:10" s="18" customFormat="1" ht="12" customHeight="1" x14ac:dyDescent="0.2">
      <c r="B181" s="89"/>
      <c r="C181" s="66" t="s">
        <v>151</v>
      </c>
      <c r="D181" s="19">
        <v>2841</v>
      </c>
      <c r="E181" s="19">
        <v>1271</v>
      </c>
      <c r="F181" s="19">
        <v>1570</v>
      </c>
      <c r="G181" s="19">
        <v>2844</v>
      </c>
      <c r="H181" s="19">
        <v>1277</v>
      </c>
      <c r="I181" s="19">
        <v>1567</v>
      </c>
      <c r="J181" s="19">
        <v>2843</v>
      </c>
    </row>
    <row r="182" spans="2:10" s="18" customFormat="1" ht="12" customHeight="1" x14ac:dyDescent="0.2">
      <c r="B182" s="89"/>
      <c r="C182" s="66" t="s">
        <v>152</v>
      </c>
      <c r="D182" s="19">
        <v>290</v>
      </c>
      <c r="E182" s="19">
        <v>140</v>
      </c>
      <c r="F182" s="19">
        <v>150</v>
      </c>
      <c r="G182" s="19">
        <v>288</v>
      </c>
      <c r="H182" s="19">
        <v>137</v>
      </c>
      <c r="I182" s="19">
        <v>151</v>
      </c>
      <c r="J182" s="19">
        <v>288</v>
      </c>
    </row>
    <row r="183" spans="2:10" s="18" customFormat="1" ht="12" customHeight="1" x14ac:dyDescent="0.2">
      <c r="B183" s="89"/>
      <c r="C183" s="66" t="s">
        <v>153</v>
      </c>
      <c r="D183" s="19">
        <v>765</v>
      </c>
      <c r="E183" s="19">
        <v>356</v>
      </c>
      <c r="F183" s="19">
        <v>409</v>
      </c>
      <c r="G183" s="19">
        <v>801</v>
      </c>
      <c r="H183" s="19">
        <v>370</v>
      </c>
      <c r="I183" s="19">
        <v>431</v>
      </c>
      <c r="J183" s="19">
        <v>783</v>
      </c>
    </row>
    <row r="184" spans="2:10" s="18" customFormat="1" ht="12" customHeight="1" x14ac:dyDescent="0.2">
      <c r="B184" s="89"/>
      <c r="C184" s="66" t="s">
        <v>254</v>
      </c>
      <c r="D184" s="19">
        <v>119</v>
      </c>
      <c r="E184" s="19">
        <v>55</v>
      </c>
      <c r="F184" s="19">
        <v>64</v>
      </c>
      <c r="G184" s="19">
        <v>119</v>
      </c>
      <c r="H184" s="19">
        <v>54</v>
      </c>
      <c r="I184" s="19">
        <v>65</v>
      </c>
      <c r="J184" s="19">
        <v>120</v>
      </c>
    </row>
    <row r="185" spans="2:10" s="18" customFormat="1" ht="12" customHeight="1" x14ac:dyDescent="0.2">
      <c r="B185" s="89"/>
      <c r="C185" s="66" t="s">
        <v>154</v>
      </c>
      <c r="D185" s="19">
        <v>397</v>
      </c>
      <c r="E185" s="19">
        <v>186</v>
      </c>
      <c r="F185" s="19">
        <v>211</v>
      </c>
      <c r="G185" s="19">
        <v>382</v>
      </c>
      <c r="H185" s="19">
        <v>179</v>
      </c>
      <c r="I185" s="19">
        <v>203</v>
      </c>
      <c r="J185" s="19">
        <v>388</v>
      </c>
    </row>
    <row r="186" spans="2:10" s="18" customFormat="1" ht="12" customHeight="1" x14ac:dyDescent="0.2">
      <c r="B186" s="89"/>
      <c r="C186" s="66" t="s">
        <v>155</v>
      </c>
      <c r="D186" s="19">
        <v>644</v>
      </c>
      <c r="E186" s="19">
        <v>322</v>
      </c>
      <c r="F186" s="19">
        <v>322</v>
      </c>
      <c r="G186" s="19">
        <v>664</v>
      </c>
      <c r="H186" s="19">
        <v>328</v>
      </c>
      <c r="I186" s="19">
        <v>336</v>
      </c>
      <c r="J186" s="19">
        <v>655</v>
      </c>
    </row>
    <row r="187" spans="2:10" s="18" customFormat="1" ht="12" customHeight="1" x14ac:dyDescent="0.2">
      <c r="B187" s="89"/>
      <c r="C187" s="66" t="s">
        <v>156</v>
      </c>
      <c r="D187" s="19">
        <v>691</v>
      </c>
      <c r="E187" s="19">
        <v>329</v>
      </c>
      <c r="F187" s="19">
        <v>362</v>
      </c>
      <c r="G187" s="19">
        <v>705</v>
      </c>
      <c r="H187" s="19">
        <v>335</v>
      </c>
      <c r="I187" s="19">
        <v>370</v>
      </c>
      <c r="J187" s="19">
        <v>697</v>
      </c>
    </row>
    <row r="188" spans="2:10" s="18" customFormat="1" ht="12" customHeight="1" x14ac:dyDescent="0.2">
      <c r="B188" s="89"/>
      <c r="C188" s="66" t="s">
        <v>157</v>
      </c>
      <c r="D188" s="19">
        <v>137</v>
      </c>
      <c r="E188" s="19">
        <v>60</v>
      </c>
      <c r="F188" s="19">
        <v>77</v>
      </c>
      <c r="G188" s="19">
        <v>134</v>
      </c>
      <c r="H188" s="19">
        <v>59</v>
      </c>
      <c r="I188" s="19">
        <v>75</v>
      </c>
      <c r="J188" s="19">
        <v>136</v>
      </c>
    </row>
    <row r="189" spans="2:10" s="18" customFormat="1" ht="12" customHeight="1" x14ac:dyDescent="0.2">
      <c r="B189" s="89"/>
      <c r="C189" s="66" t="s">
        <v>158</v>
      </c>
      <c r="D189" s="19">
        <v>87</v>
      </c>
      <c r="E189" s="19">
        <v>46</v>
      </c>
      <c r="F189" s="19">
        <v>41</v>
      </c>
      <c r="G189" s="19">
        <v>87</v>
      </c>
      <c r="H189" s="19">
        <v>45</v>
      </c>
      <c r="I189" s="19">
        <v>42</v>
      </c>
      <c r="J189" s="19">
        <v>87</v>
      </c>
    </row>
    <row r="190" spans="2:10" s="18" customFormat="1" ht="12" customHeight="1" x14ac:dyDescent="0.2">
      <c r="B190" s="89"/>
      <c r="C190" s="66" t="s">
        <v>159</v>
      </c>
      <c r="D190" s="19">
        <v>786</v>
      </c>
      <c r="E190" s="19">
        <v>377</v>
      </c>
      <c r="F190" s="19">
        <v>409</v>
      </c>
      <c r="G190" s="19">
        <v>760</v>
      </c>
      <c r="H190" s="19">
        <v>367</v>
      </c>
      <c r="I190" s="19">
        <v>393</v>
      </c>
      <c r="J190" s="19">
        <v>773</v>
      </c>
    </row>
    <row r="191" spans="2:10" s="18" customFormat="1" ht="12" customHeight="1" x14ac:dyDescent="0.2">
      <c r="B191" s="89"/>
      <c r="C191" s="66" t="s">
        <v>160</v>
      </c>
      <c r="D191" s="19">
        <v>2380</v>
      </c>
      <c r="E191" s="19">
        <v>1154</v>
      </c>
      <c r="F191" s="19">
        <v>1226</v>
      </c>
      <c r="G191" s="19">
        <v>2414</v>
      </c>
      <c r="H191" s="19">
        <v>1164</v>
      </c>
      <c r="I191" s="19">
        <v>1250</v>
      </c>
      <c r="J191" s="19">
        <v>2396</v>
      </c>
    </row>
    <row r="192" spans="2:10" s="18" customFormat="1" ht="12" customHeight="1" x14ac:dyDescent="0.2">
      <c r="B192" s="89"/>
      <c r="C192" s="66" t="s">
        <v>161</v>
      </c>
      <c r="D192" s="19">
        <v>65</v>
      </c>
      <c r="E192" s="19">
        <v>29</v>
      </c>
      <c r="F192" s="19">
        <v>36</v>
      </c>
      <c r="G192" s="19">
        <v>67</v>
      </c>
      <c r="H192" s="19">
        <v>30</v>
      </c>
      <c r="I192" s="19">
        <v>37</v>
      </c>
      <c r="J192" s="19">
        <v>66</v>
      </c>
    </row>
    <row r="193" spans="1:10" s="18" customFormat="1" ht="12" customHeight="1" x14ac:dyDescent="0.2">
      <c r="B193" s="89"/>
      <c r="C193" s="66" t="s">
        <v>162</v>
      </c>
      <c r="D193" s="19">
        <v>988</v>
      </c>
      <c r="E193" s="19">
        <v>474</v>
      </c>
      <c r="F193" s="19">
        <v>514</v>
      </c>
      <c r="G193" s="19">
        <v>995</v>
      </c>
      <c r="H193" s="19">
        <v>478</v>
      </c>
      <c r="I193" s="19">
        <v>517</v>
      </c>
      <c r="J193" s="19">
        <v>992</v>
      </c>
    </row>
    <row r="194" spans="1:10" s="18" customFormat="1" ht="12" customHeight="1" x14ac:dyDescent="0.2">
      <c r="B194" s="89"/>
      <c r="C194" s="66" t="s">
        <v>163</v>
      </c>
      <c r="D194" s="19">
        <v>656</v>
      </c>
      <c r="E194" s="19">
        <v>311</v>
      </c>
      <c r="F194" s="19">
        <v>345</v>
      </c>
      <c r="G194" s="19">
        <v>665</v>
      </c>
      <c r="H194" s="19">
        <v>323</v>
      </c>
      <c r="I194" s="19">
        <v>342</v>
      </c>
      <c r="J194" s="19">
        <v>661</v>
      </c>
    </row>
    <row r="195" spans="1:10" s="18" customFormat="1" ht="12" customHeight="1" x14ac:dyDescent="0.2">
      <c r="B195" s="89"/>
      <c r="C195" s="89" t="s">
        <v>164</v>
      </c>
      <c r="D195" s="25">
        <v>300</v>
      </c>
      <c r="E195" s="25">
        <v>152</v>
      </c>
      <c r="F195" s="25">
        <v>148</v>
      </c>
      <c r="G195" s="25">
        <v>302</v>
      </c>
      <c r="H195" s="25">
        <v>154</v>
      </c>
      <c r="I195" s="25">
        <v>148</v>
      </c>
      <c r="J195" s="25">
        <v>301</v>
      </c>
    </row>
    <row r="196" spans="1:10" s="18" customFormat="1" ht="12" customHeight="1" x14ac:dyDescent="0.2">
      <c r="A196" s="361"/>
      <c r="B196" s="361"/>
      <c r="C196" s="361"/>
      <c r="D196" s="361"/>
      <c r="E196" s="361"/>
      <c r="F196" s="361"/>
      <c r="G196" s="361"/>
      <c r="H196" s="361"/>
      <c r="I196" s="361"/>
      <c r="J196" s="361"/>
    </row>
    <row r="197" spans="1:10" s="18" customFormat="1" ht="12" customHeight="1" x14ac:dyDescent="0.2">
      <c r="A197" s="336" t="s">
        <v>165</v>
      </c>
      <c r="B197" s="336"/>
      <c r="C197" s="336"/>
      <c r="D197" s="15">
        <v>5796</v>
      </c>
      <c r="E197" s="15">
        <v>2807</v>
      </c>
      <c r="F197" s="15">
        <v>2989</v>
      </c>
      <c r="G197" s="15">
        <v>5802</v>
      </c>
      <c r="H197" s="15">
        <v>2828</v>
      </c>
      <c r="I197" s="15">
        <v>2974</v>
      </c>
      <c r="J197" s="15">
        <v>5799</v>
      </c>
    </row>
    <row r="198" spans="1:10" s="18" customFormat="1" ht="12" customHeight="1" x14ac:dyDescent="0.2">
      <c r="B198" s="89"/>
      <c r="C198" s="71" t="s">
        <v>267</v>
      </c>
      <c r="D198" s="19">
        <v>540</v>
      </c>
      <c r="E198" s="19">
        <v>258</v>
      </c>
      <c r="F198" s="19">
        <v>282</v>
      </c>
      <c r="G198" s="19">
        <v>542</v>
      </c>
      <c r="H198" s="19">
        <v>266</v>
      </c>
      <c r="I198" s="19">
        <v>276</v>
      </c>
      <c r="J198" s="19">
        <v>541</v>
      </c>
    </row>
    <row r="199" spans="1:10" s="18" customFormat="1" ht="12" customHeight="1" x14ac:dyDescent="0.2">
      <c r="B199" s="89"/>
      <c r="C199" s="66" t="s">
        <v>279</v>
      </c>
      <c r="D199" s="19">
        <v>306</v>
      </c>
      <c r="E199" s="19">
        <v>160</v>
      </c>
      <c r="F199" s="19">
        <v>146</v>
      </c>
      <c r="G199" s="19">
        <v>298</v>
      </c>
      <c r="H199" s="19">
        <v>161</v>
      </c>
      <c r="I199" s="19">
        <v>137</v>
      </c>
      <c r="J199" s="19">
        <v>302</v>
      </c>
    </row>
    <row r="200" spans="1:10" s="18" customFormat="1" ht="12" customHeight="1" x14ac:dyDescent="0.2">
      <c r="B200" s="89"/>
      <c r="C200" s="66" t="s">
        <v>167</v>
      </c>
      <c r="D200" s="19">
        <v>72</v>
      </c>
      <c r="E200" s="19">
        <v>44</v>
      </c>
      <c r="F200" s="19">
        <v>28</v>
      </c>
      <c r="G200" s="19">
        <v>62</v>
      </c>
      <c r="H200" s="19">
        <v>37</v>
      </c>
      <c r="I200" s="19">
        <v>25</v>
      </c>
      <c r="J200" s="19">
        <v>67</v>
      </c>
    </row>
    <row r="201" spans="1:10" s="18" customFormat="1" ht="12" customHeight="1" x14ac:dyDescent="0.2">
      <c r="B201" s="89"/>
      <c r="C201" s="66" t="s">
        <v>168</v>
      </c>
      <c r="D201" s="19">
        <v>56</v>
      </c>
      <c r="E201" s="19">
        <v>28</v>
      </c>
      <c r="F201" s="19">
        <v>28</v>
      </c>
      <c r="G201" s="19">
        <v>53</v>
      </c>
      <c r="H201" s="19">
        <v>27</v>
      </c>
      <c r="I201" s="19">
        <v>26</v>
      </c>
      <c r="J201" s="19">
        <v>54</v>
      </c>
    </row>
    <row r="202" spans="1:10" s="18" customFormat="1" ht="12" customHeight="1" x14ac:dyDescent="0.2">
      <c r="B202" s="89"/>
      <c r="C202" s="66" t="s">
        <v>280</v>
      </c>
      <c r="D202" s="19">
        <v>486</v>
      </c>
      <c r="E202" s="19">
        <v>237</v>
      </c>
      <c r="F202" s="19">
        <v>249</v>
      </c>
      <c r="G202" s="19">
        <v>492</v>
      </c>
      <c r="H202" s="19">
        <v>240</v>
      </c>
      <c r="I202" s="19">
        <v>252</v>
      </c>
      <c r="J202" s="19">
        <v>490</v>
      </c>
    </row>
    <row r="203" spans="1:10" s="18" customFormat="1" ht="12" customHeight="1" x14ac:dyDescent="0.2">
      <c r="B203" s="89"/>
      <c r="C203" s="66" t="s">
        <v>169</v>
      </c>
      <c r="D203" s="19">
        <v>69</v>
      </c>
      <c r="E203" s="19">
        <v>39</v>
      </c>
      <c r="F203" s="19">
        <v>30</v>
      </c>
      <c r="G203" s="19">
        <v>66</v>
      </c>
      <c r="H203" s="19">
        <v>36</v>
      </c>
      <c r="I203" s="19">
        <v>30</v>
      </c>
      <c r="J203" s="19">
        <v>67</v>
      </c>
    </row>
    <row r="204" spans="1:10" s="18" customFormat="1" ht="12" customHeight="1" x14ac:dyDescent="0.2">
      <c r="B204" s="89"/>
      <c r="C204" s="66" t="s">
        <v>170</v>
      </c>
      <c r="D204" s="19">
        <v>476</v>
      </c>
      <c r="E204" s="19">
        <v>235</v>
      </c>
      <c r="F204" s="19">
        <v>241</v>
      </c>
      <c r="G204" s="19">
        <v>474</v>
      </c>
      <c r="H204" s="19">
        <v>236</v>
      </c>
      <c r="I204" s="19">
        <v>238</v>
      </c>
      <c r="J204" s="19">
        <v>476</v>
      </c>
    </row>
    <row r="205" spans="1:10" s="18" customFormat="1" ht="12" customHeight="1" x14ac:dyDescent="0.2">
      <c r="B205" s="89"/>
      <c r="C205" s="66" t="s">
        <v>268</v>
      </c>
      <c r="D205" s="19">
        <v>812</v>
      </c>
      <c r="E205" s="19">
        <v>361</v>
      </c>
      <c r="F205" s="19">
        <v>451</v>
      </c>
      <c r="G205" s="19">
        <v>837</v>
      </c>
      <c r="H205" s="19">
        <v>377</v>
      </c>
      <c r="I205" s="19">
        <v>460</v>
      </c>
      <c r="J205" s="19">
        <v>824</v>
      </c>
    </row>
    <row r="206" spans="1:10" s="18" customFormat="1" ht="12" customHeight="1" x14ac:dyDescent="0.2">
      <c r="B206" s="89"/>
      <c r="C206" s="66" t="s">
        <v>171</v>
      </c>
      <c r="D206" s="19">
        <v>579</v>
      </c>
      <c r="E206" s="19">
        <v>279</v>
      </c>
      <c r="F206" s="19">
        <v>300</v>
      </c>
      <c r="G206" s="19">
        <v>582</v>
      </c>
      <c r="H206" s="19">
        <v>282</v>
      </c>
      <c r="I206" s="19">
        <v>300</v>
      </c>
      <c r="J206" s="19">
        <v>580</v>
      </c>
    </row>
    <row r="207" spans="1:10" s="18" customFormat="1" ht="12" customHeight="1" x14ac:dyDescent="0.2">
      <c r="B207" s="89"/>
      <c r="C207" s="66" t="s">
        <v>172</v>
      </c>
      <c r="D207" s="19">
        <v>42</v>
      </c>
      <c r="E207" s="19">
        <v>19</v>
      </c>
      <c r="F207" s="19">
        <v>23</v>
      </c>
      <c r="G207" s="19">
        <v>42</v>
      </c>
      <c r="H207" s="19">
        <v>19</v>
      </c>
      <c r="I207" s="19">
        <v>23</v>
      </c>
      <c r="J207" s="19">
        <v>42</v>
      </c>
    </row>
    <row r="208" spans="1:10" s="18" customFormat="1" ht="12" customHeight="1" x14ac:dyDescent="0.2">
      <c r="B208" s="89"/>
      <c r="C208" s="89" t="s">
        <v>173</v>
      </c>
      <c r="D208" s="25">
        <v>2358</v>
      </c>
      <c r="E208" s="25">
        <v>1147</v>
      </c>
      <c r="F208" s="25">
        <v>1211</v>
      </c>
      <c r="G208" s="25">
        <v>2354</v>
      </c>
      <c r="H208" s="25">
        <v>1147</v>
      </c>
      <c r="I208" s="25">
        <v>1207</v>
      </c>
      <c r="J208" s="25">
        <v>2356</v>
      </c>
    </row>
    <row r="209" spans="1:10" s="18" customFormat="1" ht="12" customHeight="1" x14ac:dyDescent="0.2">
      <c r="A209" s="361"/>
      <c r="B209" s="361"/>
      <c r="C209" s="361"/>
      <c r="D209" s="361"/>
      <c r="E209" s="361"/>
      <c r="F209" s="361"/>
      <c r="G209" s="361"/>
      <c r="H209" s="361"/>
      <c r="I209" s="361"/>
      <c r="J209" s="361"/>
    </row>
    <row r="210" spans="1:10" s="18" customFormat="1" ht="12" customHeight="1" x14ac:dyDescent="0.2">
      <c r="A210" s="336" t="s">
        <v>174</v>
      </c>
      <c r="B210" s="336"/>
      <c r="C210" s="336"/>
      <c r="D210" s="15">
        <v>45856</v>
      </c>
      <c r="E210" s="15">
        <v>22059</v>
      </c>
      <c r="F210" s="15">
        <v>23797</v>
      </c>
      <c r="G210" s="15">
        <v>46142</v>
      </c>
      <c r="H210" s="15">
        <v>22210</v>
      </c>
      <c r="I210" s="15">
        <v>23932</v>
      </c>
      <c r="J210" s="15">
        <v>45999</v>
      </c>
    </row>
    <row r="211" spans="1:10" s="18" customFormat="1" ht="12" customHeight="1" x14ac:dyDescent="0.2">
      <c r="B211" s="89"/>
      <c r="C211" s="71" t="s">
        <v>175</v>
      </c>
      <c r="D211" s="19">
        <v>4018</v>
      </c>
      <c r="E211" s="19">
        <v>1999</v>
      </c>
      <c r="F211" s="19">
        <v>2019</v>
      </c>
      <c r="G211" s="19">
        <v>3975</v>
      </c>
      <c r="H211" s="19">
        <v>1955</v>
      </c>
      <c r="I211" s="19">
        <v>2020</v>
      </c>
      <c r="J211" s="19">
        <v>3997</v>
      </c>
    </row>
    <row r="212" spans="1:10" s="18" customFormat="1" ht="12" customHeight="1" x14ac:dyDescent="0.2">
      <c r="B212" s="89"/>
      <c r="C212" s="66" t="s">
        <v>176</v>
      </c>
      <c r="D212" s="19">
        <v>16796</v>
      </c>
      <c r="E212" s="19">
        <v>7815</v>
      </c>
      <c r="F212" s="19">
        <v>8981</v>
      </c>
      <c r="G212" s="19">
        <v>16880</v>
      </c>
      <c r="H212" s="19">
        <v>7877</v>
      </c>
      <c r="I212" s="19">
        <v>9003</v>
      </c>
      <c r="J212" s="19">
        <v>16837</v>
      </c>
    </row>
    <row r="213" spans="1:10" s="18" customFormat="1" ht="12" customHeight="1" x14ac:dyDescent="0.2">
      <c r="B213" s="89"/>
      <c r="C213" s="66" t="s">
        <v>177</v>
      </c>
      <c r="D213" s="19">
        <v>2047</v>
      </c>
      <c r="E213" s="19">
        <v>1047</v>
      </c>
      <c r="F213" s="19">
        <v>1000</v>
      </c>
      <c r="G213" s="19">
        <v>2089</v>
      </c>
      <c r="H213" s="19">
        <v>1069</v>
      </c>
      <c r="I213" s="19">
        <v>1020</v>
      </c>
      <c r="J213" s="19">
        <v>2068</v>
      </c>
    </row>
    <row r="214" spans="1:10" s="18" customFormat="1" ht="12" customHeight="1" x14ac:dyDescent="0.2">
      <c r="B214" s="89"/>
      <c r="C214" s="66" t="s">
        <v>178</v>
      </c>
      <c r="D214" s="19">
        <v>2420</v>
      </c>
      <c r="E214" s="19">
        <v>1199</v>
      </c>
      <c r="F214" s="19">
        <v>1221</v>
      </c>
      <c r="G214" s="19">
        <v>2509</v>
      </c>
      <c r="H214" s="19">
        <v>1245</v>
      </c>
      <c r="I214" s="19">
        <v>1264</v>
      </c>
      <c r="J214" s="19">
        <v>2464</v>
      </c>
    </row>
    <row r="215" spans="1:10" s="18" customFormat="1" ht="12" customHeight="1" x14ac:dyDescent="0.2">
      <c r="B215" s="89"/>
      <c r="C215" s="66" t="s">
        <v>179</v>
      </c>
      <c r="D215" s="19">
        <v>7871</v>
      </c>
      <c r="E215" s="19">
        <v>3755</v>
      </c>
      <c r="F215" s="19">
        <v>4116</v>
      </c>
      <c r="G215" s="19">
        <v>7867</v>
      </c>
      <c r="H215" s="19">
        <v>3751</v>
      </c>
      <c r="I215" s="19">
        <v>4116</v>
      </c>
      <c r="J215" s="19">
        <v>7870</v>
      </c>
    </row>
    <row r="216" spans="1:10" s="18" customFormat="1" ht="12" customHeight="1" x14ac:dyDescent="0.2">
      <c r="B216" s="89"/>
      <c r="C216" s="66" t="s">
        <v>180</v>
      </c>
      <c r="D216" s="19">
        <v>586</v>
      </c>
      <c r="E216" s="19">
        <v>282</v>
      </c>
      <c r="F216" s="19">
        <v>304</v>
      </c>
      <c r="G216" s="19">
        <v>588</v>
      </c>
      <c r="H216" s="19">
        <v>287</v>
      </c>
      <c r="I216" s="19">
        <v>301</v>
      </c>
      <c r="J216" s="19">
        <v>586</v>
      </c>
    </row>
    <row r="217" spans="1:10" s="18" customFormat="1" ht="12" customHeight="1" x14ac:dyDescent="0.2">
      <c r="B217" s="89"/>
      <c r="C217" s="66" t="s">
        <v>181</v>
      </c>
      <c r="D217" s="19">
        <v>682</v>
      </c>
      <c r="E217" s="19">
        <v>341</v>
      </c>
      <c r="F217" s="19">
        <v>341</v>
      </c>
      <c r="G217" s="19">
        <v>695</v>
      </c>
      <c r="H217" s="19">
        <v>347</v>
      </c>
      <c r="I217" s="19">
        <v>348</v>
      </c>
      <c r="J217" s="19">
        <v>690</v>
      </c>
    </row>
    <row r="218" spans="1:10" s="18" customFormat="1" ht="12" customHeight="1" x14ac:dyDescent="0.2">
      <c r="B218" s="89"/>
      <c r="C218" s="66" t="s">
        <v>182</v>
      </c>
      <c r="D218" s="19">
        <v>754</v>
      </c>
      <c r="E218" s="19">
        <v>358</v>
      </c>
      <c r="F218" s="19">
        <v>396</v>
      </c>
      <c r="G218" s="19">
        <v>735</v>
      </c>
      <c r="H218" s="19">
        <v>354</v>
      </c>
      <c r="I218" s="19">
        <v>381</v>
      </c>
      <c r="J218" s="19">
        <v>743</v>
      </c>
    </row>
    <row r="219" spans="1:10" s="18" customFormat="1" ht="12" customHeight="1" x14ac:dyDescent="0.2">
      <c r="B219" s="89"/>
      <c r="C219" s="66" t="s">
        <v>183</v>
      </c>
      <c r="D219" s="19">
        <v>364</v>
      </c>
      <c r="E219" s="19">
        <v>193</v>
      </c>
      <c r="F219" s="19">
        <v>171</v>
      </c>
      <c r="G219" s="19">
        <v>360</v>
      </c>
      <c r="H219" s="19">
        <v>192</v>
      </c>
      <c r="I219" s="19">
        <v>168</v>
      </c>
      <c r="J219" s="19">
        <v>362</v>
      </c>
    </row>
    <row r="220" spans="1:10" s="18" customFormat="1" ht="12" customHeight="1" x14ac:dyDescent="0.2">
      <c r="B220" s="89"/>
      <c r="C220" s="66" t="s">
        <v>184</v>
      </c>
      <c r="D220" s="19">
        <v>1206</v>
      </c>
      <c r="E220" s="19">
        <v>574</v>
      </c>
      <c r="F220" s="19">
        <v>632</v>
      </c>
      <c r="G220" s="19">
        <v>1223</v>
      </c>
      <c r="H220" s="19">
        <v>586</v>
      </c>
      <c r="I220" s="19">
        <v>637</v>
      </c>
      <c r="J220" s="19">
        <v>1216</v>
      </c>
    </row>
    <row r="221" spans="1:10" s="18" customFormat="1" ht="12" customHeight="1" x14ac:dyDescent="0.2">
      <c r="B221" s="89"/>
      <c r="C221" s="66" t="s">
        <v>185</v>
      </c>
      <c r="D221" s="19">
        <v>340</v>
      </c>
      <c r="E221" s="19">
        <v>165</v>
      </c>
      <c r="F221" s="19">
        <v>175</v>
      </c>
      <c r="G221" s="19">
        <v>345</v>
      </c>
      <c r="H221" s="19">
        <v>164</v>
      </c>
      <c r="I221" s="19">
        <v>181</v>
      </c>
      <c r="J221" s="19">
        <v>342</v>
      </c>
    </row>
    <row r="222" spans="1:10" s="18" customFormat="1" ht="12" customHeight="1" x14ac:dyDescent="0.2">
      <c r="B222" s="89"/>
      <c r="C222" s="66" t="s">
        <v>186</v>
      </c>
      <c r="D222" s="19">
        <v>110</v>
      </c>
      <c r="E222" s="19">
        <v>54</v>
      </c>
      <c r="F222" s="19">
        <v>56</v>
      </c>
      <c r="G222" s="19">
        <v>101</v>
      </c>
      <c r="H222" s="19">
        <v>51</v>
      </c>
      <c r="I222" s="19">
        <v>50</v>
      </c>
      <c r="J222" s="19">
        <v>106</v>
      </c>
    </row>
    <row r="223" spans="1:10" s="18" customFormat="1" ht="12" customHeight="1" x14ac:dyDescent="0.2">
      <c r="B223" s="89"/>
      <c r="C223" s="66" t="s">
        <v>187</v>
      </c>
      <c r="D223" s="19">
        <v>2377</v>
      </c>
      <c r="E223" s="19">
        <v>1162</v>
      </c>
      <c r="F223" s="19">
        <v>1215</v>
      </c>
      <c r="G223" s="19">
        <v>2405</v>
      </c>
      <c r="H223" s="19">
        <v>1173</v>
      </c>
      <c r="I223" s="19">
        <v>1232</v>
      </c>
      <c r="J223" s="19">
        <v>2390</v>
      </c>
    </row>
    <row r="224" spans="1:10" s="18" customFormat="1" ht="12" customHeight="1" x14ac:dyDescent="0.2">
      <c r="B224" s="89"/>
      <c r="C224" s="66" t="s">
        <v>188</v>
      </c>
      <c r="D224" s="19">
        <v>535</v>
      </c>
      <c r="E224" s="19">
        <v>254</v>
      </c>
      <c r="F224" s="19">
        <v>281</v>
      </c>
      <c r="G224" s="19">
        <v>542</v>
      </c>
      <c r="H224" s="19">
        <v>258</v>
      </c>
      <c r="I224" s="19">
        <v>284</v>
      </c>
      <c r="J224" s="19">
        <v>539</v>
      </c>
    </row>
    <row r="225" spans="1:10" s="18" customFormat="1" ht="12" customHeight="1" x14ac:dyDescent="0.2">
      <c r="B225" s="89"/>
      <c r="C225" s="66" t="s">
        <v>189</v>
      </c>
      <c r="D225" s="19">
        <v>538</v>
      </c>
      <c r="E225" s="19">
        <v>263</v>
      </c>
      <c r="F225" s="19">
        <v>275</v>
      </c>
      <c r="G225" s="19">
        <v>545</v>
      </c>
      <c r="H225" s="19">
        <v>265</v>
      </c>
      <c r="I225" s="19">
        <v>280</v>
      </c>
      <c r="J225" s="19">
        <v>541</v>
      </c>
    </row>
    <row r="226" spans="1:10" s="18" customFormat="1" ht="12" customHeight="1" x14ac:dyDescent="0.2">
      <c r="B226" s="89"/>
      <c r="C226" s="66" t="s">
        <v>190</v>
      </c>
      <c r="D226" s="19">
        <v>2211</v>
      </c>
      <c r="E226" s="19">
        <v>1115</v>
      </c>
      <c r="F226" s="19">
        <v>1096</v>
      </c>
      <c r="G226" s="19">
        <v>2207</v>
      </c>
      <c r="H226" s="19">
        <v>1108</v>
      </c>
      <c r="I226" s="19">
        <v>1099</v>
      </c>
      <c r="J226" s="19">
        <v>2209</v>
      </c>
    </row>
    <row r="227" spans="1:10" s="18" customFormat="1" ht="12" customHeight="1" x14ac:dyDescent="0.2">
      <c r="B227" s="89"/>
      <c r="C227" s="66" t="s">
        <v>191</v>
      </c>
      <c r="D227" s="19">
        <v>191</v>
      </c>
      <c r="E227" s="19">
        <v>95</v>
      </c>
      <c r="F227" s="19">
        <v>96</v>
      </c>
      <c r="G227" s="19">
        <v>198</v>
      </c>
      <c r="H227" s="19">
        <v>102</v>
      </c>
      <c r="I227" s="19">
        <v>96</v>
      </c>
      <c r="J227" s="19">
        <v>195</v>
      </c>
    </row>
    <row r="228" spans="1:10" s="18" customFormat="1" ht="12" customHeight="1" x14ac:dyDescent="0.2">
      <c r="B228" s="89"/>
      <c r="C228" s="89" t="s">
        <v>192</v>
      </c>
      <c r="D228" s="25">
        <v>2810</v>
      </c>
      <c r="E228" s="25">
        <v>1388</v>
      </c>
      <c r="F228" s="25">
        <v>1422</v>
      </c>
      <c r="G228" s="25">
        <v>2878</v>
      </c>
      <c r="H228" s="25">
        <v>1426</v>
      </c>
      <c r="I228" s="25">
        <v>1452</v>
      </c>
      <c r="J228" s="25">
        <v>2844</v>
      </c>
    </row>
    <row r="229" spans="1:10" s="18" customFormat="1" ht="12" customHeight="1" x14ac:dyDescent="0.2">
      <c r="A229" s="361"/>
      <c r="B229" s="361"/>
      <c r="C229" s="361"/>
      <c r="D229" s="361"/>
      <c r="E229" s="361"/>
      <c r="F229" s="361"/>
      <c r="G229" s="361"/>
      <c r="H229" s="361"/>
      <c r="I229" s="361"/>
      <c r="J229" s="361"/>
    </row>
    <row r="230" spans="1:10" s="18" customFormat="1" ht="12" customHeight="1" x14ac:dyDescent="0.2">
      <c r="A230" s="336" t="s">
        <v>193</v>
      </c>
      <c r="B230" s="336"/>
      <c r="C230" s="336"/>
      <c r="D230" s="15">
        <v>11912</v>
      </c>
      <c r="E230" s="15">
        <v>5938</v>
      </c>
      <c r="F230" s="15">
        <v>5974</v>
      </c>
      <c r="G230" s="15">
        <v>12022</v>
      </c>
      <c r="H230" s="15">
        <v>6006</v>
      </c>
      <c r="I230" s="15">
        <v>6016</v>
      </c>
      <c r="J230" s="15">
        <v>11967</v>
      </c>
    </row>
    <row r="231" spans="1:10" s="18" customFormat="1" ht="12" customHeight="1" x14ac:dyDescent="0.2">
      <c r="B231" s="89"/>
      <c r="C231" s="71" t="s">
        <v>194</v>
      </c>
      <c r="D231" s="19">
        <v>5935</v>
      </c>
      <c r="E231" s="19">
        <v>2952</v>
      </c>
      <c r="F231" s="19">
        <v>2983</v>
      </c>
      <c r="G231" s="19">
        <v>5938</v>
      </c>
      <c r="H231" s="19">
        <v>2951</v>
      </c>
      <c r="I231" s="19">
        <v>2987</v>
      </c>
      <c r="J231" s="19">
        <v>5937</v>
      </c>
    </row>
    <row r="232" spans="1:10" s="18" customFormat="1" ht="12" customHeight="1" x14ac:dyDescent="0.2">
      <c r="B232" s="89"/>
      <c r="C232" s="66" t="s">
        <v>195</v>
      </c>
      <c r="D232" s="19">
        <v>2315</v>
      </c>
      <c r="E232" s="19">
        <v>1120</v>
      </c>
      <c r="F232" s="19">
        <v>1195</v>
      </c>
      <c r="G232" s="19">
        <v>2370</v>
      </c>
      <c r="H232" s="19">
        <v>1158</v>
      </c>
      <c r="I232" s="19">
        <v>1212</v>
      </c>
      <c r="J232" s="19">
        <v>2342</v>
      </c>
    </row>
    <row r="233" spans="1:10" s="18" customFormat="1" ht="12" customHeight="1" x14ac:dyDescent="0.2">
      <c r="B233" s="89"/>
      <c r="C233" s="66" t="s">
        <v>196</v>
      </c>
      <c r="D233" s="19">
        <v>593</v>
      </c>
      <c r="E233" s="19">
        <v>305</v>
      </c>
      <c r="F233" s="19">
        <v>288</v>
      </c>
      <c r="G233" s="19">
        <v>614</v>
      </c>
      <c r="H233" s="19">
        <v>320</v>
      </c>
      <c r="I233" s="19">
        <v>294</v>
      </c>
      <c r="J233" s="19">
        <v>604</v>
      </c>
    </row>
    <row r="234" spans="1:10" s="18" customFormat="1" ht="12" customHeight="1" x14ac:dyDescent="0.2">
      <c r="B234" s="89"/>
      <c r="C234" s="66" t="s">
        <v>197</v>
      </c>
      <c r="D234" s="19">
        <v>528</v>
      </c>
      <c r="E234" s="19">
        <v>259</v>
      </c>
      <c r="F234" s="19">
        <v>269</v>
      </c>
      <c r="G234" s="19">
        <v>538</v>
      </c>
      <c r="H234" s="19">
        <v>263</v>
      </c>
      <c r="I234" s="19">
        <v>275</v>
      </c>
      <c r="J234" s="19">
        <v>533</v>
      </c>
    </row>
    <row r="235" spans="1:10" s="18" customFormat="1" ht="12" customHeight="1" x14ac:dyDescent="0.2">
      <c r="B235" s="89"/>
      <c r="C235" s="66" t="s">
        <v>198</v>
      </c>
      <c r="D235" s="19">
        <v>1556</v>
      </c>
      <c r="E235" s="19">
        <v>787</v>
      </c>
      <c r="F235" s="19">
        <v>769</v>
      </c>
      <c r="G235" s="19">
        <v>1579</v>
      </c>
      <c r="H235" s="19">
        <v>798</v>
      </c>
      <c r="I235" s="19">
        <v>781</v>
      </c>
      <c r="J235" s="19">
        <v>1567</v>
      </c>
    </row>
    <row r="236" spans="1:10" s="18" customFormat="1" ht="12" customHeight="1" x14ac:dyDescent="0.2">
      <c r="B236" s="89"/>
      <c r="C236" s="89" t="s">
        <v>199</v>
      </c>
      <c r="D236" s="25">
        <v>985</v>
      </c>
      <c r="E236" s="25">
        <v>515</v>
      </c>
      <c r="F236" s="25">
        <v>470</v>
      </c>
      <c r="G236" s="25">
        <v>983</v>
      </c>
      <c r="H236" s="25">
        <v>516</v>
      </c>
      <c r="I236" s="25">
        <v>467</v>
      </c>
      <c r="J236" s="25">
        <v>984</v>
      </c>
    </row>
    <row r="237" spans="1:10" s="18" customFormat="1" ht="12" customHeight="1" x14ac:dyDescent="0.2">
      <c r="A237" s="359"/>
      <c r="B237" s="359"/>
      <c r="C237" s="359"/>
      <c r="D237" s="359"/>
      <c r="E237" s="359"/>
      <c r="F237" s="359"/>
      <c r="G237" s="359"/>
      <c r="H237" s="359"/>
      <c r="I237" s="359"/>
      <c r="J237" s="359"/>
    </row>
    <row r="238" spans="1:10" s="18" customFormat="1" ht="12" customHeight="1" x14ac:dyDescent="0.2">
      <c r="A238" s="336" t="s">
        <v>200</v>
      </c>
      <c r="B238" s="336"/>
      <c r="C238" s="336"/>
      <c r="D238" s="15">
        <v>5620</v>
      </c>
      <c r="E238" s="15">
        <v>2815</v>
      </c>
      <c r="F238" s="15">
        <v>2805</v>
      </c>
      <c r="G238" s="15">
        <v>5660</v>
      </c>
      <c r="H238" s="15">
        <v>2822</v>
      </c>
      <c r="I238" s="15">
        <v>2838</v>
      </c>
      <c r="J238" s="15">
        <v>5639</v>
      </c>
    </row>
    <row r="239" spans="1:10" s="18" customFormat="1" ht="12" customHeight="1" x14ac:dyDescent="0.2">
      <c r="B239" s="89"/>
      <c r="C239" s="71" t="s">
        <v>201</v>
      </c>
      <c r="D239" s="19">
        <v>1864</v>
      </c>
      <c r="E239" s="19">
        <v>908</v>
      </c>
      <c r="F239" s="19">
        <v>956</v>
      </c>
      <c r="G239" s="19">
        <v>1875</v>
      </c>
      <c r="H239" s="19">
        <v>906</v>
      </c>
      <c r="I239" s="19">
        <v>969</v>
      </c>
      <c r="J239" s="19">
        <v>1869</v>
      </c>
    </row>
    <row r="240" spans="1:10" s="18" customFormat="1" ht="12" customHeight="1" x14ac:dyDescent="0.2">
      <c r="B240" s="89"/>
      <c r="C240" s="66" t="s">
        <v>281</v>
      </c>
      <c r="D240" s="19">
        <v>528</v>
      </c>
      <c r="E240" s="19">
        <v>256</v>
      </c>
      <c r="F240" s="19">
        <v>272</v>
      </c>
      <c r="G240" s="19">
        <v>519</v>
      </c>
      <c r="H240" s="19">
        <v>249</v>
      </c>
      <c r="I240" s="19">
        <v>270</v>
      </c>
      <c r="J240" s="19">
        <v>524</v>
      </c>
    </row>
    <row r="241" spans="1:10" s="18" customFormat="1" ht="12" customHeight="1" x14ac:dyDescent="0.2">
      <c r="B241" s="89"/>
      <c r="C241" s="66" t="s">
        <v>282</v>
      </c>
      <c r="D241" s="19">
        <v>76</v>
      </c>
      <c r="E241" s="19">
        <v>45</v>
      </c>
      <c r="F241" s="19">
        <v>31</v>
      </c>
      <c r="G241" s="19">
        <v>79</v>
      </c>
      <c r="H241" s="19">
        <v>47</v>
      </c>
      <c r="I241" s="19">
        <v>32</v>
      </c>
      <c r="J241" s="19">
        <v>77</v>
      </c>
    </row>
    <row r="242" spans="1:10" s="18" customFormat="1" ht="12" customHeight="1" x14ac:dyDescent="0.2">
      <c r="B242" s="89"/>
      <c r="C242" s="66" t="s">
        <v>283</v>
      </c>
      <c r="D242" s="19">
        <v>40</v>
      </c>
      <c r="E242" s="19">
        <v>20</v>
      </c>
      <c r="F242" s="19">
        <v>20</v>
      </c>
      <c r="G242" s="19">
        <v>40</v>
      </c>
      <c r="H242" s="19">
        <v>19</v>
      </c>
      <c r="I242" s="19">
        <v>21</v>
      </c>
      <c r="J242" s="19">
        <v>40</v>
      </c>
    </row>
    <row r="243" spans="1:10" s="18" customFormat="1" ht="12" customHeight="1" x14ac:dyDescent="0.2">
      <c r="B243" s="89"/>
      <c r="C243" s="66" t="s">
        <v>203</v>
      </c>
      <c r="D243" s="19">
        <v>346</v>
      </c>
      <c r="E243" s="19">
        <v>177</v>
      </c>
      <c r="F243" s="19">
        <v>169</v>
      </c>
      <c r="G243" s="19">
        <v>359</v>
      </c>
      <c r="H243" s="19">
        <v>182</v>
      </c>
      <c r="I243" s="19">
        <v>177</v>
      </c>
      <c r="J243" s="19">
        <v>352</v>
      </c>
    </row>
    <row r="244" spans="1:10" s="18" customFormat="1" ht="12" customHeight="1" x14ac:dyDescent="0.2">
      <c r="B244" s="89"/>
      <c r="C244" s="66" t="s">
        <v>204</v>
      </c>
      <c r="D244" s="19">
        <v>1276</v>
      </c>
      <c r="E244" s="19">
        <v>652</v>
      </c>
      <c r="F244" s="19">
        <v>624</v>
      </c>
      <c r="G244" s="19">
        <v>1287</v>
      </c>
      <c r="H244" s="19">
        <v>663</v>
      </c>
      <c r="I244" s="19">
        <v>624</v>
      </c>
      <c r="J244" s="19">
        <v>1281</v>
      </c>
    </row>
    <row r="245" spans="1:10" s="18" customFormat="1" ht="12" customHeight="1" x14ac:dyDescent="0.2">
      <c r="B245" s="89"/>
      <c r="C245" s="66" t="s">
        <v>284</v>
      </c>
      <c r="D245" s="19">
        <v>867</v>
      </c>
      <c r="E245" s="19">
        <v>435</v>
      </c>
      <c r="F245" s="19">
        <v>432</v>
      </c>
      <c r="G245" s="19">
        <v>873</v>
      </c>
      <c r="H245" s="19">
        <v>437</v>
      </c>
      <c r="I245" s="19">
        <v>436</v>
      </c>
      <c r="J245" s="19">
        <v>870</v>
      </c>
    </row>
    <row r="246" spans="1:10" s="18" customFormat="1" ht="12" customHeight="1" x14ac:dyDescent="0.2">
      <c r="B246" s="89"/>
      <c r="C246" s="66" t="s">
        <v>205</v>
      </c>
      <c r="D246" s="19">
        <v>335</v>
      </c>
      <c r="E246" s="19">
        <v>180</v>
      </c>
      <c r="F246" s="19">
        <v>155</v>
      </c>
      <c r="G246" s="19">
        <v>340</v>
      </c>
      <c r="H246" s="19">
        <v>179</v>
      </c>
      <c r="I246" s="19">
        <v>161</v>
      </c>
      <c r="J246" s="19">
        <v>338</v>
      </c>
    </row>
    <row r="247" spans="1:10" s="18" customFormat="1" ht="12" customHeight="1" x14ac:dyDescent="0.2">
      <c r="B247" s="89"/>
      <c r="C247" s="89" t="s">
        <v>285</v>
      </c>
      <c r="D247" s="25">
        <v>288</v>
      </c>
      <c r="E247" s="25">
        <v>142</v>
      </c>
      <c r="F247" s="25">
        <v>146</v>
      </c>
      <c r="G247" s="25">
        <v>288</v>
      </c>
      <c r="H247" s="25">
        <v>140</v>
      </c>
      <c r="I247" s="25">
        <v>148</v>
      </c>
      <c r="J247" s="25">
        <v>288</v>
      </c>
    </row>
    <row r="248" spans="1:10" s="18" customFormat="1" ht="12" customHeight="1" x14ac:dyDescent="0.2">
      <c r="A248" s="359"/>
      <c r="B248" s="359"/>
      <c r="C248" s="359"/>
      <c r="D248" s="359"/>
      <c r="E248" s="359"/>
      <c r="F248" s="359"/>
      <c r="G248" s="359"/>
      <c r="H248" s="359"/>
      <c r="I248" s="359"/>
      <c r="J248" s="359"/>
    </row>
    <row r="249" spans="1:10" s="18" customFormat="1" ht="12" customHeight="1" x14ac:dyDescent="0.2">
      <c r="A249" s="336" t="s">
        <v>206</v>
      </c>
      <c r="B249" s="336"/>
      <c r="C249" s="336"/>
      <c r="D249" s="15">
        <v>10113</v>
      </c>
      <c r="E249" s="15">
        <v>5203</v>
      </c>
      <c r="F249" s="15">
        <v>4910</v>
      </c>
      <c r="G249" s="15">
        <v>10173</v>
      </c>
      <c r="H249" s="15">
        <v>5312</v>
      </c>
      <c r="I249" s="15">
        <v>4861</v>
      </c>
      <c r="J249" s="15">
        <v>10144</v>
      </c>
    </row>
    <row r="250" spans="1:10" s="18" customFormat="1" ht="12" customHeight="1" x14ac:dyDescent="0.2">
      <c r="B250" s="89"/>
      <c r="C250" s="71" t="s">
        <v>207</v>
      </c>
      <c r="D250" s="19">
        <v>1647</v>
      </c>
      <c r="E250" s="19">
        <v>818</v>
      </c>
      <c r="F250" s="19">
        <v>829</v>
      </c>
      <c r="G250" s="19">
        <v>1628</v>
      </c>
      <c r="H250" s="19">
        <v>816</v>
      </c>
      <c r="I250" s="19">
        <v>812</v>
      </c>
      <c r="J250" s="19">
        <v>1638</v>
      </c>
    </row>
    <row r="251" spans="1:10" s="18" customFormat="1" ht="12" customHeight="1" x14ac:dyDescent="0.2">
      <c r="B251" s="89"/>
      <c r="C251" s="66" t="s">
        <v>208</v>
      </c>
      <c r="D251" s="19">
        <v>105</v>
      </c>
      <c r="E251" s="19">
        <v>49</v>
      </c>
      <c r="F251" s="19">
        <v>56</v>
      </c>
      <c r="G251" s="19">
        <v>104</v>
      </c>
      <c r="H251" s="19">
        <v>49</v>
      </c>
      <c r="I251" s="19">
        <v>55</v>
      </c>
      <c r="J251" s="19">
        <v>105</v>
      </c>
    </row>
    <row r="252" spans="1:10" s="18" customFormat="1" ht="12" customHeight="1" x14ac:dyDescent="0.2">
      <c r="B252" s="89"/>
      <c r="C252" s="66" t="s">
        <v>209</v>
      </c>
      <c r="D252" s="19">
        <v>70</v>
      </c>
      <c r="E252" s="19">
        <v>35</v>
      </c>
      <c r="F252" s="19">
        <v>35</v>
      </c>
      <c r="G252" s="19">
        <v>71</v>
      </c>
      <c r="H252" s="19">
        <v>35</v>
      </c>
      <c r="I252" s="19">
        <v>36</v>
      </c>
      <c r="J252" s="19">
        <v>70</v>
      </c>
    </row>
    <row r="253" spans="1:10" s="18" customFormat="1" ht="12" customHeight="1" x14ac:dyDescent="0.2">
      <c r="B253" s="89"/>
      <c r="C253" s="66" t="s">
        <v>210</v>
      </c>
      <c r="D253" s="19">
        <v>1081</v>
      </c>
      <c r="E253" s="19">
        <v>554</v>
      </c>
      <c r="F253" s="19">
        <v>527</v>
      </c>
      <c r="G253" s="19">
        <v>1083</v>
      </c>
      <c r="H253" s="19">
        <v>551</v>
      </c>
      <c r="I253" s="19">
        <v>532</v>
      </c>
      <c r="J253" s="19">
        <v>1082</v>
      </c>
    </row>
    <row r="254" spans="1:10" s="18" customFormat="1" ht="12" customHeight="1" x14ac:dyDescent="0.2">
      <c r="B254" s="89"/>
      <c r="C254" s="66" t="s">
        <v>286</v>
      </c>
      <c r="D254" s="19">
        <v>59</v>
      </c>
      <c r="E254" s="19">
        <v>24</v>
      </c>
      <c r="F254" s="19">
        <v>35</v>
      </c>
      <c r="G254" s="19">
        <v>57</v>
      </c>
      <c r="H254" s="19">
        <v>24</v>
      </c>
      <c r="I254" s="19">
        <v>33</v>
      </c>
      <c r="J254" s="19">
        <v>58</v>
      </c>
    </row>
    <row r="255" spans="1:10" s="18" customFormat="1" ht="12" customHeight="1" x14ac:dyDescent="0.2">
      <c r="B255" s="89"/>
      <c r="C255" s="66" t="s">
        <v>211</v>
      </c>
      <c r="D255" s="19">
        <v>39</v>
      </c>
      <c r="E255" s="19">
        <v>18</v>
      </c>
      <c r="F255" s="19">
        <v>21</v>
      </c>
      <c r="G255" s="19">
        <v>35</v>
      </c>
      <c r="H255" s="19">
        <v>15</v>
      </c>
      <c r="I255" s="19">
        <v>20</v>
      </c>
      <c r="J255" s="19">
        <v>38</v>
      </c>
    </row>
    <row r="256" spans="1:10" s="18" customFormat="1" ht="12" customHeight="1" x14ac:dyDescent="0.2">
      <c r="B256" s="89"/>
      <c r="C256" s="66" t="s">
        <v>212</v>
      </c>
      <c r="D256" s="19">
        <v>58</v>
      </c>
      <c r="E256" s="19">
        <v>28</v>
      </c>
      <c r="F256" s="19">
        <v>30</v>
      </c>
      <c r="G256" s="19">
        <v>59</v>
      </c>
      <c r="H256" s="19">
        <v>29</v>
      </c>
      <c r="I256" s="19">
        <v>30</v>
      </c>
      <c r="J256" s="19">
        <v>58</v>
      </c>
    </row>
    <row r="257" spans="1:10" s="18" customFormat="1" ht="12" customHeight="1" x14ac:dyDescent="0.2">
      <c r="B257" s="89"/>
      <c r="C257" s="66" t="s">
        <v>213</v>
      </c>
      <c r="D257" s="19">
        <v>91</v>
      </c>
      <c r="E257" s="19">
        <v>47</v>
      </c>
      <c r="F257" s="19">
        <v>44</v>
      </c>
      <c r="G257" s="19">
        <v>93</v>
      </c>
      <c r="H257" s="19">
        <v>47</v>
      </c>
      <c r="I257" s="19">
        <v>46</v>
      </c>
      <c r="J257" s="19">
        <v>91</v>
      </c>
    </row>
    <row r="258" spans="1:10" s="18" customFormat="1" ht="12" customHeight="1" x14ac:dyDescent="0.2">
      <c r="B258" s="89"/>
      <c r="C258" s="66" t="s">
        <v>287</v>
      </c>
      <c r="D258" s="19">
        <v>379</v>
      </c>
      <c r="E258" s="19">
        <v>186</v>
      </c>
      <c r="F258" s="19">
        <v>193</v>
      </c>
      <c r="G258" s="19">
        <v>380</v>
      </c>
      <c r="H258" s="19">
        <v>187</v>
      </c>
      <c r="I258" s="19">
        <v>193</v>
      </c>
      <c r="J258" s="19">
        <v>381</v>
      </c>
    </row>
    <row r="259" spans="1:10" s="18" customFormat="1" ht="12" customHeight="1" x14ac:dyDescent="0.2">
      <c r="B259" s="89"/>
      <c r="C259" s="66" t="s">
        <v>214</v>
      </c>
      <c r="D259" s="19">
        <v>402</v>
      </c>
      <c r="E259" s="19">
        <v>200</v>
      </c>
      <c r="F259" s="19">
        <v>202</v>
      </c>
      <c r="G259" s="19">
        <v>402</v>
      </c>
      <c r="H259" s="19">
        <v>199</v>
      </c>
      <c r="I259" s="19">
        <v>203</v>
      </c>
      <c r="J259" s="19">
        <v>402</v>
      </c>
    </row>
    <row r="260" spans="1:10" s="18" customFormat="1" ht="12" customHeight="1" x14ac:dyDescent="0.2">
      <c r="B260" s="89"/>
      <c r="C260" s="66" t="s">
        <v>215</v>
      </c>
      <c r="D260" s="19">
        <v>171</v>
      </c>
      <c r="E260" s="19">
        <v>86</v>
      </c>
      <c r="F260" s="19">
        <v>85</v>
      </c>
      <c r="G260" s="19">
        <v>165</v>
      </c>
      <c r="H260" s="19">
        <v>83</v>
      </c>
      <c r="I260" s="19">
        <v>82</v>
      </c>
      <c r="J260" s="19">
        <v>167</v>
      </c>
    </row>
    <row r="261" spans="1:10" s="18" customFormat="1" ht="12" customHeight="1" x14ac:dyDescent="0.2">
      <c r="B261" s="89"/>
      <c r="C261" s="66" t="s">
        <v>216</v>
      </c>
      <c r="D261" s="19">
        <v>1522</v>
      </c>
      <c r="E261" s="19">
        <v>704</v>
      </c>
      <c r="F261" s="19">
        <v>818</v>
      </c>
      <c r="G261" s="19">
        <v>1527</v>
      </c>
      <c r="H261" s="19">
        <v>720</v>
      </c>
      <c r="I261" s="19">
        <v>807</v>
      </c>
      <c r="J261" s="19">
        <v>1525</v>
      </c>
    </row>
    <row r="262" spans="1:10" s="18" customFormat="1" ht="12" customHeight="1" x14ac:dyDescent="0.2">
      <c r="B262" s="89"/>
      <c r="C262" s="66" t="s">
        <v>217</v>
      </c>
      <c r="D262" s="19">
        <v>943</v>
      </c>
      <c r="E262" s="19">
        <v>471</v>
      </c>
      <c r="F262" s="19">
        <v>472</v>
      </c>
      <c r="G262" s="19">
        <v>940</v>
      </c>
      <c r="H262" s="19">
        <v>467</v>
      </c>
      <c r="I262" s="19">
        <v>473</v>
      </c>
      <c r="J262" s="19">
        <v>941</v>
      </c>
    </row>
    <row r="263" spans="1:10" s="18" customFormat="1" ht="12" customHeight="1" x14ac:dyDescent="0.2">
      <c r="B263" s="89"/>
      <c r="C263" s="66" t="s">
        <v>218</v>
      </c>
      <c r="D263" s="19">
        <v>413</v>
      </c>
      <c r="E263" s="19">
        <v>278</v>
      </c>
      <c r="F263" s="19">
        <v>135</v>
      </c>
      <c r="G263" s="19">
        <v>451</v>
      </c>
      <c r="H263" s="19">
        <v>318</v>
      </c>
      <c r="I263" s="19">
        <v>133</v>
      </c>
      <c r="J263" s="19">
        <v>433</v>
      </c>
    </row>
    <row r="264" spans="1:10" s="18" customFormat="1" ht="12" customHeight="1" x14ac:dyDescent="0.2">
      <c r="B264" s="89"/>
      <c r="C264" s="66" t="s">
        <v>219</v>
      </c>
      <c r="D264" s="19">
        <v>111</v>
      </c>
      <c r="E264" s="19">
        <v>62</v>
      </c>
      <c r="F264" s="19">
        <v>49</v>
      </c>
      <c r="G264" s="19">
        <v>116</v>
      </c>
      <c r="H264" s="19">
        <v>64</v>
      </c>
      <c r="I264" s="19">
        <v>52</v>
      </c>
      <c r="J264" s="19">
        <v>113</v>
      </c>
    </row>
    <row r="265" spans="1:10" s="18" customFormat="1" ht="12" customHeight="1" x14ac:dyDescent="0.2">
      <c r="B265" s="89"/>
      <c r="C265" s="66" t="s">
        <v>220</v>
      </c>
      <c r="D265" s="19">
        <v>361</v>
      </c>
      <c r="E265" s="19">
        <v>183</v>
      </c>
      <c r="F265" s="19">
        <v>178</v>
      </c>
      <c r="G265" s="19">
        <v>354</v>
      </c>
      <c r="H265" s="19">
        <v>181</v>
      </c>
      <c r="I265" s="19">
        <v>173</v>
      </c>
      <c r="J265" s="19">
        <v>358</v>
      </c>
    </row>
    <row r="266" spans="1:10" s="18" customFormat="1" ht="12" customHeight="1" x14ac:dyDescent="0.2">
      <c r="B266" s="89"/>
      <c r="C266" s="66" t="s">
        <v>221</v>
      </c>
      <c r="D266" s="19">
        <v>992</v>
      </c>
      <c r="E266" s="19">
        <v>634</v>
      </c>
      <c r="F266" s="19">
        <v>358</v>
      </c>
      <c r="G266" s="19">
        <v>1051</v>
      </c>
      <c r="H266" s="19">
        <v>703</v>
      </c>
      <c r="I266" s="19">
        <v>348</v>
      </c>
      <c r="J266" s="19">
        <v>1021</v>
      </c>
    </row>
    <row r="267" spans="1:10" s="18" customFormat="1" ht="12" customHeight="1" x14ac:dyDescent="0.2">
      <c r="B267" s="89"/>
      <c r="C267" s="66" t="s">
        <v>222</v>
      </c>
      <c r="D267" s="19">
        <v>428</v>
      </c>
      <c r="E267" s="19">
        <v>221</v>
      </c>
      <c r="F267" s="19">
        <v>207</v>
      </c>
      <c r="G267" s="19">
        <v>433</v>
      </c>
      <c r="H267" s="19">
        <v>222</v>
      </c>
      <c r="I267" s="19">
        <v>211</v>
      </c>
      <c r="J267" s="19">
        <v>430</v>
      </c>
    </row>
    <row r="268" spans="1:10" s="18" customFormat="1" ht="12" customHeight="1" x14ac:dyDescent="0.2">
      <c r="B268" s="89"/>
      <c r="C268" s="66" t="s">
        <v>223</v>
      </c>
      <c r="D268" s="19">
        <v>1099</v>
      </c>
      <c r="E268" s="19">
        <v>535</v>
      </c>
      <c r="F268" s="19">
        <v>564</v>
      </c>
      <c r="G268" s="19">
        <v>1085</v>
      </c>
      <c r="H268" s="19">
        <v>532</v>
      </c>
      <c r="I268" s="19">
        <v>553</v>
      </c>
      <c r="J268" s="19">
        <v>1092</v>
      </c>
    </row>
    <row r="269" spans="1:10" s="18" customFormat="1" ht="12" customHeight="1" x14ac:dyDescent="0.2">
      <c r="B269" s="89"/>
      <c r="C269" s="66" t="s">
        <v>288</v>
      </c>
      <c r="D269" s="19">
        <v>66</v>
      </c>
      <c r="E269" s="19">
        <v>32</v>
      </c>
      <c r="F269" s="19">
        <v>34</v>
      </c>
      <c r="G269" s="19">
        <v>62</v>
      </c>
      <c r="H269" s="19">
        <v>31</v>
      </c>
      <c r="I269" s="19">
        <v>31</v>
      </c>
      <c r="J269" s="19">
        <v>64</v>
      </c>
    </row>
    <row r="270" spans="1:10" s="18" customFormat="1" ht="12" customHeight="1" x14ac:dyDescent="0.2">
      <c r="B270" s="89"/>
      <c r="C270" s="89" t="s">
        <v>224</v>
      </c>
      <c r="D270" s="25">
        <v>76</v>
      </c>
      <c r="E270" s="25">
        <v>38</v>
      </c>
      <c r="F270" s="25">
        <v>38</v>
      </c>
      <c r="G270" s="25">
        <v>77</v>
      </c>
      <c r="H270" s="25">
        <v>39</v>
      </c>
      <c r="I270" s="25">
        <v>38</v>
      </c>
      <c r="J270" s="25">
        <v>77</v>
      </c>
    </row>
    <row r="271" spans="1:10" s="104" customFormat="1" ht="12" customHeight="1" x14ac:dyDescent="0.2">
      <c r="A271" s="340"/>
      <c r="B271" s="340"/>
      <c r="C271" s="340"/>
      <c r="D271" s="340"/>
      <c r="E271" s="340"/>
      <c r="F271" s="340"/>
      <c r="G271" s="340"/>
      <c r="H271" s="340"/>
      <c r="I271" s="340"/>
      <c r="J271" s="340"/>
    </row>
    <row r="272" spans="1:10" s="104" customFormat="1" ht="12" customHeight="1" x14ac:dyDescent="0.2">
      <c r="A272" s="341"/>
      <c r="B272" s="341"/>
      <c r="C272" s="341"/>
      <c r="D272" s="341"/>
      <c r="E272" s="341"/>
      <c r="F272" s="341"/>
      <c r="G272" s="341"/>
      <c r="H272" s="341"/>
      <c r="I272" s="341"/>
      <c r="J272" s="341"/>
    </row>
    <row r="273" spans="1:10" s="18" customFormat="1" ht="12" customHeight="1" x14ac:dyDescent="0.2">
      <c r="A273" s="336" t="s">
        <v>273</v>
      </c>
      <c r="B273" s="336"/>
      <c r="C273" s="336"/>
      <c r="D273" s="336"/>
      <c r="E273" s="336"/>
      <c r="F273" s="336"/>
      <c r="G273" s="336"/>
      <c r="H273" s="336"/>
      <c r="I273" s="336"/>
      <c r="J273" s="336"/>
    </row>
    <row r="274" spans="1:10" s="18" customFormat="1" ht="12" customHeight="1" x14ac:dyDescent="0.2">
      <c r="B274" s="89"/>
      <c r="C274" s="71" t="s">
        <v>226</v>
      </c>
      <c r="D274" s="19">
        <f t="shared" ref="D274:J274" si="1">SUM(D58:D81)</f>
        <v>47327</v>
      </c>
      <c r="E274" s="19">
        <f t="shared" si="1"/>
        <v>22574</v>
      </c>
      <c r="F274" s="19">
        <f t="shared" si="1"/>
        <v>24753</v>
      </c>
      <c r="G274" s="19">
        <f t="shared" si="1"/>
        <v>47553</v>
      </c>
      <c r="H274" s="19">
        <f t="shared" si="1"/>
        <v>22741</v>
      </c>
      <c r="I274" s="19">
        <f t="shared" si="1"/>
        <v>24812</v>
      </c>
      <c r="J274" s="19">
        <f t="shared" si="1"/>
        <v>47439</v>
      </c>
    </row>
    <row r="275" spans="1:10" s="18" customFormat="1" ht="12" customHeight="1" x14ac:dyDescent="0.2">
      <c r="B275" s="89"/>
      <c r="C275" s="66" t="s">
        <v>227</v>
      </c>
      <c r="D275" s="19">
        <f t="shared" ref="D275:J275" si="2">SUM(D84:D153)</f>
        <v>133753</v>
      </c>
      <c r="E275" s="19">
        <f t="shared" si="2"/>
        <v>63442</v>
      </c>
      <c r="F275" s="19">
        <f t="shared" si="2"/>
        <v>70311</v>
      </c>
      <c r="G275" s="19">
        <f t="shared" si="2"/>
        <v>134989</v>
      </c>
      <c r="H275" s="19">
        <f t="shared" si="2"/>
        <v>64064</v>
      </c>
      <c r="I275" s="19">
        <f t="shared" si="2"/>
        <v>70925</v>
      </c>
      <c r="J275" s="19">
        <f t="shared" si="2"/>
        <v>134372</v>
      </c>
    </row>
    <row r="276" spans="1:10" s="18" customFormat="1" ht="12" customHeight="1" x14ac:dyDescent="0.2">
      <c r="B276" s="89"/>
      <c r="C276" s="66" t="s">
        <v>228</v>
      </c>
      <c r="D276" s="19">
        <f t="shared" ref="D276:J276" si="3">SUM(D156:D195)</f>
        <v>59554</v>
      </c>
      <c r="E276" s="19">
        <f t="shared" si="3"/>
        <v>28012</v>
      </c>
      <c r="F276" s="19">
        <f t="shared" si="3"/>
        <v>31542</v>
      </c>
      <c r="G276" s="19">
        <f t="shared" si="3"/>
        <v>59935</v>
      </c>
      <c r="H276" s="19">
        <f t="shared" si="3"/>
        <v>28242</v>
      </c>
      <c r="I276" s="19">
        <f t="shared" si="3"/>
        <v>31693</v>
      </c>
      <c r="J276" s="19">
        <f t="shared" si="3"/>
        <v>59744</v>
      </c>
    </row>
    <row r="277" spans="1:10" s="18" customFormat="1" ht="12" customHeight="1" x14ac:dyDescent="0.2">
      <c r="B277" s="89"/>
      <c r="C277" s="66" t="s">
        <v>229</v>
      </c>
      <c r="D277" s="19">
        <f t="shared" ref="D277:J277" si="4">SUM(D198:D208)</f>
        <v>5796</v>
      </c>
      <c r="E277" s="19">
        <f t="shared" si="4"/>
        <v>2807</v>
      </c>
      <c r="F277" s="19">
        <f t="shared" si="4"/>
        <v>2989</v>
      </c>
      <c r="G277" s="19">
        <f t="shared" si="4"/>
        <v>5802</v>
      </c>
      <c r="H277" s="19">
        <f t="shared" si="4"/>
        <v>2828</v>
      </c>
      <c r="I277" s="19">
        <f t="shared" si="4"/>
        <v>2974</v>
      </c>
      <c r="J277" s="19">
        <f t="shared" si="4"/>
        <v>5799</v>
      </c>
    </row>
    <row r="278" spans="1:10" s="18" customFormat="1" ht="12" customHeight="1" x14ac:dyDescent="0.2">
      <c r="B278" s="89"/>
      <c r="C278" s="66" t="s">
        <v>230</v>
      </c>
      <c r="D278" s="19">
        <f t="shared" ref="D278:J278" si="5">SUM(D211:D228)</f>
        <v>45856</v>
      </c>
      <c r="E278" s="19">
        <f t="shared" si="5"/>
        <v>22059</v>
      </c>
      <c r="F278" s="19">
        <f t="shared" si="5"/>
        <v>23797</v>
      </c>
      <c r="G278" s="19">
        <f t="shared" si="5"/>
        <v>46142</v>
      </c>
      <c r="H278" s="19">
        <f t="shared" si="5"/>
        <v>22210</v>
      </c>
      <c r="I278" s="19">
        <f t="shared" si="5"/>
        <v>23932</v>
      </c>
      <c r="J278" s="19">
        <f t="shared" si="5"/>
        <v>45999</v>
      </c>
    </row>
    <row r="279" spans="1:10" s="18" customFormat="1" ht="12" customHeight="1" x14ac:dyDescent="0.2">
      <c r="B279" s="89"/>
      <c r="C279" s="66" t="s">
        <v>231</v>
      </c>
      <c r="D279" s="19">
        <f t="shared" ref="D279:J279" si="6">SUM(D231:D236)</f>
        <v>11912</v>
      </c>
      <c r="E279" s="19">
        <f t="shared" si="6"/>
        <v>5938</v>
      </c>
      <c r="F279" s="19">
        <f t="shared" si="6"/>
        <v>5974</v>
      </c>
      <c r="G279" s="19">
        <f t="shared" si="6"/>
        <v>12022</v>
      </c>
      <c r="H279" s="19">
        <f t="shared" si="6"/>
        <v>6006</v>
      </c>
      <c r="I279" s="19">
        <f t="shared" si="6"/>
        <v>6016</v>
      </c>
      <c r="J279" s="19">
        <f t="shared" si="6"/>
        <v>11967</v>
      </c>
    </row>
    <row r="280" spans="1:10" s="18" customFormat="1" ht="12" customHeight="1" x14ac:dyDescent="0.2">
      <c r="B280" s="89"/>
      <c r="C280" s="66" t="s">
        <v>232</v>
      </c>
      <c r="D280" s="19">
        <f t="shared" ref="D280:J280" si="7">SUM(D239:D247)</f>
        <v>5620</v>
      </c>
      <c r="E280" s="19">
        <f t="shared" si="7"/>
        <v>2815</v>
      </c>
      <c r="F280" s="19">
        <f t="shared" si="7"/>
        <v>2805</v>
      </c>
      <c r="G280" s="19">
        <f t="shared" si="7"/>
        <v>5660</v>
      </c>
      <c r="H280" s="19">
        <f t="shared" si="7"/>
        <v>2822</v>
      </c>
      <c r="I280" s="19">
        <f t="shared" si="7"/>
        <v>2838</v>
      </c>
      <c r="J280" s="19">
        <f t="shared" si="7"/>
        <v>5639</v>
      </c>
    </row>
    <row r="281" spans="1:10" s="18" customFormat="1" ht="12" customHeight="1" x14ac:dyDescent="0.2">
      <c r="B281" s="89"/>
      <c r="C281" s="66" t="s">
        <v>233</v>
      </c>
      <c r="D281" s="19">
        <f t="shared" ref="D281:J281" si="8">SUM(D250:D270)</f>
        <v>10113</v>
      </c>
      <c r="E281" s="19">
        <f t="shared" si="8"/>
        <v>5203</v>
      </c>
      <c r="F281" s="19">
        <f t="shared" si="8"/>
        <v>4910</v>
      </c>
      <c r="G281" s="19">
        <f t="shared" si="8"/>
        <v>10173</v>
      </c>
      <c r="H281" s="19">
        <f t="shared" si="8"/>
        <v>5312</v>
      </c>
      <c r="I281" s="19">
        <f t="shared" si="8"/>
        <v>4861</v>
      </c>
      <c r="J281" s="19">
        <f t="shared" si="8"/>
        <v>10144</v>
      </c>
    </row>
    <row r="282" spans="1:10" s="16" customFormat="1" ht="12" customHeight="1" x14ac:dyDescent="0.2">
      <c r="A282" s="18"/>
      <c r="B282" s="89"/>
      <c r="C282" s="91" t="s">
        <v>272</v>
      </c>
      <c r="D282" s="45">
        <f t="shared" ref="D282:J282" si="9">SUM(D274:D281)</f>
        <v>319931</v>
      </c>
      <c r="E282" s="45">
        <f t="shared" si="9"/>
        <v>152850</v>
      </c>
      <c r="F282" s="45">
        <f t="shared" si="9"/>
        <v>167081</v>
      </c>
      <c r="G282" s="45">
        <f t="shared" si="9"/>
        <v>322276</v>
      </c>
      <c r="H282" s="45">
        <f t="shared" si="9"/>
        <v>154225</v>
      </c>
      <c r="I282" s="45">
        <f t="shared" si="9"/>
        <v>168051</v>
      </c>
      <c r="J282" s="45">
        <f t="shared" si="9"/>
        <v>321103</v>
      </c>
    </row>
    <row r="283" spans="1:10" s="105" customFormat="1" ht="12" customHeight="1" x14ac:dyDescent="0.2">
      <c r="A283" s="363"/>
      <c r="B283" s="363"/>
      <c r="C283" s="363"/>
      <c r="D283" s="363"/>
      <c r="E283" s="363"/>
      <c r="F283" s="363"/>
      <c r="G283" s="363"/>
      <c r="H283" s="363"/>
      <c r="I283" s="363"/>
      <c r="J283" s="363"/>
    </row>
    <row r="284" spans="1:10" s="105" customFormat="1" ht="12" customHeight="1" x14ac:dyDescent="0.2">
      <c r="A284" s="336" t="s">
        <v>372</v>
      </c>
      <c r="B284" s="336"/>
      <c r="C284" s="336"/>
      <c r="D284" s="336"/>
      <c r="E284" s="336"/>
      <c r="F284" s="336"/>
      <c r="G284" s="336"/>
      <c r="H284" s="336"/>
      <c r="I284" s="336"/>
      <c r="J284" s="336"/>
    </row>
    <row r="285" spans="1:10" s="106" customFormat="1" ht="12" customHeight="1" x14ac:dyDescent="0.2">
      <c r="A285" s="18"/>
      <c r="B285" s="89"/>
      <c r="C285" s="71" t="s">
        <v>230</v>
      </c>
      <c r="D285" s="19">
        <f t="shared" ref="D285:J285" si="10">D211+D212+D213+D214+D215+D216+D217+D218+D220+D223+D224+D226+D228+D232+D163+D225</f>
        <v>47916</v>
      </c>
      <c r="E285" s="19">
        <f t="shared" si="10"/>
        <v>23029</v>
      </c>
      <c r="F285" s="19">
        <f t="shared" si="10"/>
        <v>24887</v>
      </c>
      <c r="G285" s="19">
        <f t="shared" si="10"/>
        <v>48267</v>
      </c>
      <c r="H285" s="19">
        <f t="shared" si="10"/>
        <v>23216</v>
      </c>
      <c r="I285" s="19">
        <f t="shared" si="10"/>
        <v>25051</v>
      </c>
      <c r="J285" s="19">
        <f t="shared" si="10"/>
        <v>48091</v>
      </c>
    </row>
    <row r="286" spans="1:10" s="105" customFormat="1" ht="12" customHeight="1" x14ac:dyDescent="0.2">
      <c r="A286" s="18"/>
      <c r="B286" s="89"/>
      <c r="C286" s="66" t="s">
        <v>234</v>
      </c>
      <c r="D286" s="19">
        <f t="shared" ref="D286:J286" si="11">D58+D59+D60+D64+D65+D66+D67+D68+D69+D70+D72+D73+D75+D76+D77+D78+D79+D80+D81+D97</f>
        <v>46548</v>
      </c>
      <c r="E286" s="19">
        <f t="shared" si="11"/>
        <v>22183</v>
      </c>
      <c r="F286" s="19">
        <f t="shared" si="11"/>
        <v>24365</v>
      </c>
      <c r="G286" s="19">
        <f t="shared" si="11"/>
        <v>46748</v>
      </c>
      <c r="H286" s="19">
        <f t="shared" si="11"/>
        <v>22340</v>
      </c>
      <c r="I286" s="19">
        <f t="shared" si="11"/>
        <v>24408</v>
      </c>
      <c r="J286" s="19">
        <f t="shared" si="11"/>
        <v>46646</v>
      </c>
    </row>
    <row r="287" spans="1:10" s="16" customFormat="1" ht="12" customHeight="1" x14ac:dyDescent="0.2">
      <c r="A287" s="18"/>
      <c r="B287" s="89"/>
      <c r="C287" s="66" t="s">
        <v>228</v>
      </c>
      <c r="D287" s="19">
        <f t="shared" ref="D287:J287" si="12">D156+D159+D162+D165+D169+D175+D176+D179+D181+D183+D186+D190+D191+D193+D198+D205+D208+D168+D172+D174+D177</f>
        <v>56350</v>
      </c>
      <c r="E287" s="19">
        <f t="shared" si="12"/>
        <v>26468</v>
      </c>
      <c r="F287" s="19">
        <f t="shared" si="12"/>
        <v>29882</v>
      </c>
      <c r="G287" s="19">
        <f t="shared" si="12"/>
        <v>56757</v>
      </c>
      <c r="H287" s="19">
        <f t="shared" si="12"/>
        <v>26728</v>
      </c>
      <c r="I287" s="19">
        <f t="shared" si="12"/>
        <v>30029</v>
      </c>
      <c r="J287" s="19">
        <f t="shared" si="12"/>
        <v>56554</v>
      </c>
    </row>
    <row r="288" spans="1:10" s="18" customFormat="1" ht="12" customHeight="1" x14ac:dyDescent="0.2">
      <c r="B288" s="89"/>
      <c r="C288" s="66" t="s">
        <v>227</v>
      </c>
      <c r="D288" s="19">
        <f t="shared" ref="D288:J288" si="13">+D84+D85+D86+D89+D90+D91+D95+D93+D99+D98+D103+D100+D105+D102+D106+D104+D107+D113+D111+D110+D114+D115+D116+D117+D118+D119+D120+D122+D121+D123+D124+D126+D125+D128+D127+D131+D133+D132+D135+D134+D136+D137+D138+D139+D140+D142+D143+D146+D145+D147+D148+D150+D151+D152+D153</f>
        <v>126265</v>
      </c>
      <c r="E288" s="19">
        <f t="shared" si="13"/>
        <v>59751</v>
      </c>
      <c r="F288" s="19">
        <f t="shared" si="13"/>
        <v>66514</v>
      </c>
      <c r="G288" s="19">
        <f t="shared" si="13"/>
        <v>127351</v>
      </c>
      <c r="H288" s="19">
        <f t="shared" si="13"/>
        <v>60301</v>
      </c>
      <c r="I288" s="19">
        <f t="shared" si="13"/>
        <v>67050</v>
      </c>
      <c r="J288" s="19">
        <f t="shared" si="13"/>
        <v>126815</v>
      </c>
    </row>
    <row r="289" spans="1:10" s="18" customFormat="1" ht="11.25" customHeight="1" x14ac:dyDescent="0.2">
      <c r="B289" s="89"/>
      <c r="C289" s="91" t="s">
        <v>274</v>
      </c>
      <c r="D289" s="45">
        <f t="shared" ref="D289:J289" si="14">SUM(D285:D288)</f>
        <v>277079</v>
      </c>
      <c r="E289" s="45">
        <f t="shared" si="14"/>
        <v>131431</v>
      </c>
      <c r="F289" s="45">
        <f t="shared" si="14"/>
        <v>145648</v>
      </c>
      <c r="G289" s="45">
        <f t="shared" si="14"/>
        <v>279123</v>
      </c>
      <c r="H289" s="45">
        <f t="shared" si="14"/>
        <v>132585</v>
      </c>
      <c r="I289" s="45">
        <f t="shared" si="14"/>
        <v>146538</v>
      </c>
      <c r="J289" s="45">
        <f t="shared" si="14"/>
        <v>278106</v>
      </c>
    </row>
    <row r="290" spans="1:10" s="30" customFormat="1" ht="5.25" x14ac:dyDescent="0.15">
      <c r="A290" s="295"/>
      <c r="B290" s="295"/>
      <c r="C290" s="295"/>
      <c r="D290" s="295"/>
      <c r="E290" s="295"/>
      <c r="F290" s="295"/>
      <c r="G290" s="295"/>
      <c r="H290" s="295"/>
      <c r="I290" s="295"/>
      <c r="J290" s="295"/>
    </row>
    <row r="291" spans="1:10" s="31" customFormat="1" ht="12" customHeight="1" x14ac:dyDescent="0.2">
      <c r="A291" s="291" t="s">
        <v>371</v>
      </c>
      <c r="B291" s="291"/>
      <c r="C291" s="291"/>
      <c r="D291" s="291"/>
      <c r="E291" s="291"/>
      <c r="F291" s="291"/>
      <c r="G291" s="291"/>
      <c r="H291" s="291"/>
      <c r="I291" s="291"/>
      <c r="J291" s="272"/>
    </row>
    <row r="292" spans="1:10" s="30" customFormat="1" ht="5.25" customHeight="1" x14ac:dyDescent="0.2">
      <c r="A292" s="293"/>
      <c r="B292" s="293"/>
      <c r="C292" s="293"/>
      <c r="D292" s="293"/>
      <c r="E292" s="293"/>
      <c r="F292" s="293"/>
      <c r="G292" s="293"/>
      <c r="H292" s="293"/>
      <c r="I292" s="293"/>
      <c r="J292" s="293"/>
    </row>
    <row r="293" spans="1:10" s="31" customFormat="1" ht="11.25" x14ac:dyDescent="0.2">
      <c r="A293" s="291" t="s">
        <v>236</v>
      </c>
      <c r="B293" s="291"/>
      <c r="C293" s="291"/>
      <c r="D293" s="291"/>
      <c r="E293" s="291"/>
      <c r="F293" s="291"/>
      <c r="G293" s="291"/>
      <c r="H293" s="291"/>
      <c r="I293" s="291"/>
      <c r="J293" s="291"/>
    </row>
    <row r="294" spans="1:10" s="30" customFormat="1" ht="5.25" customHeight="1" x14ac:dyDescent="0.2">
      <c r="A294" s="362"/>
      <c r="B294" s="362"/>
      <c r="C294" s="362"/>
      <c r="D294" s="362"/>
      <c r="E294" s="362"/>
      <c r="F294" s="362"/>
      <c r="G294" s="362"/>
      <c r="H294" s="362"/>
      <c r="I294" s="362"/>
      <c r="J294" s="362"/>
    </row>
    <row r="295" spans="1:10" s="33" customFormat="1" ht="11.25" customHeight="1" x14ac:dyDescent="0.2">
      <c r="A295" s="309" t="s">
        <v>289</v>
      </c>
      <c r="B295" s="309"/>
      <c r="C295" s="309"/>
      <c r="D295" s="309"/>
      <c r="E295" s="309"/>
      <c r="F295" s="309"/>
      <c r="G295" s="309"/>
      <c r="H295" s="309"/>
      <c r="I295" s="309"/>
      <c r="J295" s="309"/>
    </row>
    <row r="296" spans="1:10" s="33" customFormat="1" ht="12" customHeight="1" x14ac:dyDescent="0.2">
      <c r="A296" s="309" t="s">
        <v>338</v>
      </c>
      <c r="B296" s="309"/>
      <c r="C296" s="309"/>
      <c r="D296" s="309"/>
      <c r="E296" s="309"/>
      <c r="F296" s="309"/>
      <c r="G296" s="309"/>
      <c r="H296" s="309"/>
      <c r="I296" s="309"/>
      <c r="J296" s="309"/>
    </row>
    <row r="297" spans="1:10" ht="12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02"/>
    </row>
    <row r="298" spans="1:10" ht="12" customHeight="1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02"/>
    </row>
    <row r="299" spans="1:10" ht="12" customHeight="1" x14ac:dyDescent="0.2">
      <c r="J299" s="107"/>
    </row>
    <row r="300" spans="1:10" ht="12" customHeight="1" x14ac:dyDescent="0.2">
      <c r="J300" s="107"/>
    </row>
    <row r="301" spans="1:10" ht="12" customHeight="1" x14ac:dyDescent="0.2">
      <c r="J301" s="107"/>
    </row>
    <row r="302" spans="1:10" ht="12" customHeight="1" x14ac:dyDescent="0.2">
      <c r="J302" s="107"/>
    </row>
    <row r="303" spans="1:10" ht="12" customHeight="1" x14ac:dyDescent="0.2">
      <c r="J303" s="107"/>
    </row>
    <row r="304" spans="1:10" ht="12" customHeight="1" x14ac:dyDescent="0.2">
      <c r="J304" s="107"/>
    </row>
    <row r="305" spans="10:10" ht="12" customHeight="1" x14ac:dyDescent="0.2">
      <c r="J305" s="107"/>
    </row>
    <row r="306" spans="10:10" ht="12" customHeight="1" x14ac:dyDescent="0.2">
      <c r="J306" s="107"/>
    </row>
    <row r="307" spans="10:10" ht="12" customHeight="1" x14ac:dyDescent="0.2">
      <c r="J307" s="107"/>
    </row>
    <row r="308" spans="10:10" ht="12" customHeight="1" x14ac:dyDescent="0.2">
      <c r="J308" s="107"/>
    </row>
    <row r="309" spans="10:10" ht="12" customHeight="1" x14ac:dyDescent="0.2">
      <c r="J309" s="107"/>
    </row>
    <row r="310" spans="10:10" ht="12" customHeight="1" x14ac:dyDescent="0.2">
      <c r="J310" s="107"/>
    </row>
    <row r="311" spans="10:10" ht="12" customHeight="1" x14ac:dyDescent="0.2">
      <c r="J311" s="107"/>
    </row>
    <row r="312" spans="10:10" ht="12" customHeight="1" x14ac:dyDescent="0.2">
      <c r="J312" s="107"/>
    </row>
    <row r="313" spans="10:10" ht="12" customHeight="1" x14ac:dyDescent="0.2">
      <c r="J313" s="107"/>
    </row>
    <row r="314" spans="10:10" ht="12" customHeight="1" x14ac:dyDescent="0.2">
      <c r="J314" s="107"/>
    </row>
    <row r="315" spans="10:10" ht="12" customHeight="1" x14ac:dyDescent="0.2">
      <c r="J315" s="107"/>
    </row>
    <row r="316" spans="10:10" ht="12" customHeight="1" x14ac:dyDescent="0.2">
      <c r="J316" s="107"/>
    </row>
    <row r="317" spans="10:10" ht="12" customHeight="1" x14ac:dyDescent="0.2">
      <c r="J317" s="107"/>
    </row>
    <row r="318" spans="10:10" ht="12" customHeight="1" x14ac:dyDescent="0.2">
      <c r="J318" s="107"/>
    </row>
    <row r="319" spans="10:10" ht="12" customHeight="1" x14ac:dyDescent="0.2">
      <c r="J319" s="107"/>
    </row>
    <row r="320" spans="10:10" ht="12" customHeight="1" x14ac:dyDescent="0.2">
      <c r="J320" s="107"/>
    </row>
    <row r="321" spans="10:10" ht="12" customHeight="1" x14ac:dyDescent="0.2">
      <c r="J321" s="107"/>
    </row>
    <row r="322" spans="10:10" ht="12" customHeight="1" x14ac:dyDescent="0.2">
      <c r="J322" s="107"/>
    </row>
  </sheetData>
  <mergeCells count="67">
    <mergeCell ref="A294:J294"/>
    <mergeCell ref="A295:J295"/>
    <mergeCell ref="A296:J296"/>
    <mergeCell ref="A283:J283"/>
    <mergeCell ref="A284:J284"/>
    <mergeCell ref="A292:J292"/>
    <mergeCell ref="A293:J293"/>
    <mergeCell ref="A290:J290"/>
    <mergeCell ref="A291:J291"/>
    <mergeCell ref="A249:C249"/>
    <mergeCell ref="A271:J271"/>
    <mergeCell ref="A272:J272"/>
    <mergeCell ref="A273:J273"/>
    <mergeCell ref="A230:C230"/>
    <mergeCell ref="A237:J237"/>
    <mergeCell ref="A238:C238"/>
    <mergeCell ref="A248:J248"/>
    <mergeCell ref="A197:C197"/>
    <mergeCell ref="A209:J209"/>
    <mergeCell ref="A210:C210"/>
    <mergeCell ref="A229:J229"/>
    <mergeCell ref="A83:C83"/>
    <mergeCell ref="A154:J154"/>
    <mergeCell ref="A155:C155"/>
    <mergeCell ref="A196:J196"/>
    <mergeCell ref="A55:J55"/>
    <mergeCell ref="A56:C56"/>
    <mergeCell ref="A57:C57"/>
    <mergeCell ref="A82:J82"/>
    <mergeCell ref="A51:C51"/>
    <mergeCell ref="B52:C52"/>
    <mergeCell ref="B53:C53"/>
    <mergeCell ref="B54:C54"/>
    <mergeCell ref="B41:C41"/>
    <mergeCell ref="B42:C42"/>
    <mergeCell ref="B46:C46"/>
    <mergeCell ref="A50:J50"/>
    <mergeCell ref="B37:C37"/>
    <mergeCell ref="B38:C38"/>
    <mergeCell ref="A39:J39"/>
    <mergeCell ref="A40:C40"/>
    <mergeCell ref="B31:C31"/>
    <mergeCell ref="A35:J35"/>
    <mergeCell ref="A36:C36"/>
    <mergeCell ref="B22:C22"/>
    <mergeCell ref="B23:C23"/>
    <mergeCell ref="B24:C24"/>
    <mergeCell ref="B27:C27"/>
    <mergeCell ref="B30:C30"/>
    <mergeCell ref="A21:C21"/>
    <mergeCell ref="A7:J7"/>
    <mergeCell ref="A8:J8"/>
    <mergeCell ref="A10:C10"/>
    <mergeCell ref="B11:C11"/>
    <mergeCell ref="A20:J20"/>
    <mergeCell ref="A6:C6"/>
    <mergeCell ref="D6:F6"/>
    <mergeCell ref="G6:I6"/>
    <mergeCell ref="B15:C15"/>
    <mergeCell ref="B19:C19"/>
    <mergeCell ref="A1:J1"/>
    <mergeCell ref="A2:J2"/>
    <mergeCell ref="A3:J3"/>
    <mergeCell ref="A4:J4"/>
    <mergeCell ref="A5:C5"/>
    <mergeCell ref="D5:F5"/>
    <mergeCell ref="G5:I5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9"/>
  <sheetViews>
    <sheetView workbookViewId="0">
      <selection sqref="A1:J1"/>
    </sheetView>
  </sheetViews>
  <sheetFormatPr defaultRowHeight="12" customHeight="1" x14ac:dyDescent="0.25"/>
  <cols>
    <col min="1" max="2" width="1.7109375" style="112" customWidth="1"/>
    <col min="3" max="3" width="25.7109375" style="112" customWidth="1"/>
    <col min="4" max="9" width="8.140625" style="112" customWidth="1"/>
    <col min="10" max="10" width="9.7109375" style="112" customWidth="1"/>
    <col min="11" max="16384" width="9.140625" style="112"/>
  </cols>
  <sheetData>
    <row r="1" spans="1:10" s="108" customFormat="1" ht="12.75" customHeight="1" x14ac:dyDescent="0.2">
      <c r="A1" s="350"/>
      <c r="B1" s="350"/>
      <c r="C1" s="350"/>
      <c r="D1" s="350"/>
      <c r="E1" s="350"/>
      <c r="F1" s="350"/>
      <c r="G1" s="350"/>
      <c r="H1" s="350"/>
      <c r="I1" s="350"/>
      <c r="J1" s="350"/>
    </row>
    <row r="2" spans="1:10" s="108" customFormat="1" ht="28.5" customHeight="1" x14ac:dyDescent="0.2">
      <c r="A2" s="351" t="s">
        <v>290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s="108" customFormat="1" ht="14.25" customHeight="1" x14ac:dyDescent="0.2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 s="108" customFormat="1" ht="14.25" customHeight="1" x14ac:dyDescent="0.2">
      <c r="A4" s="364"/>
      <c r="B4" s="364"/>
      <c r="C4" s="364"/>
      <c r="D4" s="364"/>
      <c r="E4" s="364"/>
      <c r="F4" s="364"/>
      <c r="G4" s="364"/>
      <c r="H4" s="364"/>
      <c r="I4" s="364"/>
      <c r="J4" s="364"/>
    </row>
    <row r="5" spans="1:10" s="1" customFormat="1" ht="14.25" customHeight="1" x14ac:dyDescent="0.2">
      <c r="A5" s="34"/>
      <c r="B5" s="34"/>
      <c r="C5" s="34"/>
      <c r="D5" s="354">
        <v>2003</v>
      </c>
      <c r="E5" s="316"/>
      <c r="F5" s="316"/>
      <c r="G5" s="354">
        <v>2004</v>
      </c>
      <c r="H5" s="316"/>
      <c r="I5" s="316"/>
      <c r="J5" s="96" t="s">
        <v>277</v>
      </c>
    </row>
    <row r="6" spans="1:10" s="1" customFormat="1" ht="14.25" customHeight="1" x14ac:dyDescent="0.2">
      <c r="A6" s="98"/>
      <c r="B6" s="98"/>
      <c r="C6" s="98"/>
      <c r="D6" s="356"/>
      <c r="E6" s="357"/>
      <c r="F6" s="357"/>
      <c r="G6" s="356"/>
      <c r="H6" s="357"/>
      <c r="I6" s="357"/>
      <c r="J6" s="97" t="s">
        <v>278</v>
      </c>
    </row>
    <row r="7" spans="1:10" s="1" customFormat="1" ht="14.25" customHeight="1" x14ac:dyDescent="0.2">
      <c r="A7" s="357"/>
      <c r="B7" s="357"/>
      <c r="C7" s="357"/>
      <c r="D7" s="357"/>
      <c r="E7" s="357"/>
      <c r="F7" s="357"/>
      <c r="G7" s="357"/>
      <c r="H7" s="357"/>
      <c r="I7" s="357"/>
      <c r="J7" s="357"/>
    </row>
    <row r="8" spans="1:10" s="1" customFormat="1" ht="12.75" customHeight="1" x14ac:dyDescent="0.2">
      <c r="A8" s="357"/>
      <c r="B8" s="357"/>
      <c r="C8" s="357"/>
      <c r="D8" s="357"/>
      <c r="E8" s="357"/>
      <c r="F8" s="357"/>
      <c r="G8" s="357"/>
      <c r="H8" s="357"/>
      <c r="I8" s="357"/>
      <c r="J8" s="357"/>
    </row>
    <row r="9" spans="1:10" s="1" customFormat="1" ht="12.75" customHeight="1" x14ac:dyDescent="0.2">
      <c r="A9" s="100"/>
      <c r="B9" s="100"/>
      <c r="C9" s="100"/>
      <c r="D9" s="101" t="s">
        <v>3</v>
      </c>
      <c r="E9" s="101" t="s">
        <v>4</v>
      </c>
      <c r="F9" s="101" t="s">
        <v>5</v>
      </c>
      <c r="G9" s="101" t="s">
        <v>3</v>
      </c>
      <c r="H9" s="101" t="s">
        <v>4</v>
      </c>
      <c r="I9" s="101" t="s">
        <v>5</v>
      </c>
      <c r="J9" s="100"/>
    </row>
    <row r="10" spans="1:10" s="16" customFormat="1" ht="12" customHeight="1" x14ac:dyDescent="0.2">
      <c r="A10" s="336" t="s">
        <v>7</v>
      </c>
      <c r="B10" s="336"/>
      <c r="C10" s="336"/>
      <c r="D10" s="15">
        <f t="shared" ref="D10:J10" si="0">D11+D15+D19</f>
        <v>28529</v>
      </c>
      <c r="E10" s="15">
        <f t="shared" si="0"/>
        <v>14313</v>
      </c>
      <c r="F10" s="15">
        <f t="shared" si="0"/>
        <v>14216</v>
      </c>
      <c r="G10" s="15">
        <f t="shared" si="0"/>
        <v>28879</v>
      </c>
      <c r="H10" s="15">
        <f t="shared" si="0"/>
        <v>14555</v>
      </c>
      <c r="I10" s="15">
        <f t="shared" si="0"/>
        <v>14324</v>
      </c>
      <c r="J10" s="15">
        <f t="shared" si="0"/>
        <v>28702</v>
      </c>
    </row>
    <row r="11" spans="1:10" s="18" customFormat="1" ht="12" customHeight="1" x14ac:dyDescent="0.2">
      <c r="A11" s="109"/>
      <c r="B11" s="327" t="s">
        <v>8</v>
      </c>
      <c r="C11" s="327"/>
      <c r="D11" s="19">
        <f t="shared" ref="D11:J11" si="1">D12+D13+D14</f>
        <v>9929</v>
      </c>
      <c r="E11" s="19">
        <f t="shared" si="1"/>
        <v>5054</v>
      </c>
      <c r="F11" s="19">
        <f t="shared" si="1"/>
        <v>4875</v>
      </c>
      <c r="G11" s="19">
        <f t="shared" si="1"/>
        <v>10113</v>
      </c>
      <c r="H11" s="19">
        <f t="shared" si="1"/>
        <v>5203</v>
      </c>
      <c r="I11" s="19">
        <f t="shared" si="1"/>
        <v>4910</v>
      </c>
      <c r="J11" s="19">
        <f t="shared" si="1"/>
        <v>10021</v>
      </c>
    </row>
    <row r="12" spans="1:10" s="18" customFormat="1" ht="12" customHeight="1" x14ac:dyDescent="0.2">
      <c r="A12" s="109"/>
      <c r="B12" s="70"/>
      <c r="C12" s="66" t="s">
        <v>9</v>
      </c>
      <c r="D12" s="19">
        <f t="shared" ref="D12:J12" si="2">D255+D257+D265+D272+D273</f>
        <v>3419</v>
      </c>
      <c r="E12" s="19">
        <f t="shared" si="2"/>
        <v>1695</v>
      </c>
      <c r="F12" s="19">
        <f t="shared" si="2"/>
        <v>1724</v>
      </c>
      <c r="G12" s="19">
        <f t="shared" si="2"/>
        <v>3415</v>
      </c>
      <c r="H12" s="19">
        <f t="shared" si="2"/>
        <v>1695</v>
      </c>
      <c r="I12" s="19">
        <f t="shared" si="2"/>
        <v>1720</v>
      </c>
      <c r="J12" s="19">
        <f t="shared" si="2"/>
        <v>3417</v>
      </c>
    </row>
    <row r="13" spans="1:10" s="18" customFormat="1" ht="12" customHeight="1" x14ac:dyDescent="0.2">
      <c r="A13" s="109"/>
      <c r="B13" s="70"/>
      <c r="C13" s="66" t="s">
        <v>10</v>
      </c>
      <c r="D13" s="19">
        <f t="shared" ref="D13:J13" si="3">D256+D259+D260+D261+D262+D263+D264+D266+D268+D269+D274+D275</f>
        <v>3272</v>
      </c>
      <c r="E13" s="19">
        <f t="shared" si="3"/>
        <v>1632</v>
      </c>
      <c r="F13" s="19">
        <f t="shared" si="3"/>
        <v>1640</v>
      </c>
      <c r="G13" s="19">
        <f t="shared" si="3"/>
        <v>3321</v>
      </c>
      <c r="H13" s="19">
        <f t="shared" si="3"/>
        <v>1666</v>
      </c>
      <c r="I13" s="19">
        <f t="shared" si="3"/>
        <v>1655</v>
      </c>
      <c r="J13" s="19">
        <f t="shared" si="3"/>
        <v>3295</v>
      </c>
    </row>
    <row r="14" spans="1:10" s="18" customFormat="1" ht="12" customHeight="1" x14ac:dyDescent="0.2">
      <c r="A14" s="109"/>
      <c r="B14" s="71"/>
      <c r="C14" s="71" t="s">
        <v>11</v>
      </c>
      <c r="D14" s="19">
        <f t="shared" ref="D14:J14" si="4">D258+D267+D270+D271</f>
        <v>3238</v>
      </c>
      <c r="E14" s="19">
        <f t="shared" si="4"/>
        <v>1727</v>
      </c>
      <c r="F14" s="19">
        <f t="shared" si="4"/>
        <v>1511</v>
      </c>
      <c r="G14" s="19">
        <f t="shared" si="4"/>
        <v>3377</v>
      </c>
      <c r="H14" s="19">
        <f t="shared" si="4"/>
        <v>1842</v>
      </c>
      <c r="I14" s="19">
        <f t="shared" si="4"/>
        <v>1535</v>
      </c>
      <c r="J14" s="19">
        <f t="shared" si="4"/>
        <v>3309</v>
      </c>
    </row>
    <row r="15" spans="1:10" s="18" customFormat="1" ht="12" customHeight="1" x14ac:dyDescent="0.2">
      <c r="A15" s="109"/>
      <c r="B15" s="327" t="s">
        <v>12</v>
      </c>
      <c r="C15" s="327"/>
      <c r="D15" s="19">
        <f t="shared" ref="D15:J15" si="5">D16+D17+D18</f>
        <v>5535</v>
      </c>
      <c r="E15" s="19">
        <f t="shared" si="5"/>
        <v>2760</v>
      </c>
      <c r="F15" s="19">
        <f t="shared" si="5"/>
        <v>2775</v>
      </c>
      <c r="G15" s="19">
        <f t="shared" si="5"/>
        <v>5620</v>
      </c>
      <c r="H15" s="19">
        <f t="shared" si="5"/>
        <v>2815</v>
      </c>
      <c r="I15" s="19">
        <f t="shared" si="5"/>
        <v>2805</v>
      </c>
      <c r="J15" s="19">
        <f t="shared" si="5"/>
        <v>5577</v>
      </c>
    </row>
    <row r="16" spans="1:10" s="18" customFormat="1" ht="12" customHeight="1" x14ac:dyDescent="0.2">
      <c r="A16" s="109"/>
      <c r="B16" s="70"/>
      <c r="C16" s="66" t="s">
        <v>13</v>
      </c>
      <c r="D16" s="19">
        <f t="shared" ref="D16:J16" si="6">D245+D246+D247+D250+D252</f>
        <v>1756</v>
      </c>
      <c r="E16" s="19">
        <f t="shared" si="6"/>
        <v>877</v>
      </c>
      <c r="F16" s="19">
        <f t="shared" si="6"/>
        <v>879</v>
      </c>
      <c r="G16" s="19">
        <f t="shared" si="6"/>
        <v>1799</v>
      </c>
      <c r="H16" s="19">
        <f t="shared" si="6"/>
        <v>898</v>
      </c>
      <c r="I16" s="19">
        <f t="shared" si="6"/>
        <v>901</v>
      </c>
      <c r="J16" s="19">
        <f t="shared" si="6"/>
        <v>1779</v>
      </c>
    </row>
    <row r="17" spans="1:10" s="18" customFormat="1" ht="12" customHeight="1" x14ac:dyDescent="0.2">
      <c r="A17" s="109"/>
      <c r="B17" s="70"/>
      <c r="C17" s="66" t="s">
        <v>14</v>
      </c>
      <c r="D17" s="19">
        <f t="shared" ref="D17:J17" si="7">+D244</f>
        <v>1839</v>
      </c>
      <c r="E17" s="19">
        <f t="shared" si="7"/>
        <v>890</v>
      </c>
      <c r="F17" s="19">
        <f t="shared" si="7"/>
        <v>949</v>
      </c>
      <c r="G17" s="19">
        <f t="shared" si="7"/>
        <v>1864</v>
      </c>
      <c r="H17" s="19">
        <f t="shared" si="7"/>
        <v>908</v>
      </c>
      <c r="I17" s="19">
        <f t="shared" si="7"/>
        <v>956</v>
      </c>
      <c r="J17" s="19">
        <f t="shared" si="7"/>
        <v>1851</v>
      </c>
    </row>
    <row r="18" spans="1:10" s="18" customFormat="1" ht="12" customHeight="1" x14ac:dyDescent="0.2">
      <c r="A18" s="109"/>
      <c r="B18" s="70"/>
      <c r="C18" s="66" t="s">
        <v>15</v>
      </c>
      <c r="D18" s="19">
        <f t="shared" ref="D18:J18" si="8">D248+D249+D251</f>
        <v>1940</v>
      </c>
      <c r="E18" s="19">
        <f t="shared" si="8"/>
        <v>993</v>
      </c>
      <c r="F18" s="19">
        <f t="shared" si="8"/>
        <v>947</v>
      </c>
      <c r="G18" s="19">
        <f t="shared" si="8"/>
        <v>1957</v>
      </c>
      <c r="H18" s="19">
        <f t="shared" si="8"/>
        <v>1009</v>
      </c>
      <c r="I18" s="19">
        <f t="shared" si="8"/>
        <v>948</v>
      </c>
      <c r="J18" s="19">
        <f t="shared" si="8"/>
        <v>1947</v>
      </c>
    </row>
    <row r="19" spans="1:10" s="18" customFormat="1" ht="12" customHeight="1" x14ac:dyDescent="0.2">
      <c r="A19" s="110"/>
      <c r="B19" s="341" t="s">
        <v>16</v>
      </c>
      <c r="C19" s="341"/>
      <c r="D19" s="103">
        <f t="shared" ref="D19:J19" si="9">D236+D237+D238+D220+D239+D240+D226+D241+D229</f>
        <v>13065</v>
      </c>
      <c r="E19" s="103">
        <f t="shared" si="9"/>
        <v>6499</v>
      </c>
      <c r="F19" s="103">
        <f t="shared" si="9"/>
        <v>6566</v>
      </c>
      <c r="G19" s="103">
        <f t="shared" si="9"/>
        <v>13146</v>
      </c>
      <c r="H19" s="103">
        <f t="shared" si="9"/>
        <v>6537</v>
      </c>
      <c r="I19" s="103">
        <f t="shared" si="9"/>
        <v>6609</v>
      </c>
      <c r="J19" s="103">
        <f t="shared" si="9"/>
        <v>13104</v>
      </c>
    </row>
    <row r="20" spans="1:10" s="18" customFormat="1" ht="12" customHeight="1" x14ac:dyDescent="0.2">
      <c r="A20" s="336"/>
      <c r="B20" s="336"/>
      <c r="C20" s="336"/>
      <c r="D20" s="336"/>
      <c r="E20" s="336"/>
      <c r="F20" s="336"/>
      <c r="G20" s="336"/>
      <c r="H20" s="336"/>
      <c r="I20" s="336"/>
      <c r="J20" s="336"/>
    </row>
    <row r="21" spans="1:10" s="18" customFormat="1" ht="12" customHeight="1" x14ac:dyDescent="0.2">
      <c r="A21" s="336" t="s">
        <v>17</v>
      </c>
      <c r="B21" s="336"/>
      <c r="C21" s="336"/>
      <c r="D21" s="15">
        <f t="shared" ref="D21:J21" si="10">D22+D23+D24+D27+D30+D31</f>
        <v>64196</v>
      </c>
      <c r="E21" s="15">
        <f t="shared" si="10"/>
        <v>30209</v>
      </c>
      <c r="F21" s="15">
        <f t="shared" si="10"/>
        <v>33987</v>
      </c>
      <c r="G21" s="15">
        <f t="shared" si="10"/>
        <v>64600</v>
      </c>
      <c r="H21" s="15">
        <f t="shared" si="10"/>
        <v>30462</v>
      </c>
      <c r="I21" s="15">
        <f t="shared" si="10"/>
        <v>34138</v>
      </c>
      <c r="J21" s="15">
        <f t="shared" si="10"/>
        <v>64398</v>
      </c>
    </row>
    <row r="22" spans="1:10" s="18" customFormat="1" ht="12" customHeight="1" x14ac:dyDescent="0.2">
      <c r="A22" s="86"/>
      <c r="B22" s="327" t="s">
        <v>18</v>
      </c>
      <c r="C22" s="327"/>
      <c r="D22" s="19">
        <f t="shared" ref="D22:J22" si="11">D160+D163+D164+D179+D180+D183+D185+D187+D190</f>
        <v>39298</v>
      </c>
      <c r="E22" s="19">
        <f t="shared" si="11"/>
        <v>18207</v>
      </c>
      <c r="F22" s="19">
        <f t="shared" si="11"/>
        <v>21091</v>
      </c>
      <c r="G22" s="19">
        <f t="shared" si="11"/>
        <v>39451</v>
      </c>
      <c r="H22" s="19">
        <f t="shared" si="11"/>
        <v>18333</v>
      </c>
      <c r="I22" s="19">
        <f t="shared" si="11"/>
        <v>21118</v>
      </c>
      <c r="J22" s="19">
        <f t="shared" si="11"/>
        <v>39374</v>
      </c>
    </row>
    <row r="23" spans="1:10" s="18" customFormat="1" ht="12" customHeight="1" x14ac:dyDescent="0.2">
      <c r="A23" s="86"/>
      <c r="B23" s="327" t="s">
        <v>19</v>
      </c>
      <c r="C23" s="327"/>
      <c r="D23" s="19">
        <f t="shared" ref="D23:J23" si="12">D165+D171+D175+D181+D189+D191+D192+D198</f>
        <v>3860</v>
      </c>
      <c r="E23" s="19">
        <f t="shared" si="12"/>
        <v>1829</v>
      </c>
      <c r="F23" s="19">
        <f t="shared" si="12"/>
        <v>2031</v>
      </c>
      <c r="G23" s="19">
        <f t="shared" si="12"/>
        <v>3897</v>
      </c>
      <c r="H23" s="19">
        <f t="shared" si="12"/>
        <v>1850</v>
      </c>
      <c r="I23" s="19">
        <f t="shared" si="12"/>
        <v>2047</v>
      </c>
      <c r="J23" s="19">
        <f t="shared" si="12"/>
        <v>3878</v>
      </c>
    </row>
    <row r="24" spans="1:10" s="18" customFormat="1" ht="12" customHeight="1" x14ac:dyDescent="0.2">
      <c r="A24" s="86"/>
      <c r="B24" s="327" t="s">
        <v>20</v>
      </c>
      <c r="C24" s="327"/>
      <c r="D24" s="19">
        <f t="shared" ref="D24:J24" si="13">D25+D26</f>
        <v>10900</v>
      </c>
      <c r="E24" s="19">
        <f t="shared" si="13"/>
        <v>5314</v>
      </c>
      <c r="F24" s="19">
        <f t="shared" si="13"/>
        <v>5586</v>
      </c>
      <c r="G24" s="19">
        <f t="shared" si="13"/>
        <v>11061</v>
      </c>
      <c r="H24" s="19">
        <f t="shared" si="13"/>
        <v>5393</v>
      </c>
      <c r="I24" s="19">
        <f t="shared" si="13"/>
        <v>5668</v>
      </c>
      <c r="J24" s="19">
        <f t="shared" si="13"/>
        <v>10981</v>
      </c>
    </row>
    <row r="25" spans="1:10" s="18" customFormat="1" ht="12" customHeight="1" x14ac:dyDescent="0.2">
      <c r="A25" s="86"/>
      <c r="B25" s="67"/>
      <c r="C25" s="87" t="s">
        <v>21</v>
      </c>
      <c r="D25" s="19">
        <f t="shared" ref="D25:J25" si="14">D162+D168+D170+D182+D193+D199</f>
        <v>938</v>
      </c>
      <c r="E25" s="19">
        <f t="shared" si="14"/>
        <v>476</v>
      </c>
      <c r="F25" s="19">
        <f t="shared" si="14"/>
        <v>462</v>
      </c>
      <c r="G25" s="19">
        <f t="shared" si="14"/>
        <v>921</v>
      </c>
      <c r="H25" s="19">
        <f t="shared" si="14"/>
        <v>462</v>
      </c>
      <c r="I25" s="19">
        <f t="shared" si="14"/>
        <v>459</v>
      </c>
      <c r="J25" s="19">
        <f t="shared" si="14"/>
        <v>931</v>
      </c>
    </row>
    <row r="26" spans="1:10" s="18" customFormat="1" ht="12" customHeight="1" x14ac:dyDescent="0.2">
      <c r="A26" s="86"/>
      <c r="B26" s="68"/>
      <c r="C26" s="68" t="s">
        <v>22</v>
      </c>
      <c r="D26" s="19">
        <f t="shared" ref="D26:J26" si="15">D169+D172+D173+D178+D195</f>
        <v>9962</v>
      </c>
      <c r="E26" s="19">
        <f t="shared" si="15"/>
        <v>4838</v>
      </c>
      <c r="F26" s="19">
        <f t="shared" si="15"/>
        <v>5124</v>
      </c>
      <c r="G26" s="19">
        <f t="shared" si="15"/>
        <v>10140</v>
      </c>
      <c r="H26" s="19">
        <f t="shared" si="15"/>
        <v>4931</v>
      </c>
      <c r="I26" s="19">
        <f t="shared" si="15"/>
        <v>5209</v>
      </c>
      <c r="J26" s="19">
        <f t="shared" si="15"/>
        <v>10050</v>
      </c>
    </row>
    <row r="27" spans="1:10" s="18" customFormat="1" ht="12" customHeight="1" x14ac:dyDescent="0.2">
      <c r="A27" s="86"/>
      <c r="B27" s="327" t="s">
        <v>23</v>
      </c>
      <c r="C27" s="327"/>
      <c r="D27" s="19">
        <f t="shared" ref="D27:J27" si="16">D28+D29</f>
        <v>3599</v>
      </c>
      <c r="E27" s="19">
        <f t="shared" si="16"/>
        <v>1703</v>
      </c>
      <c r="F27" s="19">
        <f t="shared" si="16"/>
        <v>1896</v>
      </c>
      <c r="G27" s="19">
        <f t="shared" si="16"/>
        <v>3602</v>
      </c>
      <c r="H27" s="19">
        <f t="shared" si="16"/>
        <v>1694</v>
      </c>
      <c r="I27" s="19">
        <f t="shared" si="16"/>
        <v>1908</v>
      </c>
      <c r="J27" s="19">
        <f t="shared" si="16"/>
        <v>3603</v>
      </c>
    </row>
    <row r="28" spans="1:10" s="18" customFormat="1" ht="12" customHeight="1" x14ac:dyDescent="0.2">
      <c r="A28" s="86"/>
      <c r="B28" s="67"/>
      <c r="C28" s="87" t="s">
        <v>24</v>
      </c>
      <c r="D28" s="19">
        <f t="shared" ref="D28:J28" si="17">D161+D176+D188</f>
        <v>1150</v>
      </c>
      <c r="E28" s="19">
        <f t="shared" si="17"/>
        <v>524</v>
      </c>
      <c r="F28" s="19">
        <f t="shared" si="17"/>
        <v>626</v>
      </c>
      <c r="G28" s="19">
        <f t="shared" si="17"/>
        <v>1140</v>
      </c>
      <c r="H28" s="19">
        <f t="shared" si="17"/>
        <v>515</v>
      </c>
      <c r="I28" s="19">
        <f t="shared" si="17"/>
        <v>625</v>
      </c>
      <c r="J28" s="19">
        <f t="shared" si="17"/>
        <v>1145</v>
      </c>
    </row>
    <row r="29" spans="1:10" s="18" customFormat="1" ht="12" customHeight="1" x14ac:dyDescent="0.2">
      <c r="A29" s="86"/>
      <c r="B29" s="68"/>
      <c r="C29" s="68" t="s">
        <v>25</v>
      </c>
      <c r="D29" s="19">
        <f t="shared" ref="D29:J29" si="18">D166+D194+D197</f>
        <v>2449</v>
      </c>
      <c r="E29" s="19">
        <f t="shared" si="18"/>
        <v>1179</v>
      </c>
      <c r="F29" s="19">
        <f t="shared" si="18"/>
        <v>1270</v>
      </c>
      <c r="G29" s="19">
        <f t="shared" si="18"/>
        <v>2462</v>
      </c>
      <c r="H29" s="19">
        <f t="shared" si="18"/>
        <v>1179</v>
      </c>
      <c r="I29" s="19">
        <f t="shared" si="18"/>
        <v>1283</v>
      </c>
      <c r="J29" s="19">
        <f t="shared" si="18"/>
        <v>2458</v>
      </c>
    </row>
    <row r="30" spans="1:10" s="18" customFormat="1" ht="12" customHeight="1" x14ac:dyDescent="0.2">
      <c r="A30" s="86"/>
      <c r="B30" s="327" t="s">
        <v>26</v>
      </c>
      <c r="C30" s="327"/>
      <c r="D30" s="19">
        <f t="shared" ref="D30:J30" si="19">D174+D177+D184+D186+D196</f>
        <v>795</v>
      </c>
      <c r="E30" s="19">
        <f t="shared" si="19"/>
        <v>378</v>
      </c>
      <c r="F30" s="19">
        <f t="shared" si="19"/>
        <v>417</v>
      </c>
      <c r="G30" s="19">
        <f t="shared" si="19"/>
        <v>793</v>
      </c>
      <c r="H30" s="19">
        <f t="shared" si="19"/>
        <v>385</v>
      </c>
      <c r="I30" s="19">
        <f t="shared" si="19"/>
        <v>408</v>
      </c>
      <c r="J30" s="19">
        <f t="shared" si="19"/>
        <v>792</v>
      </c>
    </row>
    <row r="31" spans="1:10" s="18" customFormat="1" ht="12" customHeight="1" x14ac:dyDescent="0.2">
      <c r="A31" s="86"/>
      <c r="B31" s="327" t="s">
        <v>27</v>
      </c>
      <c r="C31" s="327"/>
      <c r="D31" s="19">
        <f t="shared" ref="D31:J31" si="20">D32+D33+D34</f>
        <v>5744</v>
      </c>
      <c r="E31" s="19">
        <f t="shared" si="20"/>
        <v>2778</v>
      </c>
      <c r="F31" s="19">
        <f t="shared" si="20"/>
        <v>2966</v>
      </c>
      <c r="G31" s="19">
        <f t="shared" si="20"/>
        <v>5796</v>
      </c>
      <c r="H31" s="19">
        <f t="shared" si="20"/>
        <v>2807</v>
      </c>
      <c r="I31" s="19">
        <f t="shared" si="20"/>
        <v>2989</v>
      </c>
      <c r="J31" s="19">
        <f t="shared" si="20"/>
        <v>5770</v>
      </c>
    </row>
    <row r="32" spans="1:10" s="18" customFormat="1" ht="12" customHeight="1" x14ac:dyDescent="0.2">
      <c r="A32" s="86"/>
      <c r="B32" s="67"/>
      <c r="C32" s="87" t="s">
        <v>28</v>
      </c>
      <c r="D32" s="19">
        <f t="shared" ref="D32:J32" si="21">D210</f>
        <v>583</v>
      </c>
      <c r="E32" s="19">
        <f t="shared" si="21"/>
        <v>284</v>
      </c>
      <c r="F32" s="19">
        <f t="shared" si="21"/>
        <v>299</v>
      </c>
      <c r="G32" s="19">
        <f t="shared" si="21"/>
        <v>579</v>
      </c>
      <c r="H32" s="19">
        <f t="shared" si="21"/>
        <v>279</v>
      </c>
      <c r="I32" s="19">
        <f t="shared" si="21"/>
        <v>300</v>
      </c>
      <c r="J32" s="19">
        <f t="shared" si="21"/>
        <v>580</v>
      </c>
    </row>
    <row r="33" spans="1:10" s="18" customFormat="1" ht="12" customHeight="1" x14ac:dyDescent="0.2">
      <c r="A33" s="86"/>
      <c r="B33" s="67"/>
      <c r="C33" s="68" t="s">
        <v>29</v>
      </c>
      <c r="D33" s="19">
        <f t="shared" ref="D33:J33" si="22">D204+D205+D207+D211</f>
        <v>235</v>
      </c>
      <c r="E33" s="19">
        <f t="shared" si="22"/>
        <v>129</v>
      </c>
      <c r="F33" s="19">
        <f t="shared" si="22"/>
        <v>106</v>
      </c>
      <c r="G33" s="19">
        <f t="shared" si="22"/>
        <v>239</v>
      </c>
      <c r="H33" s="19">
        <f t="shared" si="22"/>
        <v>130</v>
      </c>
      <c r="I33" s="19">
        <f t="shared" si="22"/>
        <v>109</v>
      </c>
      <c r="J33" s="19">
        <f t="shared" si="22"/>
        <v>238</v>
      </c>
    </row>
    <row r="34" spans="1:10" s="18" customFormat="1" ht="12" customHeight="1" x14ac:dyDescent="0.2">
      <c r="A34" s="86"/>
      <c r="B34" s="67"/>
      <c r="C34" s="67" t="s">
        <v>30</v>
      </c>
      <c r="D34" s="103">
        <f t="shared" ref="D34:J34" si="23">D202+D203+D206+D208+D209+D212</f>
        <v>4926</v>
      </c>
      <c r="E34" s="103">
        <f t="shared" si="23"/>
        <v>2365</v>
      </c>
      <c r="F34" s="103">
        <f t="shared" si="23"/>
        <v>2561</v>
      </c>
      <c r="G34" s="103">
        <f t="shared" si="23"/>
        <v>4978</v>
      </c>
      <c r="H34" s="103">
        <f t="shared" si="23"/>
        <v>2398</v>
      </c>
      <c r="I34" s="103">
        <f t="shared" si="23"/>
        <v>2580</v>
      </c>
      <c r="J34" s="103">
        <f t="shared" si="23"/>
        <v>4952</v>
      </c>
    </row>
    <row r="35" spans="1:10" s="18" customFormat="1" ht="12" customHeight="1" x14ac:dyDescent="0.2">
      <c r="A35" s="336"/>
      <c r="B35" s="336"/>
      <c r="C35" s="336"/>
      <c r="D35" s="336"/>
      <c r="E35" s="336"/>
      <c r="F35" s="336"/>
      <c r="G35" s="336"/>
      <c r="H35" s="336"/>
      <c r="I35" s="336"/>
      <c r="J35" s="336"/>
    </row>
    <row r="36" spans="1:10" s="18" customFormat="1" ht="12" customHeight="1" x14ac:dyDescent="0.2">
      <c r="A36" s="336" t="s">
        <v>31</v>
      </c>
      <c r="B36" s="336"/>
      <c r="C36" s="336"/>
      <c r="D36" s="15">
        <f t="shared" ref="D36:J36" si="24">D37+D38</f>
        <v>44316</v>
      </c>
      <c r="E36" s="15">
        <f t="shared" si="24"/>
        <v>21293</v>
      </c>
      <c r="F36" s="15">
        <f t="shared" si="24"/>
        <v>23023</v>
      </c>
      <c r="G36" s="15">
        <f t="shared" si="24"/>
        <v>44668</v>
      </c>
      <c r="H36" s="15">
        <f t="shared" si="24"/>
        <v>21459</v>
      </c>
      <c r="I36" s="15">
        <f t="shared" si="24"/>
        <v>23209</v>
      </c>
      <c r="J36" s="15">
        <f t="shared" si="24"/>
        <v>44493</v>
      </c>
    </row>
    <row r="37" spans="1:10" s="18" customFormat="1" ht="12" customHeight="1" x14ac:dyDescent="0.2">
      <c r="A37" s="86"/>
      <c r="B37" s="327" t="s">
        <v>32</v>
      </c>
      <c r="C37" s="327"/>
      <c r="D37" s="19">
        <f t="shared" ref="D37:J37" si="25">D215+D216+D218+D219+D221+D224+D227+D228+D232+D233</f>
        <v>38619</v>
      </c>
      <c r="E37" s="19">
        <f t="shared" si="25"/>
        <v>18450</v>
      </c>
      <c r="F37" s="19">
        <f t="shared" si="25"/>
        <v>20169</v>
      </c>
      <c r="G37" s="19">
        <f t="shared" si="25"/>
        <v>38906</v>
      </c>
      <c r="H37" s="19">
        <f t="shared" si="25"/>
        <v>18582</v>
      </c>
      <c r="I37" s="19">
        <f t="shared" si="25"/>
        <v>20324</v>
      </c>
      <c r="J37" s="19">
        <f t="shared" si="25"/>
        <v>38764</v>
      </c>
    </row>
    <row r="38" spans="1:10" s="18" customFormat="1" ht="12" customHeight="1" x14ac:dyDescent="0.2">
      <c r="A38" s="86"/>
      <c r="B38" s="328" t="s">
        <v>33</v>
      </c>
      <c r="C38" s="328"/>
      <c r="D38" s="103">
        <f t="shared" ref="D38:J38" si="26">D217+D167+D222+D230+D231</f>
        <v>5697</v>
      </c>
      <c r="E38" s="103">
        <f t="shared" si="26"/>
        <v>2843</v>
      </c>
      <c r="F38" s="103">
        <f t="shared" si="26"/>
        <v>2854</v>
      </c>
      <c r="G38" s="103">
        <f t="shared" si="26"/>
        <v>5762</v>
      </c>
      <c r="H38" s="103">
        <f t="shared" si="26"/>
        <v>2877</v>
      </c>
      <c r="I38" s="103">
        <f t="shared" si="26"/>
        <v>2885</v>
      </c>
      <c r="J38" s="103">
        <f t="shared" si="26"/>
        <v>5729</v>
      </c>
    </row>
    <row r="39" spans="1:10" s="18" customFormat="1" ht="12" customHeight="1" x14ac:dyDescent="0.2">
      <c r="A39" s="336"/>
      <c r="B39" s="336"/>
      <c r="C39" s="336"/>
      <c r="D39" s="336"/>
      <c r="E39" s="336"/>
      <c r="F39" s="336"/>
      <c r="G39" s="336"/>
      <c r="H39" s="336"/>
      <c r="I39" s="336"/>
      <c r="J39" s="336"/>
    </row>
    <row r="40" spans="1:10" s="18" customFormat="1" ht="12" customHeight="1" x14ac:dyDescent="0.2">
      <c r="A40" s="336" t="s">
        <v>34</v>
      </c>
      <c r="B40" s="336"/>
      <c r="C40" s="336"/>
      <c r="D40" s="15">
        <f t="shared" ref="D40:J40" si="27">D41+D42+D46</f>
        <v>128638</v>
      </c>
      <c r="E40" s="15">
        <f t="shared" si="27"/>
        <v>60852</v>
      </c>
      <c r="F40" s="15">
        <f t="shared" si="27"/>
        <v>67786</v>
      </c>
      <c r="G40" s="15">
        <f t="shared" si="27"/>
        <v>129793</v>
      </c>
      <c r="H40" s="15">
        <f t="shared" si="27"/>
        <v>61495</v>
      </c>
      <c r="I40" s="15">
        <f t="shared" si="27"/>
        <v>68298</v>
      </c>
      <c r="J40" s="15">
        <f t="shared" si="27"/>
        <v>129222</v>
      </c>
    </row>
    <row r="41" spans="1:10" s="18" customFormat="1" ht="12" customHeight="1" x14ac:dyDescent="0.2">
      <c r="A41" s="86"/>
      <c r="B41" s="327" t="s">
        <v>35</v>
      </c>
      <c r="C41" s="327"/>
      <c r="D41" s="19">
        <f t="shared" ref="D41:J41" si="28">D89+D100+D101+D103+D105+D106+D107+D111+D112+D115+D118+D121+D123+D127+D129+D133+D135+D139+D142+D146+D150+D154+D156</f>
        <v>85147</v>
      </c>
      <c r="E41" s="19">
        <f t="shared" si="28"/>
        <v>39902</v>
      </c>
      <c r="F41" s="19">
        <f t="shared" si="28"/>
        <v>45245</v>
      </c>
      <c r="G41" s="19">
        <f t="shared" si="28"/>
        <v>85739</v>
      </c>
      <c r="H41" s="19">
        <f t="shared" si="28"/>
        <v>40280</v>
      </c>
      <c r="I41" s="19">
        <f t="shared" si="28"/>
        <v>45459</v>
      </c>
      <c r="J41" s="19">
        <f t="shared" si="28"/>
        <v>85447</v>
      </c>
    </row>
    <row r="42" spans="1:10" s="18" customFormat="1" ht="12" customHeight="1" x14ac:dyDescent="0.2">
      <c r="A42" s="88"/>
      <c r="B42" s="327" t="s">
        <v>36</v>
      </c>
      <c r="C42" s="327"/>
      <c r="D42" s="19">
        <f t="shared" ref="D42:J42" si="29">D43+D44+D45</f>
        <v>22801</v>
      </c>
      <c r="E42" s="19">
        <f t="shared" si="29"/>
        <v>11155</v>
      </c>
      <c r="F42" s="19">
        <f t="shared" si="29"/>
        <v>11646</v>
      </c>
      <c r="G42" s="19">
        <f t="shared" si="29"/>
        <v>23104</v>
      </c>
      <c r="H42" s="19">
        <f t="shared" si="29"/>
        <v>11301</v>
      </c>
      <c r="I42" s="19">
        <f t="shared" si="29"/>
        <v>11803</v>
      </c>
      <c r="J42" s="19">
        <f t="shared" si="29"/>
        <v>22955</v>
      </c>
    </row>
    <row r="43" spans="1:10" s="18" customFormat="1" ht="12" customHeight="1" x14ac:dyDescent="0.2">
      <c r="A43" s="88"/>
      <c r="B43" s="67"/>
      <c r="C43" s="87" t="s">
        <v>37</v>
      </c>
      <c r="D43" s="19">
        <f t="shared" ref="D43:J43" si="30">D90+D94+D102+D119+D223+D125+D225+D130+D144+D148+D151</f>
        <v>11175</v>
      </c>
      <c r="E43" s="19">
        <f t="shared" si="30"/>
        <v>5497</v>
      </c>
      <c r="F43" s="19">
        <f t="shared" si="30"/>
        <v>5678</v>
      </c>
      <c r="G43" s="19">
        <f t="shared" si="30"/>
        <v>11289</v>
      </c>
      <c r="H43" s="19">
        <f t="shared" si="30"/>
        <v>5553</v>
      </c>
      <c r="I43" s="19">
        <f t="shared" si="30"/>
        <v>5736</v>
      </c>
      <c r="J43" s="19">
        <f t="shared" si="30"/>
        <v>11233</v>
      </c>
    </row>
    <row r="44" spans="1:10" s="18" customFormat="1" ht="12" customHeight="1" x14ac:dyDescent="0.2">
      <c r="A44" s="88"/>
      <c r="B44" s="67"/>
      <c r="C44" s="87" t="s">
        <v>38</v>
      </c>
      <c r="D44" s="19">
        <f t="shared" ref="D44:J44" si="31">D92+D104+D113+D122+D138+D140+D149+D157</f>
        <v>10774</v>
      </c>
      <c r="E44" s="19">
        <f t="shared" si="31"/>
        <v>5249</v>
      </c>
      <c r="F44" s="19">
        <f t="shared" si="31"/>
        <v>5525</v>
      </c>
      <c r="G44" s="19">
        <f t="shared" si="31"/>
        <v>10935</v>
      </c>
      <c r="H44" s="19">
        <f t="shared" si="31"/>
        <v>5331</v>
      </c>
      <c r="I44" s="19">
        <f t="shared" si="31"/>
        <v>5604</v>
      </c>
      <c r="J44" s="19">
        <f t="shared" si="31"/>
        <v>10856</v>
      </c>
    </row>
    <row r="45" spans="1:10" s="18" customFormat="1" ht="12" customHeight="1" x14ac:dyDescent="0.2">
      <c r="A45" s="88"/>
      <c r="B45" s="68"/>
      <c r="C45" s="68" t="s">
        <v>39</v>
      </c>
      <c r="D45" s="19">
        <f t="shared" ref="D45:J45" si="32">D96+D109+D110+D152</f>
        <v>852</v>
      </c>
      <c r="E45" s="19">
        <f t="shared" si="32"/>
        <v>409</v>
      </c>
      <c r="F45" s="19">
        <f t="shared" si="32"/>
        <v>443</v>
      </c>
      <c r="G45" s="19">
        <f t="shared" si="32"/>
        <v>880</v>
      </c>
      <c r="H45" s="19">
        <f t="shared" si="32"/>
        <v>417</v>
      </c>
      <c r="I45" s="19">
        <f t="shared" si="32"/>
        <v>463</v>
      </c>
      <c r="J45" s="19">
        <f t="shared" si="32"/>
        <v>866</v>
      </c>
    </row>
    <row r="46" spans="1:10" s="18" customFormat="1" ht="12" customHeight="1" x14ac:dyDescent="0.2">
      <c r="A46" s="88"/>
      <c r="B46" s="327" t="s">
        <v>40</v>
      </c>
      <c r="C46" s="327"/>
      <c r="D46" s="19">
        <f t="shared" ref="D46:J46" si="33">D47+D48+D49</f>
        <v>20690</v>
      </c>
      <c r="E46" s="19">
        <f t="shared" si="33"/>
        <v>9795</v>
      </c>
      <c r="F46" s="19">
        <f t="shared" si="33"/>
        <v>10895</v>
      </c>
      <c r="G46" s="19">
        <f t="shared" si="33"/>
        <v>20950</v>
      </c>
      <c r="H46" s="19">
        <f t="shared" si="33"/>
        <v>9914</v>
      </c>
      <c r="I46" s="19">
        <f t="shared" si="33"/>
        <v>11036</v>
      </c>
      <c r="J46" s="19">
        <f t="shared" si="33"/>
        <v>20820</v>
      </c>
    </row>
    <row r="47" spans="1:10" s="18" customFormat="1" ht="12" customHeight="1" x14ac:dyDescent="0.2">
      <c r="A47" s="88"/>
      <c r="B47" s="67"/>
      <c r="C47" s="87" t="s">
        <v>41</v>
      </c>
      <c r="D47" s="19">
        <f t="shared" ref="D47:J47" si="34">D85+D87+D97+D99+D117+D120+D131+D134+D155</f>
        <v>2432</v>
      </c>
      <c r="E47" s="19">
        <f t="shared" si="34"/>
        <v>1166</v>
      </c>
      <c r="F47" s="19">
        <f t="shared" si="34"/>
        <v>1266</v>
      </c>
      <c r="G47" s="19">
        <f t="shared" si="34"/>
        <v>2479</v>
      </c>
      <c r="H47" s="19">
        <f t="shared" si="34"/>
        <v>1198</v>
      </c>
      <c r="I47" s="19">
        <f t="shared" si="34"/>
        <v>1281</v>
      </c>
      <c r="J47" s="19">
        <f t="shared" si="34"/>
        <v>2456</v>
      </c>
    </row>
    <row r="48" spans="1:10" s="18" customFormat="1" ht="12" customHeight="1" x14ac:dyDescent="0.2">
      <c r="A48" s="88"/>
      <c r="B48" s="67"/>
      <c r="C48" s="87" t="s">
        <v>42</v>
      </c>
      <c r="D48" s="19">
        <f t="shared" ref="D48:J48" si="35">D88+D91+D114+D116+D132+D137+D143+D147</f>
        <v>5572</v>
      </c>
      <c r="E48" s="19">
        <f t="shared" si="35"/>
        <v>2655</v>
      </c>
      <c r="F48" s="19">
        <f t="shared" si="35"/>
        <v>2917</v>
      </c>
      <c r="G48" s="19">
        <f t="shared" si="35"/>
        <v>5716</v>
      </c>
      <c r="H48" s="19">
        <f t="shared" si="35"/>
        <v>2735</v>
      </c>
      <c r="I48" s="19">
        <f t="shared" si="35"/>
        <v>2981</v>
      </c>
      <c r="J48" s="19">
        <f t="shared" si="35"/>
        <v>5644</v>
      </c>
    </row>
    <row r="49" spans="1:10" s="18" customFormat="1" ht="12" customHeight="1" x14ac:dyDescent="0.2">
      <c r="A49" s="88"/>
      <c r="B49" s="67"/>
      <c r="C49" s="67" t="s">
        <v>43</v>
      </c>
      <c r="D49" s="103">
        <f t="shared" ref="D49:J49" si="36">D84+D93+D108+D124+D136+D141+D153</f>
        <v>12686</v>
      </c>
      <c r="E49" s="103">
        <f t="shared" si="36"/>
        <v>5974</v>
      </c>
      <c r="F49" s="103">
        <f t="shared" si="36"/>
        <v>6712</v>
      </c>
      <c r="G49" s="103">
        <f t="shared" si="36"/>
        <v>12755</v>
      </c>
      <c r="H49" s="103">
        <f t="shared" si="36"/>
        <v>5981</v>
      </c>
      <c r="I49" s="103">
        <f t="shared" si="36"/>
        <v>6774</v>
      </c>
      <c r="J49" s="103">
        <f t="shared" si="36"/>
        <v>12720</v>
      </c>
    </row>
    <row r="50" spans="1:10" s="18" customFormat="1" ht="12" customHeight="1" x14ac:dyDescent="0.2">
      <c r="A50" s="339"/>
      <c r="B50" s="339"/>
      <c r="C50" s="339"/>
      <c r="D50" s="339"/>
      <c r="E50" s="339"/>
      <c r="F50" s="339"/>
      <c r="G50" s="339"/>
      <c r="H50" s="339"/>
      <c r="I50" s="339"/>
      <c r="J50" s="339"/>
    </row>
    <row r="51" spans="1:10" s="18" customFormat="1" ht="12" customHeight="1" x14ac:dyDescent="0.2">
      <c r="A51" s="336" t="s">
        <v>44</v>
      </c>
      <c r="B51" s="336"/>
      <c r="C51" s="336"/>
      <c r="D51" s="15">
        <f t="shared" ref="D51:J51" si="37">D52+D53+D54</f>
        <v>51636</v>
      </c>
      <c r="E51" s="15">
        <f t="shared" si="37"/>
        <v>24689</v>
      </c>
      <c r="F51" s="15">
        <f t="shared" si="37"/>
        <v>26947</v>
      </c>
      <c r="G51" s="15">
        <f t="shared" si="37"/>
        <v>51991</v>
      </c>
      <c r="H51" s="15">
        <f t="shared" si="37"/>
        <v>24879</v>
      </c>
      <c r="I51" s="15">
        <f t="shared" si="37"/>
        <v>27112</v>
      </c>
      <c r="J51" s="15">
        <f t="shared" si="37"/>
        <v>51809</v>
      </c>
    </row>
    <row r="52" spans="1:10" s="18" customFormat="1" ht="12" customHeight="1" x14ac:dyDescent="0.2">
      <c r="A52" s="88"/>
      <c r="B52" s="327" t="s">
        <v>45</v>
      </c>
      <c r="C52" s="327"/>
      <c r="D52" s="19">
        <f t="shared" ref="D52:J52" si="38">D59+D66+D72+D81</f>
        <v>18275</v>
      </c>
      <c r="E52" s="19">
        <f t="shared" si="38"/>
        <v>8602</v>
      </c>
      <c r="F52" s="19">
        <f t="shared" si="38"/>
        <v>9673</v>
      </c>
      <c r="G52" s="19">
        <f t="shared" si="38"/>
        <v>18359</v>
      </c>
      <c r="H52" s="19">
        <f t="shared" si="38"/>
        <v>8643</v>
      </c>
      <c r="I52" s="19">
        <f t="shared" si="38"/>
        <v>9716</v>
      </c>
      <c r="J52" s="19">
        <f t="shared" si="38"/>
        <v>18318</v>
      </c>
    </row>
    <row r="53" spans="1:10" s="18" customFormat="1" ht="12" customHeight="1" x14ac:dyDescent="0.2">
      <c r="A53" s="88"/>
      <c r="B53" s="327" t="s">
        <v>46</v>
      </c>
      <c r="C53" s="327"/>
      <c r="D53" s="19">
        <f t="shared" ref="D53:J53" si="39">D86+D58+D60+D95+D98+D64+D67+D68+D69+D126+D128+D70+D71+D75+D76+D77+D145+D79+D80</f>
        <v>29462</v>
      </c>
      <c r="E53" s="19">
        <f t="shared" si="39"/>
        <v>14183</v>
      </c>
      <c r="F53" s="19">
        <f t="shared" si="39"/>
        <v>15279</v>
      </c>
      <c r="G53" s="19">
        <f t="shared" si="39"/>
        <v>29713</v>
      </c>
      <c r="H53" s="19">
        <f t="shared" si="39"/>
        <v>14326</v>
      </c>
      <c r="I53" s="19">
        <f t="shared" si="39"/>
        <v>15387</v>
      </c>
      <c r="J53" s="19">
        <f t="shared" si="39"/>
        <v>29580</v>
      </c>
    </row>
    <row r="54" spans="1:10" s="18" customFormat="1" ht="12" customHeight="1" x14ac:dyDescent="0.2">
      <c r="A54" s="88"/>
      <c r="B54" s="328" t="s">
        <v>47</v>
      </c>
      <c r="C54" s="328"/>
      <c r="D54" s="103">
        <f t="shared" ref="D54:J54" si="40">D61+D62+D63+D65+D73+D74+D78</f>
        <v>3899</v>
      </c>
      <c r="E54" s="103">
        <f t="shared" si="40"/>
        <v>1904</v>
      </c>
      <c r="F54" s="103">
        <f t="shared" si="40"/>
        <v>1995</v>
      </c>
      <c r="G54" s="103">
        <f t="shared" si="40"/>
        <v>3919</v>
      </c>
      <c r="H54" s="103">
        <f t="shared" si="40"/>
        <v>1910</v>
      </c>
      <c r="I54" s="103">
        <f t="shared" si="40"/>
        <v>2009</v>
      </c>
      <c r="J54" s="103">
        <f t="shared" si="40"/>
        <v>3911</v>
      </c>
    </row>
    <row r="55" spans="1:10" s="18" customFormat="1" ht="12" customHeight="1" x14ac:dyDescent="0.2">
      <c r="A55" s="339"/>
      <c r="B55" s="339"/>
      <c r="C55" s="339"/>
      <c r="D55" s="339"/>
      <c r="E55" s="339"/>
      <c r="F55" s="339"/>
      <c r="G55" s="339"/>
      <c r="H55" s="339"/>
      <c r="I55" s="339"/>
      <c r="J55" s="339"/>
    </row>
    <row r="56" spans="1:10" s="18" customFormat="1" ht="12" customHeight="1" x14ac:dyDescent="0.2">
      <c r="A56" s="336" t="s">
        <v>272</v>
      </c>
      <c r="B56" s="336"/>
      <c r="C56" s="336"/>
      <c r="D56" s="15">
        <f t="shared" ref="D56:J56" si="41">D10+D21+D36+D40+D51</f>
        <v>317315</v>
      </c>
      <c r="E56" s="15">
        <f t="shared" si="41"/>
        <v>151356</v>
      </c>
      <c r="F56" s="15">
        <f t="shared" si="41"/>
        <v>165959</v>
      </c>
      <c r="G56" s="15">
        <f t="shared" si="41"/>
        <v>319931</v>
      </c>
      <c r="H56" s="15">
        <f t="shared" si="41"/>
        <v>152850</v>
      </c>
      <c r="I56" s="15">
        <f t="shared" si="41"/>
        <v>167081</v>
      </c>
      <c r="J56" s="15">
        <f t="shared" si="41"/>
        <v>318624</v>
      </c>
    </row>
    <row r="57" spans="1:10" s="18" customFormat="1" ht="12" customHeight="1" x14ac:dyDescent="0.2">
      <c r="A57" s="296" t="s">
        <v>48</v>
      </c>
      <c r="B57" s="296"/>
      <c r="C57" s="296"/>
      <c r="D57" s="15">
        <f t="shared" ref="D57:J57" si="42">SUM(D58:D81)</f>
        <v>47036</v>
      </c>
      <c r="E57" s="15">
        <f t="shared" si="42"/>
        <v>22418</v>
      </c>
      <c r="F57" s="15">
        <f t="shared" si="42"/>
        <v>24618</v>
      </c>
      <c r="G57" s="15">
        <f t="shared" si="42"/>
        <v>47327</v>
      </c>
      <c r="H57" s="15">
        <f t="shared" si="42"/>
        <v>22574</v>
      </c>
      <c r="I57" s="15">
        <f t="shared" si="42"/>
        <v>24753</v>
      </c>
      <c r="J57" s="15">
        <f t="shared" si="42"/>
        <v>47182</v>
      </c>
    </row>
    <row r="58" spans="1:10" s="18" customFormat="1" ht="12" customHeight="1" x14ac:dyDescent="0.2">
      <c r="B58" s="89"/>
      <c r="C58" s="71" t="s">
        <v>241</v>
      </c>
      <c r="D58" s="29">
        <v>1078</v>
      </c>
      <c r="E58" s="29">
        <v>503</v>
      </c>
      <c r="F58" s="29">
        <v>575</v>
      </c>
      <c r="G58" s="29">
        <v>1085</v>
      </c>
      <c r="H58" s="29">
        <v>514</v>
      </c>
      <c r="I58" s="29">
        <v>571</v>
      </c>
      <c r="J58" s="29">
        <v>1081</v>
      </c>
    </row>
    <row r="59" spans="1:10" s="18" customFormat="1" ht="12" customHeight="1" x14ac:dyDescent="0.2">
      <c r="B59" s="89"/>
      <c r="C59" s="66" t="s">
        <v>49</v>
      </c>
      <c r="D59" s="19">
        <v>3426</v>
      </c>
      <c r="E59" s="19">
        <v>1638</v>
      </c>
      <c r="F59" s="19">
        <v>1788</v>
      </c>
      <c r="G59" s="19">
        <v>3444</v>
      </c>
      <c r="H59" s="19">
        <v>1651</v>
      </c>
      <c r="I59" s="19">
        <v>1793</v>
      </c>
      <c r="J59" s="19">
        <v>3435</v>
      </c>
    </row>
    <row r="60" spans="1:10" s="18" customFormat="1" ht="12" customHeight="1" x14ac:dyDescent="0.2">
      <c r="B60" s="89"/>
      <c r="C60" s="66" t="s">
        <v>50</v>
      </c>
      <c r="D60" s="19">
        <v>592</v>
      </c>
      <c r="E60" s="19">
        <v>296</v>
      </c>
      <c r="F60" s="19">
        <v>296</v>
      </c>
      <c r="G60" s="19">
        <v>603</v>
      </c>
      <c r="H60" s="19">
        <v>301</v>
      </c>
      <c r="I60" s="19">
        <v>302</v>
      </c>
      <c r="J60" s="19">
        <v>598</v>
      </c>
    </row>
    <row r="61" spans="1:10" s="18" customFormat="1" ht="12" customHeight="1" x14ac:dyDescent="0.2">
      <c r="B61" s="89"/>
      <c r="C61" s="66" t="s">
        <v>242</v>
      </c>
      <c r="D61" s="19">
        <v>195</v>
      </c>
      <c r="E61" s="19">
        <v>100</v>
      </c>
      <c r="F61" s="19">
        <v>95</v>
      </c>
      <c r="G61" s="19">
        <v>185</v>
      </c>
      <c r="H61" s="19">
        <v>92</v>
      </c>
      <c r="I61" s="19">
        <v>93</v>
      </c>
      <c r="J61" s="19">
        <v>190</v>
      </c>
    </row>
    <row r="62" spans="1:10" s="18" customFormat="1" ht="12" customHeight="1" x14ac:dyDescent="0.2">
      <c r="B62" s="89"/>
      <c r="C62" s="66" t="s">
        <v>243</v>
      </c>
      <c r="D62" s="19">
        <v>187</v>
      </c>
      <c r="E62" s="19">
        <v>94</v>
      </c>
      <c r="F62" s="19">
        <v>93</v>
      </c>
      <c r="G62" s="19">
        <v>207</v>
      </c>
      <c r="H62" s="19">
        <v>105</v>
      </c>
      <c r="I62" s="19">
        <v>102</v>
      </c>
      <c r="J62" s="19">
        <v>197</v>
      </c>
    </row>
    <row r="63" spans="1:10" s="18" customFormat="1" ht="12" customHeight="1" x14ac:dyDescent="0.2">
      <c r="B63" s="90"/>
      <c r="C63" s="72" t="s">
        <v>244</v>
      </c>
      <c r="D63" s="19">
        <v>362</v>
      </c>
      <c r="E63" s="19">
        <v>188</v>
      </c>
      <c r="F63" s="19">
        <v>174</v>
      </c>
      <c r="G63" s="19">
        <v>337</v>
      </c>
      <c r="H63" s="19">
        <v>175</v>
      </c>
      <c r="I63" s="19">
        <v>162</v>
      </c>
      <c r="J63" s="19">
        <v>351</v>
      </c>
    </row>
    <row r="64" spans="1:10" s="18" customFormat="1" ht="12" customHeight="1" x14ac:dyDescent="0.2">
      <c r="B64" s="89"/>
      <c r="C64" s="66" t="s">
        <v>245</v>
      </c>
      <c r="D64" s="19">
        <v>732</v>
      </c>
      <c r="E64" s="19">
        <v>340</v>
      </c>
      <c r="F64" s="19">
        <v>392</v>
      </c>
      <c r="G64" s="19">
        <v>724</v>
      </c>
      <c r="H64" s="19">
        <v>343</v>
      </c>
      <c r="I64" s="19">
        <v>381</v>
      </c>
      <c r="J64" s="19">
        <v>729</v>
      </c>
    </row>
    <row r="65" spans="2:10" s="18" customFormat="1" ht="12" customHeight="1" x14ac:dyDescent="0.2">
      <c r="B65" s="89"/>
      <c r="C65" s="66" t="s">
        <v>52</v>
      </c>
      <c r="D65" s="49">
        <v>1955</v>
      </c>
      <c r="E65" s="19">
        <v>937</v>
      </c>
      <c r="F65" s="19">
        <v>1018</v>
      </c>
      <c r="G65" s="19">
        <v>1990</v>
      </c>
      <c r="H65" s="19">
        <v>958</v>
      </c>
      <c r="I65" s="19">
        <v>1032</v>
      </c>
      <c r="J65" s="19">
        <v>1970</v>
      </c>
    </row>
    <row r="66" spans="2:10" s="18" customFormat="1" ht="12" customHeight="1" x14ac:dyDescent="0.2">
      <c r="B66" s="89"/>
      <c r="C66" s="66" t="s">
        <v>53</v>
      </c>
      <c r="D66" s="19">
        <v>7738</v>
      </c>
      <c r="E66" s="19">
        <v>3586</v>
      </c>
      <c r="F66" s="19">
        <v>4152</v>
      </c>
      <c r="G66" s="19">
        <v>7721</v>
      </c>
      <c r="H66" s="19">
        <v>3583</v>
      </c>
      <c r="I66" s="19">
        <v>4138</v>
      </c>
      <c r="J66" s="19">
        <v>7731</v>
      </c>
    </row>
    <row r="67" spans="2:10" s="18" customFormat="1" ht="12" customHeight="1" x14ac:dyDescent="0.2">
      <c r="B67" s="89"/>
      <c r="C67" s="66" t="s">
        <v>54</v>
      </c>
      <c r="D67" s="19">
        <v>2617</v>
      </c>
      <c r="E67" s="19">
        <v>1250</v>
      </c>
      <c r="F67" s="19">
        <v>1367</v>
      </c>
      <c r="G67" s="19">
        <v>2628</v>
      </c>
      <c r="H67" s="19">
        <v>1252</v>
      </c>
      <c r="I67" s="19">
        <v>1376</v>
      </c>
      <c r="J67" s="19">
        <v>2623</v>
      </c>
    </row>
    <row r="68" spans="2:10" s="18" customFormat="1" ht="12" customHeight="1" x14ac:dyDescent="0.2">
      <c r="B68" s="89"/>
      <c r="C68" s="66" t="s">
        <v>246</v>
      </c>
      <c r="D68" s="19">
        <v>865</v>
      </c>
      <c r="E68" s="19">
        <v>411</v>
      </c>
      <c r="F68" s="19">
        <v>454</v>
      </c>
      <c r="G68" s="19">
        <v>869</v>
      </c>
      <c r="H68" s="19">
        <v>413</v>
      </c>
      <c r="I68" s="19">
        <v>456</v>
      </c>
      <c r="J68" s="19">
        <v>866</v>
      </c>
    </row>
    <row r="69" spans="2:10" s="18" customFormat="1" ht="12" customHeight="1" x14ac:dyDescent="0.2">
      <c r="B69" s="89"/>
      <c r="C69" s="66" t="s">
        <v>55</v>
      </c>
      <c r="D69" s="19">
        <v>1537</v>
      </c>
      <c r="E69" s="19">
        <v>744</v>
      </c>
      <c r="F69" s="19">
        <v>793</v>
      </c>
      <c r="G69" s="19">
        <v>1552</v>
      </c>
      <c r="H69" s="19">
        <v>756</v>
      </c>
      <c r="I69" s="19">
        <v>796</v>
      </c>
      <c r="J69" s="19">
        <v>1544</v>
      </c>
    </row>
    <row r="70" spans="2:10" s="18" customFormat="1" ht="12" customHeight="1" x14ac:dyDescent="0.2">
      <c r="B70" s="89"/>
      <c r="C70" s="66" t="s">
        <v>56</v>
      </c>
      <c r="D70" s="19">
        <v>6639</v>
      </c>
      <c r="E70" s="19">
        <v>3075</v>
      </c>
      <c r="F70" s="19">
        <v>3564</v>
      </c>
      <c r="G70" s="19">
        <v>6698</v>
      </c>
      <c r="H70" s="19">
        <v>3107</v>
      </c>
      <c r="I70" s="19">
        <v>3591</v>
      </c>
      <c r="J70" s="19">
        <v>6669</v>
      </c>
    </row>
    <row r="71" spans="2:10" s="18" customFormat="1" ht="12" customHeight="1" x14ac:dyDescent="0.2">
      <c r="B71" s="89"/>
      <c r="C71" s="66" t="s">
        <v>57</v>
      </c>
      <c r="D71" s="19">
        <v>311</v>
      </c>
      <c r="E71" s="19">
        <v>153</v>
      </c>
      <c r="F71" s="19">
        <v>158</v>
      </c>
      <c r="G71" s="19">
        <v>307</v>
      </c>
      <c r="H71" s="19">
        <v>149</v>
      </c>
      <c r="I71" s="19">
        <v>158</v>
      </c>
      <c r="J71" s="19">
        <v>309</v>
      </c>
    </row>
    <row r="72" spans="2:10" s="18" customFormat="1" ht="12" customHeight="1" x14ac:dyDescent="0.2">
      <c r="B72" s="89"/>
      <c r="C72" s="66" t="s">
        <v>58</v>
      </c>
      <c r="D72" s="19">
        <v>4265</v>
      </c>
      <c r="E72" s="19">
        <v>2014</v>
      </c>
      <c r="F72" s="19">
        <v>2251</v>
      </c>
      <c r="G72" s="19">
        <v>4305</v>
      </c>
      <c r="H72" s="19">
        <v>2025</v>
      </c>
      <c r="I72" s="19">
        <v>2280</v>
      </c>
      <c r="J72" s="19">
        <v>4285</v>
      </c>
    </row>
    <row r="73" spans="2:10" s="18" customFormat="1" ht="12" customHeight="1" x14ac:dyDescent="0.2">
      <c r="B73" s="89"/>
      <c r="C73" s="66" t="s">
        <v>247</v>
      </c>
      <c r="D73" s="19">
        <v>709</v>
      </c>
      <c r="E73" s="19">
        <v>337</v>
      </c>
      <c r="F73" s="19">
        <v>372</v>
      </c>
      <c r="G73" s="19">
        <v>705</v>
      </c>
      <c r="H73" s="19">
        <v>330</v>
      </c>
      <c r="I73" s="19">
        <v>375</v>
      </c>
      <c r="J73" s="19">
        <v>707</v>
      </c>
    </row>
    <row r="74" spans="2:10" s="18" customFormat="1" ht="12" customHeight="1" x14ac:dyDescent="0.2">
      <c r="B74" s="89"/>
      <c r="C74" s="66" t="s">
        <v>248</v>
      </c>
      <c r="D74" s="19">
        <v>225</v>
      </c>
      <c r="E74" s="19">
        <v>109</v>
      </c>
      <c r="F74" s="19">
        <v>116</v>
      </c>
      <c r="G74" s="19">
        <v>224</v>
      </c>
      <c r="H74" s="19">
        <v>109</v>
      </c>
      <c r="I74" s="19">
        <v>115</v>
      </c>
      <c r="J74" s="19">
        <v>226</v>
      </c>
    </row>
    <row r="75" spans="2:10" s="18" customFormat="1" ht="12" customHeight="1" x14ac:dyDescent="0.2">
      <c r="B75" s="89"/>
      <c r="C75" s="66" t="s">
        <v>59</v>
      </c>
      <c r="D75" s="19">
        <v>2412</v>
      </c>
      <c r="E75" s="19">
        <v>1168</v>
      </c>
      <c r="F75" s="19">
        <v>1244</v>
      </c>
      <c r="G75" s="19">
        <v>2435</v>
      </c>
      <c r="H75" s="19">
        <v>1182</v>
      </c>
      <c r="I75" s="19">
        <v>1253</v>
      </c>
      <c r="J75" s="19">
        <v>2423</v>
      </c>
    </row>
    <row r="76" spans="2:10" s="18" customFormat="1" ht="12" customHeight="1" x14ac:dyDescent="0.2">
      <c r="B76" s="89"/>
      <c r="C76" s="66" t="s">
        <v>249</v>
      </c>
      <c r="D76" s="19">
        <v>1361</v>
      </c>
      <c r="E76" s="19">
        <v>663</v>
      </c>
      <c r="F76" s="19">
        <v>698</v>
      </c>
      <c r="G76" s="19">
        <v>1370</v>
      </c>
      <c r="H76" s="19">
        <v>662</v>
      </c>
      <c r="I76" s="19">
        <v>708</v>
      </c>
      <c r="J76" s="19">
        <v>1366</v>
      </c>
    </row>
    <row r="77" spans="2:10" s="18" customFormat="1" ht="12" customHeight="1" x14ac:dyDescent="0.2">
      <c r="B77" s="89"/>
      <c r="C77" s="66" t="s">
        <v>60</v>
      </c>
      <c r="D77" s="19">
        <v>2393</v>
      </c>
      <c r="E77" s="19">
        <v>1179</v>
      </c>
      <c r="F77" s="19">
        <v>1214</v>
      </c>
      <c r="G77" s="19">
        <v>2410</v>
      </c>
      <c r="H77" s="19">
        <v>1189</v>
      </c>
      <c r="I77" s="19">
        <v>1221</v>
      </c>
      <c r="J77" s="19">
        <v>2400</v>
      </c>
    </row>
    <row r="78" spans="2:10" s="18" customFormat="1" ht="12" customHeight="1" x14ac:dyDescent="0.2">
      <c r="B78" s="89"/>
      <c r="C78" s="66" t="s">
        <v>250</v>
      </c>
      <c r="D78" s="19">
        <v>266</v>
      </c>
      <c r="E78" s="19">
        <v>139</v>
      </c>
      <c r="F78" s="19">
        <v>127</v>
      </c>
      <c r="G78" s="19">
        <v>271</v>
      </c>
      <c r="H78" s="19">
        <v>141</v>
      </c>
      <c r="I78" s="19">
        <v>130</v>
      </c>
      <c r="J78" s="19">
        <v>270</v>
      </c>
    </row>
    <row r="79" spans="2:10" s="18" customFormat="1" ht="12" customHeight="1" x14ac:dyDescent="0.2">
      <c r="B79" s="89"/>
      <c r="C79" s="66" t="s">
        <v>61</v>
      </c>
      <c r="D79" s="19">
        <v>3913</v>
      </c>
      <c r="E79" s="19">
        <v>1930</v>
      </c>
      <c r="F79" s="19">
        <v>1983</v>
      </c>
      <c r="G79" s="19">
        <v>3936</v>
      </c>
      <c r="H79" s="19">
        <v>1938</v>
      </c>
      <c r="I79" s="19">
        <v>1998</v>
      </c>
      <c r="J79" s="19">
        <v>3922</v>
      </c>
    </row>
    <row r="80" spans="2:10" s="18" customFormat="1" ht="12" customHeight="1" x14ac:dyDescent="0.2">
      <c r="B80" s="89"/>
      <c r="C80" s="66" t="s">
        <v>251</v>
      </c>
      <c r="D80" s="19">
        <v>412</v>
      </c>
      <c r="E80" s="19">
        <v>200</v>
      </c>
      <c r="F80" s="19">
        <v>212</v>
      </c>
      <c r="G80" s="19">
        <v>432</v>
      </c>
      <c r="H80" s="19">
        <v>215</v>
      </c>
      <c r="I80" s="19">
        <v>217</v>
      </c>
      <c r="J80" s="19">
        <v>423</v>
      </c>
    </row>
    <row r="81" spans="1:10" s="18" customFormat="1" ht="12" customHeight="1" x14ac:dyDescent="0.2">
      <c r="B81" s="89"/>
      <c r="C81" s="89" t="s">
        <v>62</v>
      </c>
      <c r="D81" s="103">
        <v>2846</v>
      </c>
      <c r="E81" s="103">
        <v>1364</v>
      </c>
      <c r="F81" s="103">
        <v>1482</v>
      </c>
      <c r="G81" s="103">
        <v>2889</v>
      </c>
      <c r="H81" s="103">
        <v>1384</v>
      </c>
      <c r="I81" s="103">
        <v>1505</v>
      </c>
      <c r="J81" s="103">
        <v>2867</v>
      </c>
    </row>
    <row r="82" spans="1:10" s="18" customFormat="1" ht="12" customHeight="1" x14ac:dyDescent="0.2">
      <c r="A82" s="339"/>
      <c r="B82" s="339"/>
      <c r="C82" s="339"/>
      <c r="D82" s="339"/>
      <c r="E82" s="339"/>
      <c r="F82" s="339"/>
      <c r="G82" s="339"/>
      <c r="H82" s="339"/>
      <c r="I82" s="339"/>
      <c r="J82" s="339"/>
    </row>
    <row r="83" spans="1:10" s="18" customFormat="1" ht="12" customHeight="1" x14ac:dyDescent="0.2">
      <c r="A83" s="336" t="s">
        <v>63</v>
      </c>
      <c r="B83" s="336"/>
      <c r="C83" s="336"/>
      <c r="D83" s="15">
        <f t="shared" ref="D83:J83" si="43">SUM(D84:D157)</f>
        <v>132515</v>
      </c>
      <c r="E83" s="15">
        <f t="shared" si="43"/>
        <v>62760</v>
      </c>
      <c r="F83" s="15">
        <f t="shared" si="43"/>
        <v>69755</v>
      </c>
      <c r="G83" s="15">
        <f t="shared" si="43"/>
        <v>133753</v>
      </c>
      <c r="H83" s="15">
        <f t="shared" si="43"/>
        <v>63442</v>
      </c>
      <c r="I83" s="15">
        <f t="shared" si="43"/>
        <v>70311</v>
      </c>
      <c r="J83" s="15">
        <f t="shared" si="43"/>
        <v>133135</v>
      </c>
    </row>
    <row r="84" spans="1:10" s="18" customFormat="1" ht="12" customHeight="1" x14ac:dyDescent="0.2">
      <c r="B84" s="89"/>
      <c r="C84" s="71" t="s">
        <v>64</v>
      </c>
      <c r="D84" s="29">
        <v>3740</v>
      </c>
      <c r="E84" s="29">
        <v>1757</v>
      </c>
      <c r="F84" s="29">
        <v>1983</v>
      </c>
      <c r="G84" s="29">
        <v>3775</v>
      </c>
      <c r="H84" s="29">
        <v>1766</v>
      </c>
      <c r="I84" s="29">
        <v>2009</v>
      </c>
      <c r="J84" s="29">
        <v>3758</v>
      </c>
    </row>
    <row r="85" spans="1:10" s="18" customFormat="1" ht="12" customHeight="1" x14ac:dyDescent="0.2">
      <c r="B85" s="89"/>
      <c r="C85" s="66" t="s">
        <v>66</v>
      </c>
      <c r="D85" s="19">
        <v>272</v>
      </c>
      <c r="E85" s="19">
        <v>133</v>
      </c>
      <c r="F85" s="19">
        <v>139</v>
      </c>
      <c r="G85" s="19">
        <v>282</v>
      </c>
      <c r="H85" s="19">
        <v>143</v>
      </c>
      <c r="I85" s="19">
        <v>139</v>
      </c>
      <c r="J85" s="19">
        <v>278</v>
      </c>
    </row>
    <row r="86" spans="1:10" s="18" customFormat="1" ht="12" customHeight="1" x14ac:dyDescent="0.2">
      <c r="B86" s="89"/>
      <c r="C86" s="66" t="s">
        <v>67</v>
      </c>
      <c r="D86" s="19">
        <v>967</v>
      </c>
      <c r="E86" s="19">
        <v>476</v>
      </c>
      <c r="F86" s="19">
        <v>491</v>
      </c>
      <c r="G86" s="19">
        <v>957</v>
      </c>
      <c r="H86" s="19">
        <v>472</v>
      </c>
      <c r="I86" s="19">
        <v>485</v>
      </c>
      <c r="J86" s="19">
        <v>961</v>
      </c>
    </row>
    <row r="87" spans="1:10" s="18" customFormat="1" ht="12" customHeight="1" x14ac:dyDescent="0.2">
      <c r="B87" s="89"/>
      <c r="C87" s="66" t="s">
        <v>291</v>
      </c>
      <c r="D87" s="19">
        <v>461</v>
      </c>
      <c r="E87" s="19">
        <v>233</v>
      </c>
      <c r="F87" s="19">
        <v>228</v>
      </c>
      <c r="G87" s="19">
        <v>468</v>
      </c>
      <c r="H87" s="19">
        <v>235</v>
      </c>
      <c r="I87" s="19">
        <v>233</v>
      </c>
      <c r="J87" s="19">
        <v>464</v>
      </c>
    </row>
    <row r="88" spans="1:10" s="18" customFormat="1" ht="12" customHeight="1" x14ac:dyDescent="0.2">
      <c r="B88" s="89"/>
      <c r="C88" s="66" t="s">
        <v>68</v>
      </c>
      <c r="D88" s="19">
        <v>287</v>
      </c>
      <c r="E88" s="19">
        <v>156</v>
      </c>
      <c r="F88" s="19">
        <v>131</v>
      </c>
      <c r="G88" s="19">
        <v>290</v>
      </c>
      <c r="H88" s="19">
        <v>154</v>
      </c>
      <c r="I88" s="19">
        <v>136</v>
      </c>
      <c r="J88" s="19">
        <v>289</v>
      </c>
    </row>
    <row r="89" spans="1:10" s="18" customFormat="1" ht="12" customHeight="1" x14ac:dyDescent="0.2">
      <c r="B89" s="89"/>
      <c r="C89" s="66" t="s">
        <v>258</v>
      </c>
      <c r="D89" s="19">
        <v>1669</v>
      </c>
      <c r="E89" s="19">
        <v>807</v>
      </c>
      <c r="F89" s="19">
        <v>862</v>
      </c>
      <c r="G89" s="19">
        <v>1692</v>
      </c>
      <c r="H89" s="19">
        <v>824</v>
      </c>
      <c r="I89" s="19">
        <v>868</v>
      </c>
      <c r="J89" s="19">
        <v>1682</v>
      </c>
    </row>
    <row r="90" spans="1:10" s="18" customFormat="1" ht="12" customHeight="1" x14ac:dyDescent="0.2">
      <c r="B90" s="89"/>
      <c r="C90" s="66" t="s">
        <v>69</v>
      </c>
      <c r="D90" s="19">
        <v>1296</v>
      </c>
      <c r="E90" s="19">
        <v>620</v>
      </c>
      <c r="F90" s="19">
        <v>676</v>
      </c>
      <c r="G90" s="19">
        <v>1302</v>
      </c>
      <c r="H90" s="19">
        <v>621</v>
      </c>
      <c r="I90" s="19">
        <v>681</v>
      </c>
      <c r="J90" s="19">
        <v>1298</v>
      </c>
    </row>
    <row r="91" spans="1:10" s="18" customFormat="1" ht="12" customHeight="1" x14ac:dyDescent="0.2">
      <c r="B91" s="89"/>
      <c r="C91" s="66" t="s">
        <v>70</v>
      </c>
      <c r="D91" s="19">
        <v>555</v>
      </c>
      <c r="E91" s="19">
        <v>268</v>
      </c>
      <c r="F91" s="19">
        <v>287</v>
      </c>
      <c r="G91" s="19">
        <v>603</v>
      </c>
      <c r="H91" s="19">
        <v>286</v>
      </c>
      <c r="I91" s="19">
        <v>317</v>
      </c>
      <c r="J91" s="19">
        <v>579</v>
      </c>
    </row>
    <row r="92" spans="1:10" s="18" customFormat="1" ht="12" customHeight="1" x14ac:dyDescent="0.2">
      <c r="B92" s="89"/>
      <c r="C92" s="66" t="s">
        <v>259</v>
      </c>
      <c r="D92" s="19">
        <v>315</v>
      </c>
      <c r="E92" s="19">
        <v>155</v>
      </c>
      <c r="F92" s="19">
        <v>160</v>
      </c>
      <c r="G92" s="19">
        <v>328</v>
      </c>
      <c r="H92" s="19">
        <v>164</v>
      </c>
      <c r="I92" s="19">
        <v>164</v>
      </c>
      <c r="J92" s="19">
        <v>321</v>
      </c>
    </row>
    <row r="93" spans="1:10" s="18" customFormat="1" ht="12" customHeight="1" x14ac:dyDescent="0.2">
      <c r="B93" s="89"/>
      <c r="C93" s="66" t="s">
        <v>71</v>
      </c>
      <c r="D93" s="19">
        <v>2269</v>
      </c>
      <c r="E93" s="19">
        <v>1082</v>
      </c>
      <c r="F93" s="19">
        <v>1187</v>
      </c>
      <c r="G93" s="19">
        <v>2276</v>
      </c>
      <c r="H93" s="19">
        <v>1080</v>
      </c>
      <c r="I93" s="19">
        <v>1196</v>
      </c>
      <c r="J93" s="19">
        <v>2273</v>
      </c>
    </row>
    <row r="94" spans="1:10" s="18" customFormat="1" ht="12" customHeight="1" x14ac:dyDescent="0.2">
      <c r="B94" s="89"/>
      <c r="C94" s="66" t="s">
        <v>72</v>
      </c>
      <c r="D94" s="19">
        <v>577</v>
      </c>
      <c r="E94" s="19">
        <v>285</v>
      </c>
      <c r="F94" s="19">
        <v>292</v>
      </c>
      <c r="G94" s="19">
        <v>582</v>
      </c>
      <c r="H94" s="19">
        <v>289</v>
      </c>
      <c r="I94" s="19">
        <v>293</v>
      </c>
      <c r="J94" s="19">
        <v>580</v>
      </c>
    </row>
    <row r="95" spans="1:10" s="18" customFormat="1" ht="12" customHeight="1" x14ac:dyDescent="0.2">
      <c r="B95" s="89"/>
      <c r="C95" s="66" t="s">
        <v>73</v>
      </c>
      <c r="D95" s="19">
        <v>761</v>
      </c>
      <c r="E95" s="19">
        <v>374</v>
      </c>
      <c r="F95" s="19">
        <v>387</v>
      </c>
      <c r="G95" s="19">
        <v>781</v>
      </c>
      <c r="H95" s="19">
        <v>387</v>
      </c>
      <c r="I95" s="19">
        <v>394</v>
      </c>
      <c r="J95" s="19">
        <v>770</v>
      </c>
    </row>
    <row r="96" spans="1:10" s="18" customFormat="1" ht="12" customHeight="1" x14ac:dyDescent="0.2">
      <c r="B96" s="89"/>
      <c r="C96" s="66" t="s">
        <v>74</v>
      </c>
      <c r="D96" s="19">
        <v>124</v>
      </c>
      <c r="E96" s="19">
        <v>62</v>
      </c>
      <c r="F96" s="19">
        <v>62</v>
      </c>
      <c r="G96" s="19">
        <v>116</v>
      </c>
      <c r="H96" s="19">
        <v>58</v>
      </c>
      <c r="I96" s="19">
        <v>58</v>
      </c>
      <c r="J96" s="19">
        <v>121</v>
      </c>
    </row>
    <row r="97" spans="2:10" s="18" customFormat="1" ht="12" customHeight="1" x14ac:dyDescent="0.2">
      <c r="B97" s="89"/>
      <c r="C97" s="66" t="s">
        <v>292</v>
      </c>
      <c r="D97" s="19">
        <v>296</v>
      </c>
      <c r="E97" s="19">
        <v>142</v>
      </c>
      <c r="F97" s="19">
        <v>154</v>
      </c>
      <c r="G97" s="19">
        <v>298</v>
      </c>
      <c r="H97" s="19">
        <v>144</v>
      </c>
      <c r="I97" s="19">
        <v>154</v>
      </c>
      <c r="J97" s="19">
        <v>297</v>
      </c>
    </row>
    <row r="98" spans="2:10" s="18" customFormat="1" ht="12" customHeight="1" x14ac:dyDescent="0.2">
      <c r="B98" s="89"/>
      <c r="C98" s="66" t="s">
        <v>75</v>
      </c>
      <c r="D98" s="19">
        <v>468</v>
      </c>
      <c r="E98" s="19">
        <v>228</v>
      </c>
      <c r="F98" s="19">
        <v>240</v>
      </c>
      <c r="G98" s="19">
        <v>481</v>
      </c>
      <c r="H98" s="19">
        <v>239</v>
      </c>
      <c r="I98" s="19">
        <v>242</v>
      </c>
      <c r="J98" s="19">
        <v>473</v>
      </c>
    </row>
    <row r="99" spans="2:10" s="18" customFormat="1" ht="12" customHeight="1" x14ac:dyDescent="0.2">
      <c r="B99" s="89"/>
      <c r="C99" s="66" t="s">
        <v>76</v>
      </c>
      <c r="D99" s="19">
        <v>642</v>
      </c>
      <c r="E99" s="19">
        <v>297</v>
      </c>
      <c r="F99" s="19">
        <v>345</v>
      </c>
      <c r="G99" s="19">
        <v>650</v>
      </c>
      <c r="H99" s="19">
        <v>305</v>
      </c>
      <c r="I99" s="19">
        <v>345</v>
      </c>
      <c r="J99" s="19">
        <v>647</v>
      </c>
    </row>
    <row r="100" spans="2:10" s="18" customFormat="1" ht="12" customHeight="1" x14ac:dyDescent="0.2">
      <c r="B100" s="89"/>
      <c r="C100" s="66" t="s">
        <v>77</v>
      </c>
      <c r="D100" s="19">
        <v>1374</v>
      </c>
      <c r="E100" s="19">
        <v>688</v>
      </c>
      <c r="F100" s="19">
        <v>686</v>
      </c>
      <c r="G100" s="19">
        <v>1388</v>
      </c>
      <c r="H100" s="19">
        <v>694</v>
      </c>
      <c r="I100" s="19">
        <v>694</v>
      </c>
      <c r="J100" s="19">
        <v>1381</v>
      </c>
    </row>
    <row r="101" spans="2:10" s="18" customFormat="1" ht="12" customHeight="1" x14ac:dyDescent="0.2">
      <c r="B101" s="89"/>
      <c r="C101" s="66" t="s">
        <v>78</v>
      </c>
      <c r="D101" s="19">
        <v>1753</v>
      </c>
      <c r="E101" s="19">
        <v>865</v>
      </c>
      <c r="F101" s="19">
        <v>888</v>
      </c>
      <c r="G101" s="19">
        <v>1799</v>
      </c>
      <c r="H101" s="19">
        <v>878</v>
      </c>
      <c r="I101" s="19">
        <v>921</v>
      </c>
      <c r="J101" s="19">
        <v>1776</v>
      </c>
    </row>
    <row r="102" spans="2:10" s="18" customFormat="1" ht="12" customHeight="1" x14ac:dyDescent="0.2">
      <c r="B102" s="89"/>
      <c r="C102" s="66" t="s">
        <v>79</v>
      </c>
      <c r="D102" s="19">
        <v>651</v>
      </c>
      <c r="E102" s="19">
        <v>321</v>
      </c>
      <c r="F102" s="19">
        <v>330</v>
      </c>
      <c r="G102" s="19">
        <v>664</v>
      </c>
      <c r="H102" s="19">
        <v>324</v>
      </c>
      <c r="I102" s="19">
        <v>340</v>
      </c>
      <c r="J102" s="19">
        <v>657</v>
      </c>
    </row>
    <row r="103" spans="2:10" s="18" customFormat="1" ht="12" customHeight="1" x14ac:dyDescent="0.2">
      <c r="B103" s="89"/>
      <c r="C103" s="66" t="s">
        <v>80</v>
      </c>
      <c r="D103" s="19">
        <v>1819</v>
      </c>
      <c r="E103" s="19">
        <v>861</v>
      </c>
      <c r="F103" s="19">
        <v>958</v>
      </c>
      <c r="G103" s="19">
        <v>1799</v>
      </c>
      <c r="H103" s="19">
        <v>855</v>
      </c>
      <c r="I103" s="19">
        <v>944</v>
      </c>
      <c r="J103" s="19">
        <v>1810</v>
      </c>
    </row>
    <row r="104" spans="2:10" s="18" customFormat="1" ht="12" customHeight="1" x14ac:dyDescent="0.2">
      <c r="B104" s="89"/>
      <c r="C104" s="66" t="s">
        <v>81</v>
      </c>
      <c r="D104" s="19">
        <v>4513</v>
      </c>
      <c r="E104" s="19">
        <v>2199</v>
      </c>
      <c r="F104" s="19">
        <v>2314</v>
      </c>
      <c r="G104" s="19">
        <v>4547</v>
      </c>
      <c r="H104" s="19">
        <v>2224</v>
      </c>
      <c r="I104" s="19">
        <v>2323</v>
      </c>
      <c r="J104" s="19">
        <v>4530</v>
      </c>
    </row>
    <row r="105" spans="2:10" s="18" customFormat="1" ht="12" customHeight="1" x14ac:dyDescent="0.2">
      <c r="B105" s="89"/>
      <c r="C105" s="66" t="s">
        <v>260</v>
      </c>
      <c r="D105" s="19">
        <v>524</v>
      </c>
      <c r="E105" s="19">
        <v>258</v>
      </c>
      <c r="F105" s="19">
        <v>266</v>
      </c>
      <c r="G105" s="19">
        <v>521</v>
      </c>
      <c r="H105" s="19">
        <v>257</v>
      </c>
      <c r="I105" s="19">
        <v>264</v>
      </c>
      <c r="J105" s="19">
        <v>523</v>
      </c>
    </row>
    <row r="106" spans="2:10" s="18" customFormat="1" ht="12" customHeight="1" x14ac:dyDescent="0.2">
      <c r="B106" s="89"/>
      <c r="C106" s="66" t="s">
        <v>82</v>
      </c>
      <c r="D106" s="19">
        <v>110</v>
      </c>
      <c r="E106" s="19">
        <v>54</v>
      </c>
      <c r="F106" s="19">
        <v>56</v>
      </c>
      <c r="G106" s="19">
        <v>116</v>
      </c>
      <c r="H106" s="19">
        <v>56</v>
      </c>
      <c r="I106" s="19">
        <v>60</v>
      </c>
      <c r="J106" s="19">
        <v>112</v>
      </c>
    </row>
    <row r="107" spans="2:10" s="18" customFormat="1" ht="12" customHeight="1" x14ac:dyDescent="0.2">
      <c r="B107" s="89"/>
      <c r="C107" s="66" t="s">
        <v>83</v>
      </c>
      <c r="D107" s="19">
        <v>687</v>
      </c>
      <c r="E107" s="19">
        <v>328</v>
      </c>
      <c r="F107" s="19">
        <v>359</v>
      </c>
      <c r="G107" s="19">
        <v>718</v>
      </c>
      <c r="H107" s="19">
        <v>345</v>
      </c>
      <c r="I107" s="19">
        <v>373</v>
      </c>
      <c r="J107" s="19">
        <v>703</v>
      </c>
    </row>
    <row r="108" spans="2:10" s="18" customFormat="1" ht="12" customHeight="1" x14ac:dyDescent="0.2">
      <c r="B108" s="89"/>
      <c r="C108" s="66" t="s">
        <v>84</v>
      </c>
      <c r="D108" s="19">
        <v>3737</v>
      </c>
      <c r="E108" s="19">
        <v>1761</v>
      </c>
      <c r="F108" s="19">
        <v>1976</v>
      </c>
      <c r="G108" s="19">
        <v>3719</v>
      </c>
      <c r="H108" s="19">
        <v>1725</v>
      </c>
      <c r="I108" s="19">
        <v>1994</v>
      </c>
      <c r="J108" s="19">
        <v>3728</v>
      </c>
    </row>
    <row r="109" spans="2:10" s="18" customFormat="1" ht="12" customHeight="1" x14ac:dyDescent="0.2">
      <c r="B109" s="89"/>
      <c r="C109" s="66" t="s">
        <v>85</v>
      </c>
      <c r="D109" s="19">
        <v>59</v>
      </c>
      <c r="E109" s="19">
        <v>28</v>
      </c>
      <c r="F109" s="19">
        <v>31</v>
      </c>
      <c r="G109" s="19">
        <v>61</v>
      </c>
      <c r="H109" s="19">
        <v>29</v>
      </c>
      <c r="I109" s="19">
        <v>32</v>
      </c>
      <c r="J109" s="19">
        <v>60</v>
      </c>
    </row>
    <row r="110" spans="2:10" s="18" customFormat="1" ht="12" customHeight="1" x14ac:dyDescent="0.2">
      <c r="B110" s="89"/>
      <c r="C110" s="66" t="s">
        <v>86</v>
      </c>
      <c r="D110" s="19">
        <v>104</v>
      </c>
      <c r="E110" s="19">
        <v>49</v>
      </c>
      <c r="F110" s="19">
        <v>55</v>
      </c>
      <c r="G110" s="19">
        <v>107</v>
      </c>
      <c r="H110" s="19">
        <v>48</v>
      </c>
      <c r="I110" s="19">
        <v>59</v>
      </c>
      <c r="J110" s="19">
        <v>105</v>
      </c>
    </row>
    <row r="111" spans="2:10" s="18" customFormat="1" ht="12" customHeight="1" x14ac:dyDescent="0.2">
      <c r="B111" s="89"/>
      <c r="C111" s="66" t="s">
        <v>87</v>
      </c>
      <c r="D111" s="19">
        <v>4073</v>
      </c>
      <c r="E111" s="19">
        <v>1987</v>
      </c>
      <c r="F111" s="19">
        <v>2086</v>
      </c>
      <c r="G111" s="19">
        <v>4169</v>
      </c>
      <c r="H111" s="19">
        <v>2012</v>
      </c>
      <c r="I111" s="19">
        <v>2157</v>
      </c>
      <c r="J111" s="19">
        <v>4121</v>
      </c>
    </row>
    <row r="112" spans="2:10" s="18" customFormat="1" ht="12" customHeight="1" x14ac:dyDescent="0.2">
      <c r="B112" s="89"/>
      <c r="C112" s="66" t="s">
        <v>88</v>
      </c>
      <c r="D112" s="19">
        <v>1711</v>
      </c>
      <c r="E112" s="19">
        <v>793</v>
      </c>
      <c r="F112" s="19">
        <v>918</v>
      </c>
      <c r="G112" s="19">
        <v>1698</v>
      </c>
      <c r="H112" s="19">
        <v>782</v>
      </c>
      <c r="I112" s="19">
        <v>916</v>
      </c>
      <c r="J112" s="19">
        <v>1704</v>
      </c>
    </row>
    <row r="113" spans="2:10" s="18" customFormat="1" ht="12" customHeight="1" x14ac:dyDescent="0.2">
      <c r="B113" s="89"/>
      <c r="C113" s="66" t="s">
        <v>261</v>
      </c>
      <c r="D113" s="19">
        <v>141</v>
      </c>
      <c r="E113" s="19">
        <v>74</v>
      </c>
      <c r="F113" s="19">
        <v>67</v>
      </c>
      <c r="G113" s="19">
        <v>143</v>
      </c>
      <c r="H113" s="19">
        <v>75</v>
      </c>
      <c r="I113" s="19">
        <v>68</v>
      </c>
      <c r="J113" s="19">
        <v>143</v>
      </c>
    </row>
    <row r="114" spans="2:10" s="18" customFormat="1" ht="12" customHeight="1" x14ac:dyDescent="0.2">
      <c r="B114" s="89"/>
      <c r="C114" s="66" t="s">
        <v>89</v>
      </c>
      <c r="D114" s="19">
        <v>830</v>
      </c>
      <c r="E114" s="19">
        <v>383</v>
      </c>
      <c r="F114" s="19">
        <v>447</v>
      </c>
      <c r="G114" s="19">
        <v>840</v>
      </c>
      <c r="H114" s="19">
        <v>392</v>
      </c>
      <c r="I114" s="19">
        <v>448</v>
      </c>
      <c r="J114" s="19">
        <v>835</v>
      </c>
    </row>
    <row r="115" spans="2:10" s="18" customFormat="1" ht="12" customHeight="1" x14ac:dyDescent="0.2">
      <c r="B115" s="89"/>
      <c r="C115" s="66" t="s">
        <v>90</v>
      </c>
      <c r="D115" s="19">
        <v>1278</v>
      </c>
      <c r="E115" s="19">
        <v>635</v>
      </c>
      <c r="F115" s="19">
        <v>643</v>
      </c>
      <c r="G115" s="19">
        <v>1290</v>
      </c>
      <c r="H115" s="19">
        <v>641</v>
      </c>
      <c r="I115" s="19">
        <v>649</v>
      </c>
      <c r="J115" s="19">
        <v>1284</v>
      </c>
    </row>
    <row r="116" spans="2:10" s="18" customFormat="1" ht="12" customHeight="1" x14ac:dyDescent="0.2">
      <c r="B116" s="89"/>
      <c r="C116" s="66" t="s">
        <v>91</v>
      </c>
      <c r="D116" s="19">
        <v>558</v>
      </c>
      <c r="E116" s="19">
        <v>279</v>
      </c>
      <c r="F116" s="19">
        <v>279</v>
      </c>
      <c r="G116" s="19">
        <v>565</v>
      </c>
      <c r="H116" s="19">
        <v>282</v>
      </c>
      <c r="I116" s="19">
        <v>283</v>
      </c>
      <c r="J116" s="19">
        <v>562</v>
      </c>
    </row>
    <row r="117" spans="2:10" s="18" customFormat="1" ht="12" customHeight="1" x14ac:dyDescent="0.2">
      <c r="B117" s="89"/>
      <c r="C117" s="66" t="s">
        <v>293</v>
      </c>
      <c r="D117" s="19">
        <v>84</v>
      </c>
      <c r="E117" s="19">
        <v>44</v>
      </c>
      <c r="F117" s="19">
        <v>40</v>
      </c>
      <c r="G117" s="19">
        <v>93</v>
      </c>
      <c r="H117" s="19">
        <v>47</v>
      </c>
      <c r="I117" s="19">
        <v>46</v>
      </c>
      <c r="J117" s="19">
        <v>88</v>
      </c>
    </row>
    <row r="118" spans="2:10" s="18" customFormat="1" ht="12" customHeight="1" x14ac:dyDescent="0.2">
      <c r="B118" s="89"/>
      <c r="C118" s="66" t="s">
        <v>92</v>
      </c>
      <c r="D118" s="19">
        <v>381</v>
      </c>
      <c r="E118" s="19">
        <v>181</v>
      </c>
      <c r="F118" s="19">
        <v>200</v>
      </c>
      <c r="G118" s="19">
        <v>389</v>
      </c>
      <c r="H118" s="19">
        <v>186</v>
      </c>
      <c r="I118" s="19">
        <v>203</v>
      </c>
      <c r="J118" s="19">
        <v>385</v>
      </c>
    </row>
    <row r="119" spans="2:10" s="18" customFormat="1" ht="12" customHeight="1" x14ac:dyDescent="0.2">
      <c r="B119" s="89"/>
      <c r="C119" s="66" t="s">
        <v>93</v>
      </c>
      <c r="D119" s="19">
        <v>1058</v>
      </c>
      <c r="E119" s="19">
        <v>520</v>
      </c>
      <c r="F119" s="19">
        <v>538</v>
      </c>
      <c r="G119" s="19">
        <v>1068</v>
      </c>
      <c r="H119" s="19">
        <v>525</v>
      </c>
      <c r="I119" s="19">
        <v>543</v>
      </c>
      <c r="J119" s="19">
        <v>1062</v>
      </c>
    </row>
    <row r="120" spans="2:10" s="18" customFormat="1" ht="12" customHeight="1" x14ac:dyDescent="0.2">
      <c r="B120" s="89"/>
      <c r="C120" s="66" t="s">
        <v>262</v>
      </c>
      <c r="D120" s="19">
        <v>71</v>
      </c>
      <c r="E120" s="19">
        <v>31</v>
      </c>
      <c r="F120" s="19">
        <v>40</v>
      </c>
      <c r="G120" s="19">
        <v>73</v>
      </c>
      <c r="H120" s="19">
        <v>33</v>
      </c>
      <c r="I120" s="19">
        <v>40</v>
      </c>
      <c r="J120" s="19">
        <v>72</v>
      </c>
    </row>
    <row r="121" spans="2:10" s="18" customFormat="1" ht="12" customHeight="1" x14ac:dyDescent="0.2">
      <c r="B121" s="89"/>
      <c r="C121" s="66" t="s">
        <v>94</v>
      </c>
      <c r="D121" s="19">
        <v>1648</v>
      </c>
      <c r="E121" s="19">
        <v>799</v>
      </c>
      <c r="F121" s="19">
        <v>849</v>
      </c>
      <c r="G121" s="19">
        <v>1612</v>
      </c>
      <c r="H121" s="19">
        <v>789</v>
      </c>
      <c r="I121" s="19">
        <v>823</v>
      </c>
      <c r="J121" s="19">
        <v>1631</v>
      </c>
    </row>
    <row r="122" spans="2:10" s="18" customFormat="1" ht="12" customHeight="1" x14ac:dyDescent="0.2">
      <c r="B122" s="89"/>
      <c r="C122" s="66" t="s">
        <v>263</v>
      </c>
      <c r="D122" s="19">
        <v>792</v>
      </c>
      <c r="E122" s="19">
        <v>395</v>
      </c>
      <c r="F122" s="19">
        <v>397</v>
      </c>
      <c r="G122" s="19">
        <v>827</v>
      </c>
      <c r="H122" s="19">
        <v>414</v>
      </c>
      <c r="I122" s="19">
        <v>413</v>
      </c>
      <c r="J122" s="19">
        <v>809</v>
      </c>
    </row>
    <row r="123" spans="2:10" s="18" customFormat="1" ht="12" customHeight="1" x14ac:dyDescent="0.2">
      <c r="B123" s="89"/>
      <c r="C123" s="66" t="s">
        <v>95</v>
      </c>
      <c r="D123" s="19">
        <v>48695</v>
      </c>
      <c r="E123" s="19">
        <v>22446</v>
      </c>
      <c r="F123" s="19">
        <v>26249</v>
      </c>
      <c r="G123" s="19">
        <v>48865</v>
      </c>
      <c r="H123" s="19">
        <v>22606</v>
      </c>
      <c r="I123" s="19">
        <v>26259</v>
      </c>
      <c r="J123" s="19">
        <v>48781</v>
      </c>
    </row>
    <row r="124" spans="2:10" s="18" customFormat="1" ht="12" customHeight="1" x14ac:dyDescent="0.2">
      <c r="B124" s="89"/>
      <c r="C124" s="66" t="s">
        <v>96</v>
      </c>
      <c r="D124" s="19">
        <v>1376</v>
      </c>
      <c r="E124" s="19">
        <v>640</v>
      </c>
      <c r="F124" s="19">
        <v>736</v>
      </c>
      <c r="G124" s="19">
        <v>1412</v>
      </c>
      <c r="H124" s="19">
        <v>670</v>
      </c>
      <c r="I124" s="19">
        <v>742</v>
      </c>
      <c r="J124" s="19">
        <v>1393</v>
      </c>
    </row>
    <row r="125" spans="2:10" s="18" customFormat="1" ht="12" customHeight="1" x14ac:dyDescent="0.2">
      <c r="B125" s="89"/>
      <c r="C125" s="66" t="s">
        <v>97</v>
      </c>
      <c r="D125" s="19">
        <v>1131</v>
      </c>
      <c r="E125" s="19">
        <v>570</v>
      </c>
      <c r="F125" s="19">
        <v>561</v>
      </c>
      <c r="G125" s="19">
        <v>1134</v>
      </c>
      <c r="H125" s="19">
        <v>576</v>
      </c>
      <c r="I125" s="19">
        <v>558</v>
      </c>
      <c r="J125" s="19">
        <v>1133</v>
      </c>
    </row>
    <row r="126" spans="2:10" s="18" customFormat="1" ht="12" customHeight="1" x14ac:dyDescent="0.2">
      <c r="B126" s="89"/>
      <c r="C126" s="66" t="s">
        <v>98</v>
      </c>
      <c r="D126" s="19">
        <v>555</v>
      </c>
      <c r="E126" s="19">
        <v>278</v>
      </c>
      <c r="F126" s="19">
        <v>277</v>
      </c>
      <c r="G126" s="19">
        <v>566</v>
      </c>
      <c r="H126" s="19">
        <v>276</v>
      </c>
      <c r="I126" s="19">
        <v>290</v>
      </c>
      <c r="J126" s="19">
        <v>560</v>
      </c>
    </row>
    <row r="127" spans="2:10" s="18" customFormat="1" ht="12" customHeight="1" x14ac:dyDescent="0.2">
      <c r="B127" s="89"/>
      <c r="C127" s="66" t="s">
        <v>99</v>
      </c>
      <c r="D127" s="19">
        <v>5731</v>
      </c>
      <c r="E127" s="19">
        <v>2650</v>
      </c>
      <c r="F127" s="19">
        <v>3081</v>
      </c>
      <c r="G127" s="19">
        <v>5750</v>
      </c>
      <c r="H127" s="19">
        <v>2668</v>
      </c>
      <c r="I127" s="19">
        <v>3082</v>
      </c>
      <c r="J127" s="19">
        <v>5741</v>
      </c>
    </row>
    <row r="128" spans="2:10" s="18" customFormat="1" ht="12" customHeight="1" x14ac:dyDescent="0.2">
      <c r="B128" s="89"/>
      <c r="C128" s="66" t="s">
        <v>100</v>
      </c>
      <c r="D128" s="19">
        <v>1148</v>
      </c>
      <c r="E128" s="19">
        <v>564</v>
      </c>
      <c r="F128" s="19">
        <v>584</v>
      </c>
      <c r="G128" s="19">
        <v>1172</v>
      </c>
      <c r="H128" s="19">
        <v>579</v>
      </c>
      <c r="I128" s="19">
        <v>593</v>
      </c>
      <c r="J128" s="19">
        <v>1159</v>
      </c>
    </row>
    <row r="129" spans="2:10" s="18" customFormat="1" ht="12" customHeight="1" x14ac:dyDescent="0.2">
      <c r="B129" s="89"/>
      <c r="C129" s="66" t="s">
        <v>101</v>
      </c>
      <c r="D129" s="19">
        <v>1642</v>
      </c>
      <c r="E129" s="19">
        <v>780</v>
      </c>
      <c r="F129" s="19">
        <v>862</v>
      </c>
      <c r="G129" s="19">
        <v>1671</v>
      </c>
      <c r="H129" s="19">
        <v>799</v>
      </c>
      <c r="I129" s="19">
        <v>872</v>
      </c>
      <c r="J129" s="19">
        <v>1656</v>
      </c>
    </row>
    <row r="130" spans="2:10" s="18" customFormat="1" ht="12" customHeight="1" x14ac:dyDescent="0.2">
      <c r="B130" s="89"/>
      <c r="C130" s="66" t="s">
        <v>102</v>
      </c>
      <c r="D130" s="19">
        <v>942</v>
      </c>
      <c r="E130" s="19">
        <v>471</v>
      </c>
      <c r="F130" s="19">
        <v>471</v>
      </c>
      <c r="G130" s="19">
        <v>972</v>
      </c>
      <c r="H130" s="19">
        <v>481</v>
      </c>
      <c r="I130" s="19">
        <v>491</v>
      </c>
      <c r="J130" s="19">
        <v>958</v>
      </c>
    </row>
    <row r="131" spans="2:10" s="18" customFormat="1" ht="12" customHeight="1" x14ac:dyDescent="0.2">
      <c r="B131" s="89"/>
      <c r="C131" s="66" t="s">
        <v>103</v>
      </c>
      <c r="D131" s="19">
        <v>248</v>
      </c>
      <c r="E131" s="19">
        <v>121</v>
      </c>
      <c r="F131" s="19">
        <v>127</v>
      </c>
      <c r="G131" s="19">
        <v>260</v>
      </c>
      <c r="H131" s="19">
        <v>128</v>
      </c>
      <c r="I131" s="19">
        <v>132</v>
      </c>
      <c r="J131" s="19">
        <v>254</v>
      </c>
    </row>
    <row r="132" spans="2:10" s="18" customFormat="1" ht="12" customHeight="1" x14ac:dyDescent="0.2">
      <c r="B132" s="89"/>
      <c r="C132" s="66" t="s">
        <v>104</v>
      </c>
      <c r="D132" s="19">
        <v>795</v>
      </c>
      <c r="E132" s="19">
        <v>388</v>
      </c>
      <c r="F132" s="19">
        <v>407</v>
      </c>
      <c r="G132" s="19">
        <v>818</v>
      </c>
      <c r="H132" s="19">
        <v>409</v>
      </c>
      <c r="I132" s="19">
        <v>409</v>
      </c>
      <c r="J132" s="19">
        <v>806</v>
      </c>
    </row>
    <row r="133" spans="2:10" s="18" customFormat="1" ht="12" customHeight="1" x14ac:dyDescent="0.2">
      <c r="B133" s="89"/>
      <c r="C133" s="66" t="s">
        <v>105</v>
      </c>
      <c r="D133" s="19">
        <v>724</v>
      </c>
      <c r="E133" s="19">
        <v>326</v>
      </c>
      <c r="F133" s="19">
        <v>398</v>
      </c>
      <c r="G133" s="19">
        <v>726</v>
      </c>
      <c r="H133" s="19">
        <v>330</v>
      </c>
      <c r="I133" s="19">
        <v>396</v>
      </c>
      <c r="J133" s="19">
        <v>725</v>
      </c>
    </row>
    <row r="134" spans="2:10" s="18" customFormat="1" ht="12" customHeight="1" x14ac:dyDescent="0.2">
      <c r="B134" s="89"/>
      <c r="C134" s="66" t="s">
        <v>294</v>
      </c>
      <c r="D134" s="19">
        <v>145</v>
      </c>
      <c r="E134" s="19">
        <v>63</v>
      </c>
      <c r="F134" s="19">
        <v>82</v>
      </c>
      <c r="G134" s="19">
        <v>141</v>
      </c>
      <c r="H134" s="19">
        <v>59</v>
      </c>
      <c r="I134" s="19">
        <v>82</v>
      </c>
      <c r="J134" s="19">
        <v>143</v>
      </c>
    </row>
    <row r="135" spans="2:10" s="18" customFormat="1" ht="12" customHeight="1" x14ac:dyDescent="0.2">
      <c r="B135" s="89"/>
      <c r="C135" s="66" t="s">
        <v>106</v>
      </c>
      <c r="D135" s="19">
        <v>789</v>
      </c>
      <c r="E135" s="19">
        <v>367</v>
      </c>
      <c r="F135" s="19">
        <v>422</v>
      </c>
      <c r="G135" s="19">
        <v>794</v>
      </c>
      <c r="H135" s="19">
        <v>365</v>
      </c>
      <c r="I135" s="19">
        <v>429</v>
      </c>
      <c r="J135" s="19">
        <v>792</v>
      </c>
    </row>
    <row r="136" spans="2:10" s="18" customFormat="1" ht="12" customHeight="1" x14ac:dyDescent="0.2">
      <c r="B136" s="89"/>
      <c r="C136" s="66" t="s">
        <v>107</v>
      </c>
      <c r="D136" s="19">
        <v>349</v>
      </c>
      <c r="E136" s="19">
        <v>167</v>
      </c>
      <c r="F136" s="19">
        <v>182</v>
      </c>
      <c r="G136" s="19">
        <v>353</v>
      </c>
      <c r="H136" s="19">
        <v>174</v>
      </c>
      <c r="I136" s="19">
        <v>179</v>
      </c>
      <c r="J136" s="19">
        <v>351</v>
      </c>
    </row>
    <row r="137" spans="2:10" s="18" customFormat="1" ht="12" customHeight="1" x14ac:dyDescent="0.2">
      <c r="B137" s="89"/>
      <c r="C137" s="66" t="s">
        <v>108</v>
      </c>
      <c r="D137" s="19">
        <v>794</v>
      </c>
      <c r="E137" s="19">
        <v>360</v>
      </c>
      <c r="F137" s="19">
        <v>434</v>
      </c>
      <c r="G137" s="19">
        <v>801</v>
      </c>
      <c r="H137" s="19">
        <v>363</v>
      </c>
      <c r="I137" s="19">
        <v>438</v>
      </c>
      <c r="J137" s="19">
        <v>796</v>
      </c>
    </row>
    <row r="138" spans="2:10" s="18" customFormat="1" ht="12" customHeight="1" x14ac:dyDescent="0.2">
      <c r="B138" s="89"/>
      <c r="C138" s="66" t="s">
        <v>109</v>
      </c>
      <c r="D138" s="19">
        <v>1221</v>
      </c>
      <c r="E138" s="19">
        <v>585</v>
      </c>
      <c r="F138" s="19">
        <v>636</v>
      </c>
      <c r="G138" s="19">
        <v>1239</v>
      </c>
      <c r="H138" s="19">
        <v>595</v>
      </c>
      <c r="I138" s="19">
        <v>644</v>
      </c>
      <c r="J138" s="19">
        <v>1231</v>
      </c>
    </row>
    <row r="139" spans="2:10" s="18" customFormat="1" ht="12" customHeight="1" x14ac:dyDescent="0.2">
      <c r="B139" s="89"/>
      <c r="C139" s="66" t="s">
        <v>110</v>
      </c>
      <c r="D139" s="19">
        <v>3476</v>
      </c>
      <c r="E139" s="19">
        <v>1707</v>
      </c>
      <c r="F139" s="19">
        <v>1769</v>
      </c>
      <c r="G139" s="19">
        <v>3529</v>
      </c>
      <c r="H139" s="19">
        <v>1734</v>
      </c>
      <c r="I139" s="19">
        <v>1795</v>
      </c>
      <c r="J139" s="19">
        <v>3503</v>
      </c>
    </row>
    <row r="140" spans="2:10" s="18" customFormat="1" ht="12" customHeight="1" x14ac:dyDescent="0.2">
      <c r="B140" s="89"/>
      <c r="C140" s="66" t="s">
        <v>111</v>
      </c>
      <c r="D140" s="19">
        <v>1577</v>
      </c>
      <c r="E140" s="19">
        <v>763</v>
      </c>
      <c r="F140" s="19">
        <v>814</v>
      </c>
      <c r="G140" s="19">
        <v>1610</v>
      </c>
      <c r="H140" s="19">
        <v>771</v>
      </c>
      <c r="I140" s="19">
        <v>839</v>
      </c>
      <c r="J140" s="19">
        <v>1593</v>
      </c>
    </row>
    <row r="141" spans="2:10" s="18" customFormat="1" ht="12" customHeight="1" x14ac:dyDescent="0.2">
      <c r="B141" s="89"/>
      <c r="C141" s="66" t="s">
        <v>112</v>
      </c>
      <c r="D141" s="19">
        <v>804</v>
      </c>
      <c r="E141" s="19">
        <v>368</v>
      </c>
      <c r="F141" s="19">
        <v>436</v>
      </c>
      <c r="G141" s="19">
        <v>785</v>
      </c>
      <c r="H141" s="19">
        <v>355</v>
      </c>
      <c r="I141" s="19">
        <v>430</v>
      </c>
      <c r="J141" s="19">
        <v>794</v>
      </c>
    </row>
    <row r="142" spans="2:10" s="18" customFormat="1" ht="12" customHeight="1" x14ac:dyDescent="0.2">
      <c r="B142" s="89"/>
      <c r="C142" s="66" t="s">
        <v>113</v>
      </c>
      <c r="D142" s="19">
        <v>1456</v>
      </c>
      <c r="E142" s="19">
        <v>713</v>
      </c>
      <c r="F142" s="19">
        <v>743</v>
      </c>
      <c r="G142" s="19">
        <v>1477</v>
      </c>
      <c r="H142" s="19">
        <v>723</v>
      </c>
      <c r="I142" s="19">
        <v>754</v>
      </c>
      <c r="J142" s="19">
        <v>1467</v>
      </c>
    </row>
    <row r="143" spans="2:10" s="18" customFormat="1" ht="12" customHeight="1" x14ac:dyDescent="0.2">
      <c r="B143" s="89"/>
      <c r="C143" s="66" t="s">
        <v>114</v>
      </c>
      <c r="D143" s="19">
        <v>1115</v>
      </c>
      <c r="E143" s="19">
        <v>520</v>
      </c>
      <c r="F143" s="19">
        <v>595</v>
      </c>
      <c r="G143" s="19">
        <v>1176</v>
      </c>
      <c r="H143" s="19">
        <v>556</v>
      </c>
      <c r="I143" s="19">
        <v>620</v>
      </c>
      <c r="J143" s="19">
        <v>1146</v>
      </c>
    </row>
    <row r="144" spans="2:10" s="18" customFormat="1" ht="12" customHeight="1" x14ac:dyDescent="0.2">
      <c r="B144" s="89"/>
      <c r="C144" s="66" t="s">
        <v>115</v>
      </c>
      <c r="D144" s="19">
        <v>1466</v>
      </c>
      <c r="E144" s="19">
        <v>723</v>
      </c>
      <c r="F144" s="19">
        <v>743</v>
      </c>
      <c r="G144" s="19">
        <v>1462</v>
      </c>
      <c r="H144" s="19">
        <v>727</v>
      </c>
      <c r="I144" s="19">
        <v>735</v>
      </c>
      <c r="J144" s="19">
        <v>1464</v>
      </c>
    </row>
    <row r="145" spans="1:10" s="18" customFormat="1" ht="12" customHeight="1" x14ac:dyDescent="0.2">
      <c r="B145" s="89"/>
      <c r="C145" s="66" t="s">
        <v>116</v>
      </c>
      <c r="D145" s="19">
        <v>701</v>
      </c>
      <c r="E145" s="19">
        <v>351</v>
      </c>
      <c r="F145" s="19">
        <v>350</v>
      </c>
      <c r="G145" s="19">
        <v>707</v>
      </c>
      <c r="H145" s="19">
        <v>352</v>
      </c>
      <c r="I145" s="19">
        <v>355</v>
      </c>
      <c r="J145" s="19">
        <v>704</v>
      </c>
    </row>
    <row r="146" spans="1:10" s="18" customFormat="1" ht="12" customHeight="1" x14ac:dyDescent="0.2">
      <c r="B146" s="89"/>
      <c r="C146" s="66" t="s">
        <v>117</v>
      </c>
      <c r="D146" s="19">
        <v>2046</v>
      </c>
      <c r="E146" s="19">
        <v>996</v>
      </c>
      <c r="F146" s="19">
        <v>1050</v>
      </c>
      <c r="G146" s="19">
        <v>2065</v>
      </c>
      <c r="H146" s="19">
        <v>998</v>
      </c>
      <c r="I146" s="19">
        <v>1067</v>
      </c>
      <c r="J146" s="19">
        <v>2054</v>
      </c>
    </row>
    <row r="147" spans="1:10" s="18" customFormat="1" ht="12" customHeight="1" x14ac:dyDescent="0.2">
      <c r="B147" s="89"/>
      <c r="C147" s="66" t="s">
        <v>118</v>
      </c>
      <c r="D147" s="19">
        <v>638</v>
      </c>
      <c r="E147" s="19">
        <v>301</v>
      </c>
      <c r="F147" s="19">
        <v>337</v>
      </c>
      <c r="G147" s="19">
        <v>623</v>
      </c>
      <c r="H147" s="19">
        <v>293</v>
      </c>
      <c r="I147" s="19">
        <v>330</v>
      </c>
      <c r="J147" s="19">
        <v>631</v>
      </c>
    </row>
    <row r="148" spans="1:10" s="18" customFormat="1" ht="12" customHeight="1" x14ac:dyDescent="0.2">
      <c r="B148" s="89"/>
      <c r="C148" s="66" t="s">
        <v>119</v>
      </c>
      <c r="D148" s="19">
        <v>445</v>
      </c>
      <c r="E148" s="19">
        <v>236</v>
      </c>
      <c r="F148" s="19">
        <v>209</v>
      </c>
      <c r="G148" s="19">
        <v>467</v>
      </c>
      <c r="H148" s="19">
        <v>246</v>
      </c>
      <c r="I148" s="19">
        <v>221</v>
      </c>
      <c r="J148" s="19">
        <v>456</v>
      </c>
    </row>
    <row r="149" spans="1:10" s="18" customFormat="1" ht="12" customHeight="1" x14ac:dyDescent="0.2">
      <c r="B149" s="89"/>
      <c r="C149" s="66" t="s">
        <v>120</v>
      </c>
      <c r="D149" s="19">
        <v>1692</v>
      </c>
      <c r="E149" s="19">
        <v>825</v>
      </c>
      <c r="F149" s="19">
        <v>867</v>
      </c>
      <c r="G149" s="19">
        <v>1711</v>
      </c>
      <c r="H149" s="19">
        <v>833</v>
      </c>
      <c r="I149" s="19">
        <v>878</v>
      </c>
      <c r="J149" s="19">
        <v>1702</v>
      </c>
    </row>
    <row r="150" spans="1:10" s="18" customFormat="1" ht="12" customHeight="1" x14ac:dyDescent="0.2">
      <c r="B150" s="89"/>
      <c r="C150" s="66" t="s">
        <v>121</v>
      </c>
      <c r="D150" s="19">
        <v>1566</v>
      </c>
      <c r="E150" s="19">
        <v>702</v>
      </c>
      <c r="F150" s="19">
        <v>864</v>
      </c>
      <c r="G150" s="19">
        <v>1592</v>
      </c>
      <c r="H150" s="19">
        <v>723</v>
      </c>
      <c r="I150" s="19">
        <v>869</v>
      </c>
      <c r="J150" s="19">
        <v>1579</v>
      </c>
    </row>
    <row r="151" spans="1:10" s="18" customFormat="1" ht="12" customHeight="1" x14ac:dyDescent="0.2">
      <c r="B151" s="89"/>
      <c r="C151" s="66" t="s">
        <v>122</v>
      </c>
      <c r="D151" s="19">
        <v>2886</v>
      </c>
      <c r="E151" s="19">
        <v>1388</v>
      </c>
      <c r="F151" s="19">
        <v>1498</v>
      </c>
      <c r="G151" s="19">
        <v>2934</v>
      </c>
      <c r="H151" s="19">
        <v>1406</v>
      </c>
      <c r="I151" s="19">
        <v>1528</v>
      </c>
      <c r="J151" s="19">
        <v>2911</v>
      </c>
    </row>
    <row r="152" spans="1:10" s="18" customFormat="1" ht="12" customHeight="1" x14ac:dyDescent="0.2">
      <c r="B152" s="89"/>
      <c r="C152" s="66" t="s">
        <v>123</v>
      </c>
      <c r="D152" s="19">
        <v>565</v>
      </c>
      <c r="E152" s="19">
        <v>270</v>
      </c>
      <c r="F152" s="19">
        <v>295</v>
      </c>
      <c r="G152" s="19">
        <v>596</v>
      </c>
      <c r="H152" s="19">
        <v>282</v>
      </c>
      <c r="I152" s="19">
        <v>314</v>
      </c>
      <c r="J152" s="19">
        <v>580</v>
      </c>
    </row>
    <row r="153" spans="1:10" s="18" customFormat="1" ht="12" customHeight="1" x14ac:dyDescent="0.2">
      <c r="B153" s="89"/>
      <c r="C153" s="66" t="s">
        <v>124</v>
      </c>
      <c r="D153" s="19">
        <v>411</v>
      </c>
      <c r="E153" s="19">
        <v>199</v>
      </c>
      <c r="F153" s="19">
        <v>212</v>
      </c>
      <c r="G153" s="19">
        <v>435</v>
      </c>
      <c r="H153" s="19">
        <v>211</v>
      </c>
      <c r="I153" s="19">
        <v>224</v>
      </c>
      <c r="J153" s="19">
        <v>423</v>
      </c>
    </row>
    <row r="154" spans="1:10" s="18" customFormat="1" ht="12" customHeight="1" x14ac:dyDescent="0.2">
      <c r="B154" s="89"/>
      <c r="C154" s="66" t="s">
        <v>125</v>
      </c>
      <c r="D154" s="19">
        <v>1711</v>
      </c>
      <c r="E154" s="19">
        <v>818</v>
      </c>
      <c r="F154" s="19">
        <v>893</v>
      </c>
      <c r="G154" s="19">
        <v>1786</v>
      </c>
      <c r="H154" s="19">
        <v>867</v>
      </c>
      <c r="I154" s="19">
        <v>919</v>
      </c>
      <c r="J154" s="19">
        <v>1749</v>
      </c>
    </row>
    <row r="155" spans="1:10" s="18" customFormat="1" ht="12" customHeight="1" x14ac:dyDescent="0.2">
      <c r="B155" s="89"/>
      <c r="C155" s="66" t="s">
        <v>295</v>
      </c>
      <c r="D155" s="19">
        <v>213</v>
      </c>
      <c r="E155" s="19">
        <v>102</v>
      </c>
      <c r="F155" s="19">
        <v>111</v>
      </c>
      <c r="G155" s="19">
        <v>214</v>
      </c>
      <c r="H155" s="19">
        <v>104</v>
      </c>
      <c r="I155" s="19">
        <v>110</v>
      </c>
      <c r="J155" s="19">
        <v>213</v>
      </c>
    </row>
    <row r="156" spans="1:10" s="18" customFormat="1" ht="12" customHeight="1" x14ac:dyDescent="0.2">
      <c r="B156" s="89"/>
      <c r="C156" s="66" t="s">
        <v>126</v>
      </c>
      <c r="D156" s="19">
        <v>284</v>
      </c>
      <c r="E156" s="19">
        <v>141</v>
      </c>
      <c r="F156" s="19">
        <v>143</v>
      </c>
      <c r="G156" s="19">
        <v>293</v>
      </c>
      <c r="H156" s="19">
        <v>148</v>
      </c>
      <c r="I156" s="19">
        <v>145</v>
      </c>
      <c r="J156" s="19">
        <v>288</v>
      </c>
    </row>
    <row r="157" spans="1:10" s="18" customFormat="1" ht="12" customHeight="1" x14ac:dyDescent="0.2">
      <c r="B157" s="89"/>
      <c r="C157" s="89" t="s">
        <v>264</v>
      </c>
      <c r="D157" s="103">
        <v>523</v>
      </c>
      <c r="E157" s="103">
        <v>253</v>
      </c>
      <c r="F157" s="103">
        <v>270</v>
      </c>
      <c r="G157" s="103">
        <v>530</v>
      </c>
      <c r="H157" s="103">
        <v>255</v>
      </c>
      <c r="I157" s="103">
        <v>275</v>
      </c>
      <c r="J157" s="103">
        <v>527</v>
      </c>
    </row>
    <row r="158" spans="1:10" s="18" customFormat="1" ht="12" customHeight="1" x14ac:dyDescent="0.2">
      <c r="A158" s="339"/>
      <c r="B158" s="339"/>
      <c r="C158" s="339"/>
      <c r="D158" s="339"/>
      <c r="E158" s="339"/>
      <c r="F158" s="339"/>
      <c r="G158" s="339"/>
      <c r="H158" s="339"/>
      <c r="I158" s="339"/>
      <c r="J158" s="339"/>
    </row>
    <row r="159" spans="1:10" s="18" customFormat="1" ht="12" customHeight="1" x14ac:dyDescent="0.2">
      <c r="A159" s="336" t="s">
        <v>127</v>
      </c>
      <c r="B159" s="336"/>
      <c r="C159" s="336"/>
      <c r="D159" s="15">
        <f t="shared" ref="D159:J159" si="44">SUM(D160:D199)</f>
        <v>59228</v>
      </c>
      <c r="E159" s="15">
        <f t="shared" si="44"/>
        <v>27805</v>
      </c>
      <c r="F159" s="15">
        <f t="shared" si="44"/>
        <v>31423</v>
      </c>
      <c r="G159" s="15">
        <f t="shared" si="44"/>
        <v>59554</v>
      </c>
      <c r="H159" s="15">
        <f t="shared" si="44"/>
        <v>28012</v>
      </c>
      <c r="I159" s="15">
        <f t="shared" si="44"/>
        <v>31542</v>
      </c>
      <c r="J159" s="15">
        <f t="shared" si="44"/>
        <v>59390</v>
      </c>
    </row>
    <row r="160" spans="1:10" s="18" customFormat="1" ht="12" customHeight="1" x14ac:dyDescent="0.2">
      <c r="B160" s="89"/>
      <c r="C160" s="71" t="s">
        <v>128</v>
      </c>
      <c r="D160" s="29">
        <v>5201</v>
      </c>
      <c r="E160" s="29">
        <v>2362</v>
      </c>
      <c r="F160" s="29">
        <v>2839</v>
      </c>
      <c r="G160" s="29">
        <v>5285</v>
      </c>
      <c r="H160" s="29">
        <v>2424</v>
      </c>
      <c r="I160" s="29">
        <v>2861</v>
      </c>
      <c r="J160" s="29">
        <v>5243</v>
      </c>
    </row>
    <row r="161" spans="2:10" s="18" customFormat="1" ht="12" customHeight="1" x14ac:dyDescent="0.2">
      <c r="B161" s="89"/>
      <c r="C161" s="66" t="s">
        <v>252</v>
      </c>
      <c r="D161" s="19">
        <v>123</v>
      </c>
      <c r="E161" s="19">
        <v>58</v>
      </c>
      <c r="F161" s="19">
        <v>65</v>
      </c>
      <c r="G161" s="19">
        <v>126</v>
      </c>
      <c r="H161" s="19">
        <v>62</v>
      </c>
      <c r="I161" s="19">
        <v>64</v>
      </c>
      <c r="J161" s="19">
        <v>124</v>
      </c>
    </row>
    <row r="162" spans="2:10" s="18" customFormat="1" ht="12" customHeight="1" x14ac:dyDescent="0.2">
      <c r="B162" s="89"/>
      <c r="C162" s="66" t="s">
        <v>129</v>
      </c>
      <c r="D162" s="19">
        <v>224</v>
      </c>
      <c r="E162" s="19">
        <v>110</v>
      </c>
      <c r="F162" s="19">
        <v>114</v>
      </c>
      <c r="G162" s="19">
        <v>210</v>
      </c>
      <c r="H162" s="19">
        <v>102</v>
      </c>
      <c r="I162" s="19">
        <v>108</v>
      </c>
      <c r="J162" s="19">
        <v>217</v>
      </c>
    </row>
    <row r="163" spans="2:10" s="18" customFormat="1" ht="12" customHeight="1" x14ac:dyDescent="0.2">
      <c r="B163" s="89"/>
      <c r="C163" s="66" t="s">
        <v>130</v>
      </c>
      <c r="D163" s="19">
        <v>503</v>
      </c>
      <c r="E163" s="19">
        <v>240</v>
      </c>
      <c r="F163" s="19">
        <v>263</v>
      </c>
      <c r="G163" s="19">
        <v>536</v>
      </c>
      <c r="H163" s="19">
        <v>254</v>
      </c>
      <c r="I163" s="19">
        <v>282</v>
      </c>
      <c r="J163" s="19">
        <v>520</v>
      </c>
    </row>
    <row r="164" spans="2:10" s="18" customFormat="1" ht="12" customHeight="1" x14ac:dyDescent="0.2">
      <c r="B164" s="89"/>
      <c r="C164" s="66" t="s">
        <v>131</v>
      </c>
      <c r="D164" s="19">
        <v>1888</v>
      </c>
      <c r="E164" s="19">
        <v>891</v>
      </c>
      <c r="F164" s="19">
        <v>997</v>
      </c>
      <c r="G164" s="19">
        <v>1877</v>
      </c>
      <c r="H164" s="19">
        <v>886</v>
      </c>
      <c r="I164" s="19">
        <v>991</v>
      </c>
      <c r="J164" s="19">
        <v>1881</v>
      </c>
    </row>
    <row r="165" spans="2:10" s="18" customFormat="1" ht="12" customHeight="1" x14ac:dyDescent="0.2">
      <c r="B165" s="89"/>
      <c r="C165" s="66" t="s">
        <v>132</v>
      </c>
      <c r="D165" s="19">
        <v>119</v>
      </c>
      <c r="E165" s="19">
        <v>54</v>
      </c>
      <c r="F165" s="19">
        <v>65</v>
      </c>
      <c r="G165" s="19">
        <v>124</v>
      </c>
      <c r="H165" s="19">
        <v>57</v>
      </c>
      <c r="I165" s="19">
        <v>67</v>
      </c>
      <c r="J165" s="19">
        <v>122</v>
      </c>
    </row>
    <row r="166" spans="2:10" s="18" customFormat="1" ht="12" customHeight="1" x14ac:dyDescent="0.2">
      <c r="B166" s="89"/>
      <c r="C166" s="66" t="s">
        <v>133</v>
      </c>
      <c r="D166" s="19">
        <v>686</v>
      </c>
      <c r="E166" s="19">
        <v>327</v>
      </c>
      <c r="F166" s="19">
        <v>359</v>
      </c>
      <c r="G166" s="19">
        <v>688</v>
      </c>
      <c r="H166" s="19">
        <v>328</v>
      </c>
      <c r="I166" s="19">
        <v>360</v>
      </c>
      <c r="J166" s="19">
        <v>688</v>
      </c>
    </row>
    <row r="167" spans="2:10" s="18" customFormat="1" ht="12" customHeight="1" x14ac:dyDescent="0.2">
      <c r="B167" s="89"/>
      <c r="C167" s="66" t="s">
        <v>135</v>
      </c>
      <c r="D167" s="19">
        <v>776</v>
      </c>
      <c r="E167" s="19">
        <v>374</v>
      </c>
      <c r="F167" s="19">
        <v>402</v>
      </c>
      <c r="G167" s="19">
        <v>750</v>
      </c>
      <c r="H167" s="19">
        <v>357</v>
      </c>
      <c r="I167" s="19">
        <v>393</v>
      </c>
      <c r="J167" s="19">
        <v>762</v>
      </c>
    </row>
    <row r="168" spans="2:10" s="18" customFormat="1" ht="12" customHeight="1" x14ac:dyDescent="0.2">
      <c r="B168" s="89"/>
      <c r="C168" s="66" t="s">
        <v>136</v>
      </c>
      <c r="D168" s="19">
        <v>20</v>
      </c>
      <c r="E168" s="19">
        <v>12</v>
      </c>
      <c r="F168" s="19">
        <v>8</v>
      </c>
      <c r="G168" s="19">
        <v>17</v>
      </c>
      <c r="H168" s="19">
        <v>9</v>
      </c>
      <c r="I168" s="19">
        <v>8</v>
      </c>
      <c r="J168" s="19">
        <v>19</v>
      </c>
    </row>
    <row r="169" spans="2:10" s="18" customFormat="1" ht="12" customHeight="1" x14ac:dyDescent="0.2">
      <c r="B169" s="89"/>
      <c r="C169" s="66" t="s">
        <v>265</v>
      </c>
      <c r="D169" s="19">
        <v>1208</v>
      </c>
      <c r="E169" s="19">
        <v>591</v>
      </c>
      <c r="F169" s="19">
        <v>617</v>
      </c>
      <c r="G169" s="19">
        <v>1258</v>
      </c>
      <c r="H169" s="19">
        <v>620</v>
      </c>
      <c r="I169" s="19">
        <v>638</v>
      </c>
      <c r="J169" s="19">
        <v>1233</v>
      </c>
    </row>
    <row r="170" spans="2:10" s="18" customFormat="1" ht="12" customHeight="1" x14ac:dyDescent="0.2">
      <c r="B170" s="89"/>
      <c r="C170" s="66" t="s">
        <v>138</v>
      </c>
      <c r="D170" s="19">
        <v>106</v>
      </c>
      <c r="E170" s="19">
        <v>59</v>
      </c>
      <c r="F170" s="19">
        <v>47</v>
      </c>
      <c r="G170" s="19">
        <v>104</v>
      </c>
      <c r="H170" s="19">
        <v>57</v>
      </c>
      <c r="I170" s="19">
        <v>47</v>
      </c>
      <c r="J170" s="19">
        <v>105</v>
      </c>
    </row>
    <row r="171" spans="2:10" s="18" customFormat="1" ht="12" customHeight="1" x14ac:dyDescent="0.2">
      <c r="B171" s="89"/>
      <c r="C171" s="66" t="s">
        <v>139</v>
      </c>
      <c r="D171" s="19">
        <v>283</v>
      </c>
      <c r="E171" s="19">
        <v>139</v>
      </c>
      <c r="F171" s="19">
        <v>144</v>
      </c>
      <c r="G171" s="19">
        <v>285</v>
      </c>
      <c r="H171" s="19">
        <v>138</v>
      </c>
      <c r="I171" s="19">
        <v>147</v>
      </c>
      <c r="J171" s="19">
        <v>284</v>
      </c>
    </row>
    <row r="172" spans="2:10" s="18" customFormat="1" ht="12" customHeight="1" x14ac:dyDescent="0.2">
      <c r="B172" s="89"/>
      <c r="C172" s="66" t="s">
        <v>266</v>
      </c>
      <c r="D172" s="19">
        <v>1166</v>
      </c>
      <c r="E172" s="19">
        <v>550</v>
      </c>
      <c r="F172" s="19">
        <v>616</v>
      </c>
      <c r="G172" s="19">
        <v>1192</v>
      </c>
      <c r="H172" s="19">
        <v>557</v>
      </c>
      <c r="I172" s="19">
        <v>635</v>
      </c>
      <c r="J172" s="19">
        <v>1179</v>
      </c>
    </row>
    <row r="173" spans="2:10" s="18" customFormat="1" ht="12" customHeight="1" x14ac:dyDescent="0.2">
      <c r="B173" s="89"/>
      <c r="C173" s="66" t="s">
        <v>140</v>
      </c>
      <c r="D173" s="19">
        <v>4079</v>
      </c>
      <c r="E173" s="19">
        <v>1978</v>
      </c>
      <c r="F173" s="19">
        <v>2101</v>
      </c>
      <c r="G173" s="19">
        <v>4149</v>
      </c>
      <c r="H173" s="19">
        <v>2020</v>
      </c>
      <c r="I173" s="19">
        <v>2129</v>
      </c>
      <c r="J173" s="19">
        <v>4114</v>
      </c>
    </row>
    <row r="174" spans="2:10" s="18" customFormat="1" ht="12" customHeight="1" x14ac:dyDescent="0.2">
      <c r="B174" s="89"/>
      <c r="C174" s="66" t="s">
        <v>141</v>
      </c>
      <c r="D174" s="19">
        <v>33</v>
      </c>
      <c r="E174" s="19">
        <v>14</v>
      </c>
      <c r="F174" s="19">
        <v>19</v>
      </c>
      <c r="G174" s="19">
        <v>35</v>
      </c>
      <c r="H174" s="19">
        <v>15</v>
      </c>
      <c r="I174" s="19">
        <v>20</v>
      </c>
      <c r="J174" s="19">
        <v>34</v>
      </c>
    </row>
    <row r="175" spans="2:10" s="18" customFormat="1" ht="12" customHeight="1" x14ac:dyDescent="0.2">
      <c r="B175" s="89"/>
      <c r="C175" s="66" t="s">
        <v>142</v>
      </c>
      <c r="D175" s="19">
        <v>35</v>
      </c>
      <c r="E175" s="19">
        <v>20</v>
      </c>
      <c r="F175" s="19">
        <v>15</v>
      </c>
      <c r="G175" s="19">
        <v>38</v>
      </c>
      <c r="H175" s="19">
        <v>22</v>
      </c>
      <c r="I175" s="19">
        <v>16</v>
      </c>
      <c r="J175" s="19">
        <v>36</v>
      </c>
    </row>
    <row r="176" spans="2:10" s="18" customFormat="1" ht="12" customHeight="1" x14ac:dyDescent="0.2">
      <c r="B176" s="89"/>
      <c r="C176" s="66" t="s">
        <v>253</v>
      </c>
      <c r="D176" s="19">
        <v>909</v>
      </c>
      <c r="E176" s="19">
        <v>412</v>
      </c>
      <c r="F176" s="19">
        <v>497</v>
      </c>
      <c r="G176" s="19">
        <v>895</v>
      </c>
      <c r="H176" s="19">
        <v>398</v>
      </c>
      <c r="I176" s="19">
        <v>497</v>
      </c>
      <c r="J176" s="19">
        <v>903</v>
      </c>
    </row>
    <row r="177" spans="2:10" s="18" customFormat="1" ht="12" customHeight="1" x14ac:dyDescent="0.2">
      <c r="B177" s="89"/>
      <c r="C177" s="66" t="s">
        <v>143</v>
      </c>
      <c r="D177" s="19">
        <v>340</v>
      </c>
      <c r="E177" s="19">
        <v>158</v>
      </c>
      <c r="F177" s="19">
        <v>182</v>
      </c>
      <c r="G177" s="19">
        <v>341</v>
      </c>
      <c r="H177" s="19">
        <v>165</v>
      </c>
      <c r="I177" s="19">
        <v>176</v>
      </c>
      <c r="J177" s="19">
        <v>339</v>
      </c>
    </row>
    <row r="178" spans="2:10" s="18" customFormat="1" ht="12" customHeight="1" x14ac:dyDescent="0.2">
      <c r="B178" s="89"/>
      <c r="C178" s="66" t="s">
        <v>144</v>
      </c>
      <c r="D178" s="19">
        <v>1154</v>
      </c>
      <c r="E178" s="19">
        <v>586</v>
      </c>
      <c r="F178" s="19">
        <v>568</v>
      </c>
      <c r="G178" s="19">
        <v>1161</v>
      </c>
      <c r="H178" s="19">
        <v>580</v>
      </c>
      <c r="I178" s="19">
        <v>581</v>
      </c>
      <c r="J178" s="19">
        <v>1157</v>
      </c>
    </row>
    <row r="179" spans="2:10" s="18" customFormat="1" ht="12" customHeight="1" x14ac:dyDescent="0.2">
      <c r="B179" s="89"/>
      <c r="C179" s="66" t="s">
        <v>145</v>
      </c>
      <c r="D179" s="19">
        <v>14482</v>
      </c>
      <c r="E179" s="19">
        <v>6635</v>
      </c>
      <c r="F179" s="19">
        <v>7847</v>
      </c>
      <c r="G179" s="19">
        <v>14469</v>
      </c>
      <c r="H179" s="19">
        <v>6662</v>
      </c>
      <c r="I179" s="19">
        <v>7807</v>
      </c>
      <c r="J179" s="19">
        <v>14475</v>
      </c>
    </row>
    <row r="180" spans="2:10" s="18" customFormat="1" ht="12" customHeight="1" x14ac:dyDescent="0.2">
      <c r="B180" s="89"/>
      <c r="C180" s="66" t="s">
        <v>146</v>
      </c>
      <c r="D180" s="19">
        <v>6250</v>
      </c>
      <c r="E180" s="19">
        <v>3050</v>
      </c>
      <c r="F180" s="19">
        <v>3200</v>
      </c>
      <c r="G180" s="19">
        <v>6305</v>
      </c>
      <c r="H180" s="19">
        <v>3071</v>
      </c>
      <c r="I180" s="19">
        <v>3234</v>
      </c>
      <c r="J180" s="19">
        <v>6279</v>
      </c>
    </row>
    <row r="181" spans="2:10" s="18" customFormat="1" ht="12" customHeight="1" x14ac:dyDescent="0.2">
      <c r="B181" s="89"/>
      <c r="C181" s="66" t="s">
        <v>147</v>
      </c>
      <c r="D181" s="19">
        <v>1547</v>
      </c>
      <c r="E181" s="19">
        <v>732</v>
      </c>
      <c r="F181" s="19">
        <v>815</v>
      </c>
      <c r="G181" s="19">
        <v>1569</v>
      </c>
      <c r="H181" s="19">
        <v>747</v>
      </c>
      <c r="I181" s="19">
        <v>822</v>
      </c>
      <c r="J181" s="19">
        <v>1558</v>
      </c>
    </row>
    <row r="182" spans="2:10" s="18" customFormat="1" ht="12" customHeight="1" x14ac:dyDescent="0.2">
      <c r="B182" s="89"/>
      <c r="C182" s="66" t="s">
        <v>148</v>
      </c>
      <c r="D182" s="19">
        <v>202</v>
      </c>
      <c r="E182" s="19">
        <v>97</v>
      </c>
      <c r="F182" s="19">
        <v>105</v>
      </c>
      <c r="G182" s="19">
        <v>203</v>
      </c>
      <c r="H182" s="19">
        <v>96</v>
      </c>
      <c r="I182" s="19">
        <v>107</v>
      </c>
      <c r="J182" s="19">
        <v>203</v>
      </c>
    </row>
    <row r="183" spans="2:10" s="18" customFormat="1" ht="12" customHeight="1" x14ac:dyDescent="0.2">
      <c r="B183" s="89"/>
      <c r="C183" s="66" t="s">
        <v>149</v>
      </c>
      <c r="D183" s="19">
        <v>6699</v>
      </c>
      <c r="E183" s="19">
        <v>3072</v>
      </c>
      <c r="F183" s="19">
        <v>3627</v>
      </c>
      <c r="G183" s="19">
        <v>6729</v>
      </c>
      <c r="H183" s="19">
        <v>3087</v>
      </c>
      <c r="I183" s="19">
        <v>3642</v>
      </c>
      <c r="J183" s="19">
        <v>6713</v>
      </c>
    </row>
    <row r="184" spans="2:10" s="18" customFormat="1" ht="12" customHeight="1" x14ac:dyDescent="0.2">
      <c r="B184" s="89"/>
      <c r="C184" s="66" t="s">
        <v>150</v>
      </c>
      <c r="D184" s="19">
        <v>62</v>
      </c>
      <c r="E184" s="19">
        <v>34</v>
      </c>
      <c r="F184" s="19">
        <v>28</v>
      </c>
      <c r="G184" s="19">
        <v>62</v>
      </c>
      <c r="H184" s="19">
        <v>36</v>
      </c>
      <c r="I184" s="19">
        <v>26</v>
      </c>
      <c r="J184" s="19">
        <v>62</v>
      </c>
    </row>
    <row r="185" spans="2:10" s="18" customFormat="1" ht="12" customHeight="1" x14ac:dyDescent="0.2">
      <c r="B185" s="89"/>
      <c r="C185" s="66" t="s">
        <v>151</v>
      </c>
      <c r="D185" s="19">
        <v>2856</v>
      </c>
      <c r="E185" s="19">
        <v>1285</v>
      </c>
      <c r="F185" s="19">
        <v>1571</v>
      </c>
      <c r="G185" s="19">
        <v>2841</v>
      </c>
      <c r="H185" s="19">
        <v>1271</v>
      </c>
      <c r="I185" s="19">
        <v>1570</v>
      </c>
      <c r="J185" s="19">
        <v>2848</v>
      </c>
    </row>
    <row r="186" spans="2:10" s="18" customFormat="1" ht="12" customHeight="1" x14ac:dyDescent="0.2">
      <c r="B186" s="89"/>
      <c r="C186" s="66" t="s">
        <v>152</v>
      </c>
      <c r="D186" s="19">
        <v>295</v>
      </c>
      <c r="E186" s="19">
        <v>143</v>
      </c>
      <c r="F186" s="19">
        <v>152</v>
      </c>
      <c r="G186" s="19">
        <v>290</v>
      </c>
      <c r="H186" s="19">
        <v>140</v>
      </c>
      <c r="I186" s="19">
        <v>150</v>
      </c>
      <c r="J186" s="19">
        <v>292</v>
      </c>
    </row>
    <row r="187" spans="2:10" s="18" customFormat="1" ht="12" customHeight="1" x14ac:dyDescent="0.2">
      <c r="B187" s="89"/>
      <c r="C187" s="66" t="s">
        <v>153</v>
      </c>
      <c r="D187" s="19">
        <v>769</v>
      </c>
      <c r="E187" s="19">
        <v>348</v>
      </c>
      <c r="F187" s="19">
        <v>421</v>
      </c>
      <c r="G187" s="19">
        <v>765</v>
      </c>
      <c r="H187" s="19">
        <v>356</v>
      </c>
      <c r="I187" s="19">
        <v>409</v>
      </c>
      <c r="J187" s="19">
        <v>768</v>
      </c>
    </row>
    <row r="188" spans="2:10" s="18" customFormat="1" ht="12" customHeight="1" x14ac:dyDescent="0.2">
      <c r="B188" s="89"/>
      <c r="C188" s="66" t="s">
        <v>254</v>
      </c>
      <c r="D188" s="19">
        <v>118</v>
      </c>
      <c r="E188" s="19">
        <v>54</v>
      </c>
      <c r="F188" s="19">
        <v>64</v>
      </c>
      <c r="G188" s="19">
        <v>119</v>
      </c>
      <c r="H188" s="19">
        <v>55</v>
      </c>
      <c r="I188" s="19">
        <v>64</v>
      </c>
      <c r="J188" s="19">
        <v>118</v>
      </c>
    </row>
    <row r="189" spans="2:10" s="18" customFormat="1" ht="12" customHeight="1" x14ac:dyDescent="0.2">
      <c r="B189" s="89"/>
      <c r="C189" s="66" t="s">
        <v>154</v>
      </c>
      <c r="D189" s="19">
        <v>391</v>
      </c>
      <c r="E189" s="19">
        <v>185</v>
      </c>
      <c r="F189" s="19">
        <v>206</v>
      </c>
      <c r="G189" s="19">
        <v>397</v>
      </c>
      <c r="H189" s="19">
        <v>186</v>
      </c>
      <c r="I189" s="19">
        <v>211</v>
      </c>
      <c r="J189" s="19">
        <v>394</v>
      </c>
    </row>
    <row r="190" spans="2:10" s="18" customFormat="1" ht="12" customHeight="1" x14ac:dyDescent="0.2">
      <c r="B190" s="89"/>
      <c r="C190" s="66" t="s">
        <v>155</v>
      </c>
      <c r="D190" s="19">
        <v>650</v>
      </c>
      <c r="E190" s="19">
        <v>324</v>
      </c>
      <c r="F190" s="19">
        <v>326</v>
      </c>
      <c r="G190" s="19">
        <v>644</v>
      </c>
      <c r="H190" s="19">
        <v>322</v>
      </c>
      <c r="I190" s="19">
        <v>322</v>
      </c>
      <c r="J190" s="19">
        <v>647</v>
      </c>
    </row>
    <row r="191" spans="2:10" s="18" customFormat="1" ht="12" customHeight="1" x14ac:dyDescent="0.2">
      <c r="B191" s="89"/>
      <c r="C191" s="66" t="s">
        <v>156</v>
      </c>
      <c r="D191" s="19">
        <v>675</v>
      </c>
      <c r="E191" s="19">
        <v>313</v>
      </c>
      <c r="F191" s="19">
        <v>362</v>
      </c>
      <c r="G191" s="19">
        <v>691</v>
      </c>
      <c r="H191" s="19">
        <v>329</v>
      </c>
      <c r="I191" s="19">
        <v>362</v>
      </c>
      <c r="J191" s="19">
        <v>683</v>
      </c>
    </row>
    <row r="192" spans="2:10" s="18" customFormat="1" ht="12" customHeight="1" x14ac:dyDescent="0.2">
      <c r="B192" s="89"/>
      <c r="C192" s="66" t="s">
        <v>157</v>
      </c>
      <c r="D192" s="19">
        <v>145</v>
      </c>
      <c r="E192" s="19">
        <v>64</v>
      </c>
      <c r="F192" s="19">
        <v>81</v>
      </c>
      <c r="G192" s="19">
        <v>137</v>
      </c>
      <c r="H192" s="19">
        <v>60</v>
      </c>
      <c r="I192" s="19">
        <v>77</v>
      </c>
      <c r="J192" s="19">
        <v>140</v>
      </c>
    </row>
    <row r="193" spans="1:10" s="18" customFormat="1" ht="12" customHeight="1" x14ac:dyDescent="0.2">
      <c r="B193" s="89"/>
      <c r="C193" s="66" t="s">
        <v>158</v>
      </c>
      <c r="D193" s="19">
        <v>87</v>
      </c>
      <c r="E193" s="19">
        <v>48</v>
      </c>
      <c r="F193" s="19">
        <v>39</v>
      </c>
      <c r="G193" s="19">
        <v>87</v>
      </c>
      <c r="H193" s="19">
        <v>46</v>
      </c>
      <c r="I193" s="19">
        <v>41</v>
      </c>
      <c r="J193" s="19">
        <v>87</v>
      </c>
    </row>
    <row r="194" spans="1:10" s="18" customFormat="1" ht="12" customHeight="1" x14ac:dyDescent="0.2">
      <c r="B194" s="89"/>
      <c r="C194" s="66" t="s">
        <v>159</v>
      </c>
      <c r="D194" s="19">
        <v>782</v>
      </c>
      <c r="E194" s="19">
        <v>375</v>
      </c>
      <c r="F194" s="19">
        <v>407</v>
      </c>
      <c r="G194" s="19">
        <v>786</v>
      </c>
      <c r="H194" s="19">
        <v>377</v>
      </c>
      <c r="I194" s="19">
        <v>409</v>
      </c>
      <c r="J194" s="19">
        <v>785</v>
      </c>
    </row>
    <row r="195" spans="1:10" s="18" customFormat="1" ht="12" customHeight="1" x14ac:dyDescent="0.2">
      <c r="B195" s="89"/>
      <c r="C195" s="66" t="s">
        <v>160</v>
      </c>
      <c r="D195" s="19">
        <v>2355</v>
      </c>
      <c r="E195" s="19">
        <v>1133</v>
      </c>
      <c r="F195" s="19">
        <v>1222</v>
      </c>
      <c r="G195" s="19">
        <v>2380</v>
      </c>
      <c r="H195" s="19">
        <v>1154</v>
      </c>
      <c r="I195" s="19">
        <v>1226</v>
      </c>
      <c r="J195" s="19">
        <v>2367</v>
      </c>
    </row>
    <row r="196" spans="1:10" s="18" customFormat="1" ht="12" customHeight="1" x14ac:dyDescent="0.2">
      <c r="B196" s="89"/>
      <c r="C196" s="66" t="s">
        <v>161</v>
      </c>
      <c r="D196" s="19">
        <v>65</v>
      </c>
      <c r="E196" s="19">
        <v>29</v>
      </c>
      <c r="F196" s="19">
        <v>36</v>
      </c>
      <c r="G196" s="19">
        <v>65</v>
      </c>
      <c r="H196" s="19">
        <v>29</v>
      </c>
      <c r="I196" s="19">
        <v>36</v>
      </c>
      <c r="J196" s="19">
        <v>65</v>
      </c>
    </row>
    <row r="197" spans="1:10" s="18" customFormat="1" ht="12" customHeight="1" x14ac:dyDescent="0.2">
      <c r="B197" s="89"/>
      <c r="C197" s="66" t="s">
        <v>162</v>
      </c>
      <c r="D197" s="19">
        <v>981</v>
      </c>
      <c r="E197" s="19">
        <v>477</v>
      </c>
      <c r="F197" s="19">
        <v>504</v>
      </c>
      <c r="G197" s="19">
        <v>988</v>
      </c>
      <c r="H197" s="19">
        <v>474</v>
      </c>
      <c r="I197" s="19">
        <v>514</v>
      </c>
      <c r="J197" s="19">
        <v>985</v>
      </c>
    </row>
    <row r="198" spans="1:10" s="18" customFormat="1" ht="12" customHeight="1" x14ac:dyDescent="0.2">
      <c r="B198" s="89"/>
      <c r="C198" s="66" t="s">
        <v>163</v>
      </c>
      <c r="D198" s="19">
        <v>665</v>
      </c>
      <c r="E198" s="19">
        <v>322</v>
      </c>
      <c r="F198" s="19">
        <v>343</v>
      </c>
      <c r="G198" s="19">
        <v>656</v>
      </c>
      <c r="H198" s="19">
        <v>311</v>
      </c>
      <c r="I198" s="19">
        <v>345</v>
      </c>
      <c r="J198" s="19">
        <v>661</v>
      </c>
    </row>
    <row r="199" spans="1:10" s="18" customFormat="1" ht="12" customHeight="1" x14ac:dyDescent="0.2">
      <c r="B199" s="89"/>
      <c r="C199" s="89" t="s">
        <v>164</v>
      </c>
      <c r="D199" s="103">
        <v>299</v>
      </c>
      <c r="E199" s="103">
        <v>150</v>
      </c>
      <c r="F199" s="103">
        <v>149</v>
      </c>
      <c r="G199" s="103">
        <v>300</v>
      </c>
      <c r="H199" s="103">
        <v>152</v>
      </c>
      <c r="I199" s="103">
        <v>148</v>
      </c>
      <c r="J199" s="103">
        <v>300</v>
      </c>
    </row>
    <row r="200" spans="1:10" s="18" customFormat="1" ht="12" customHeight="1" x14ac:dyDescent="0.2">
      <c r="A200" s="339"/>
      <c r="B200" s="339"/>
      <c r="C200" s="339"/>
      <c r="D200" s="339"/>
      <c r="E200" s="339"/>
      <c r="F200" s="339"/>
      <c r="G200" s="339"/>
      <c r="H200" s="339"/>
      <c r="I200" s="339"/>
      <c r="J200" s="339"/>
    </row>
    <row r="201" spans="1:10" s="18" customFormat="1" ht="12" customHeight="1" x14ac:dyDescent="0.2">
      <c r="A201" s="336" t="s">
        <v>165</v>
      </c>
      <c r="B201" s="336"/>
      <c r="C201" s="336"/>
      <c r="D201" s="15">
        <f t="shared" ref="D201:J201" si="45">SUM(D202:D212)</f>
        <v>5744</v>
      </c>
      <c r="E201" s="15">
        <f t="shared" si="45"/>
        <v>2778</v>
      </c>
      <c r="F201" s="15">
        <f t="shared" si="45"/>
        <v>2966</v>
      </c>
      <c r="G201" s="15">
        <f t="shared" si="45"/>
        <v>5796</v>
      </c>
      <c r="H201" s="15">
        <f t="shared" si="45"/>
        <v>2807</v>
      </c>
      <c r="I201" s="15">
        <f t="shared" si="45"/>
        <v>2989</v>
      </c>
      <c r="J201" s="15">
        <f t="shared" si="45"/>
        <v>5770</v>
      </c>
    </row>
    <row r="202" spans="1:10" s="18" customFormat="1" ht="12" customHeight="1" x14ac:dyDescent="0.2">
      <c r="B202" s="89"/>
      <c r="C202" s="71" t="s">
        <v>267</v>
      </c>
      <c r="D202" s="29">
        <v>529</v>
      </c>
      <c r="E202" s="29">
        <v>248</v>
      </c>
      <c r="F202" s="29">
        <v>281</v>
      </c>
      <c r="G202" s="29">
        <v>540</v>
      </c>
      <c r="H202" s="29">
        <v>258</v>
      </c>
      <c r="I202" s="29">
        <v>282</v>
      </c>
      <c r="J202" s="29">
        <v>534</v>
      </c>
    </row>
    <row r="203" spans="1:10" s="18" customFormat="1" ht="12" customHeight="1" x14ac:dyDescent="0.2">
      <c r="B203" s="89"/>
      <c r="C203" s="66" t="s">
        <v>279</v>
      </c>
      <c r="D203" s="19">
        <v>315</v>
      </c>
      <c r="E203" s="19">
        <v>170</v>
      </c>
      <c r="F203" s="19">
        <v>145</v>
      </c>
      <c r="G203" s="19">
        <v>306</v>
      </c>
      <c r="H203" s="19">
        <v>160</v>
      </c>
      <c r="I203" s="19">
        <v>146</v>
      </c>
      <c r="J203" s="19">
        <v>311</v>
      </c>
    </row>
    <row r="204" spans="1:10" s="18" customFormat="1" ht="12" customHeight="1" x14ac:dyDescent="0.2">
      <c r="B204" s="89"/>
      <c r="C204" s="66" t="s">
        <v>167</v>
      </c>
      <c r="D204" s="19">
        <v>74</v>
      </c>
      <c r="E204" s="19">
        <v>47</v>
      </c>
      <c r="F204" s="19">
        <v>27</v>
      </c>
      <c r="G204" s="19">
        <v>72</v>
      </c>
      <c r="H204" s="19">
        <v>44</v>
      </c>
      <c r="I204" s="19">
        <v>28</v>
      </c>
      <c r="J204" s="19">
        <v>73</v>
      </c>
    </row>
    <row r="205" spans="1:10" s="18" customFormat="1" ht="12" customHeight="1" x14ac:dyDescent="0.2">
      <c r="B205" s="89"/>
      <c r="C205" s="66" t="s">
        <v>168</v>
      </c>
      <c r="D205" s="19">
        <v>55</v>
      </c>
      <c r="E205" s="19">
        <v>27</v>
      </c>
      <c r="F205" s="19">
        <v>28</v>
      </c>
      <c r="G205" s="19">
        <v>56</v>
      </c>
      <c r="H205" s="19">
        <v>28</v>
      </c>
      <c r="I205" s="19">
        <v>28</v>
      </c>
      <c r="J205" s="19">
        <v>56</v>
      </c>
    </row>
    <row r="206" spans="1:10" s="18" customFormat="1" ht="12" customHeight="1" x14ac:dyDescent="0.2">
      <c r="B206" s="89"/>
      <c r="C206" s="66" t="s">
        <v>280</v>
      </c>
      <c r="D206" s="19">
        <v>475</v>
      </c>
      <c r="E206" s="19">
        <v>229</v>
      </c>
      <c r="F206" s="19">
        <v>246</v>
      </c>
      <c r="G206" s="19">
        <v>486</v>
      </c>
      <c r="H206" s="19">
        <v>237</v>
      </c>
      <c r="I206" s="19">
        <v>249</v>
      </c>
      <c r="J206" s="19">
        <v>481</v>
      </c>
    </row>
    <row r="207" spans="1:10" s="18" customFormat="1" ht="12" customHeight="1" x14ac:dyDescent="0.2">
      <c r="B207" s="89"/>
      <c r="C207" s="66" t="s">
        <v>169</v>
      </c>
      <c r="D207" s="19">
        <v>69</v>
      </c>
      <c r="E207" s="19">
        <v>39</v>
      </c>
      <c r="F207" s="19">
        <v>30</v>
      </c>
      <c r="G207" s="19">
        <v>69</v>
      </c>
      <c r="H207" s="19">
        <v>39</v>
      </c>
      <c r="I207" s="19">
        <v>30</v>
      </c>
      <c r="J207" s="19">
        <v>69</v>
      </c>
    </row>
    <row r="208" spans="1:10" s="18" customFormat="1" ht="12" customHeight="1" x14ac:dyDescent="0.2">
      <c r="B208" s="89"/>
      <c r="C208" s="66" t="s">
        <v>170</v>
      </c>
      <c r="D208" s="19">
        <v>481</v>
      </c>
      <c r="E208" s="19">
        <v>240</v>
      </c>
      <c r="F208" s="19">
        <v>241</v>
      </c>
      <c r="G208" s="19">
        <v>476</v>
      </c>
      <c r="H208" s="19">
        <v>235</v>
      </c>
      <c r="I208" s="19">
        <v>241</v>
      </c>
      <c r="J208" s="19">
        <v>478</v>
      </c>
    </row>
    <row r="209" spans="1:10" s="18" customFormat="1" ht="12" customHeight="1" x14ac:dyDescent="0.2">
      <c r="B209" s="89"/>
      <c r="C209" s="66" t="s">
        <v>268</v>
      </c>
      <c r="D209" s="19">
        <v>806</v>
      </c>
      <c r="E209" s="19">
        <v>359</v>
      </c>
      <c r="F209" s="19">
        <v>447</v>
      </c>
      <c r="G209" s="19">
        <v>812</v>
      </c>
      <c r="H209" s="19">
        <v>361</v>
      </c>
      <c r="I209" s="19">
        <v>451</v>
      </c>
      <c r="J209" s="19">
        <v>810</v>
      </c>
    </row>
    <row r="210" spans="1:10" s="18" customFormat="1" ht="12" customHeight="1" x14ac:dyDescent="0.2">
      <c r="B210" s="89"/>
      <c r="C210" s="66" t="s">
        <v>171</v>
      </c>
      <c r="D210" s="19">
        <v>583</v>
      </c>
      <c r="E210" s="19">
        <v>284</v>
      </c>
      <c r="F210" s="19">
        <v>299</v>
      </c>
      <c r="G210" s="19">
        <v>579</v>
      </c>
      <c r="H210" s="19">
        <v>279</v>
      </c>
      <c r="I210" s="19">
        <v>300</v>
      </c>
      <c r="J210" s="19">
        <v>580</v>
      </c>
    </row>
    <row r="211" spans="1:10" s="18" customFormat="1" ht="12" customHeight="1" x14ac:dyDescent="0.2">
      <c r="B211" s="89"/>
      <c r="C211" s="66" t="s">
        <v>172</v>
      </c>
      <c r="D211" s="19">
        <v>37</v>
      </c>
      <c r="E211" s="19">
        <v>16</v>
      </c>
      <c r="F211" s="19">
        <v>21</v>
      </c>
      <c r="G211" s="19">
        <v>42</v>
      </c>
      <c r="H211" s="19">
        <v>19</v>
      </c>
      <c r="I211" s="19">
        <v>23</v>
      </c>
      <c r="J211" s="19">
        <v>40</v>
      </c>
    </row>
    <row r="212" spans="1:10" s="18" customFormat="1" ht="12" customHeight="1" x14ac:dyDescent="0.2">
      <c r="B212" s="89"/>
      <c r="C212" s="89" t="s">
        <v>173</v>
      </c>
      <c r="D212" s="103">
        <v>2320</v>
      </c>
      <c r="E212" s="103">
        <v>1119</v>
      </c>
      <c r="F212" s="103">
        <v>1201</v>
      </c>
      <c r="G212" s="103">
        <v>2358</v>
      </c>
      <c r="H212" s="103">
        <v>1147</v>
      </c>
      <c r="I212" s="103">
        <v>1211</v>
      </c>
      <c r="J212" s="103">
        <v>2338</v>
      </c>
    </row>
    <row r="213" spans="1:10" s="18" customFormat="1" ht="12" customHeight="1" x14ac:dyDescent="0.2">
      <c r="A213" s="339"/>
      <c r="B213" s="339"/>
      <c r="C213" s="339"/>
      <c r="D213" s="339"/>
      <c r="E213" s="339"/>
      <c r="F213" s="339"/>
      <c r="G213" s="339"/>
      <c r="H213" s="339"/>
      <c r="I213" s="339"/>
      <c r="J213" s="339"/>
    </row>
    <row r="214" spans="1:10" s="18" customFormat="1" ht="12" customHeight="1" x14ac:dyDescent="0.2">
      <c r="A214" s="336" t="s">
        <v>174</v>
      </c>
      <c r="B214" s="336"/>
      <c r="C214" s="336"/>
      <c r="D214" s="15">
        <f t="shared" ref="D214:J214" si="46">SUM(D215:D233)</f>
        <v>45475</v>
      </c>
      <c r="E214" s="15">
        <f t="shared" si="46"/>
        <v>21879</v>
      </c>
      <c r="F214" s="15">
        <f t="shared" si="46"/>
        <v>23596</v>
      </c>
      <c r="G214" s="15">
        <f t="shared" si="46"/>
        <v>45856</v>
      </c>
      <c r="H214" s="15">
        <f t="shared" si="46"/>
        <v>22059</v>
      </c>
      <c r="I214" s="15">
        <f t="shared" si="46"/>
        <v>23797</v>
      </c>
      <c r="J214" s="15">
        <f t="shared" si="46"/>
        <v>45667</v>
      </c>
    </row>
    <row r="215" spans="1:10" s="18" customFormat="1" ht="12" customHeight="1" x14ac:dyDescent="0.2">
      <c r="B215" s="89"/>
      <c r="C215" s="71" t="s">
        <v>175</v>
      </c>
      <c r="D215" s="29">
        <v>4025</v>
      </c>
      <c r="E215" s="29">
        <v>2005</v>
      </c>
      <c r="F215" s="29">
        <v>2020</v>
      </c>
      <c r="G215" s="29">
        <v>4018</v>
      </c>
      <c r="H215" s="29">
        <v>1999</v>
      </c>
      <c r="I215" s="29">
        <v>2019</v>
      </c>
      <c r="J215" s="29">
        <v>4021</v>
      </c>
    </row>
    <row r="216" spans="1:10" s="18" customFormat="1" ht="12" customHeight="1" x14ac:dyDescent="0.2">
      <c r="B216" s="89"/>
      <c r="C216" s="66" t="s">
        <v>176</v>
      </c>
      <c r="D216" s="19">
        <v>16693</v>
      </c>
      <c r="E216" s="19">
        <v>7766</v>
      </c>
      <c r="F216" s="19">
        <v>8927</v>
      </c>
      <c r="G216" s="19">
        <v>16796</v>
      </c>
      <c r="H216" s="19">
        <v>7815</v>
      </c>
      <c r="I216" s="19">
        <v>8981</v>
      </c>
      <c r="J216" s="19">
        <v>16745</v>
      </c>
    </row>
    <row r="217" spans="1:10" s="18" customFormat="1" ht="12" customHeight="1" x14ac:dyDescent="0.2">
      <c r="B217" s="89"/>
      <c r="C217" s="66" t="s">
        <v>177</v>
      </c>
      <c r="D217" s="19">
        <v>1875</v>
      </c>
      <c r="E217" s="19">
        <v>954</v>
      </c>
      <c r="F217" s="19">
        <v>921</v>
      </c>
      <c r="G217" s="19">
        <v>1929</v>
      </c>
      <c r="H217" s="19">
        <v>991</v>
      </c>
      <c r="I217" s="19">
        <v>938</v>
      </c>
      <c r="J217" s="19">
        <v>1903</v>
      </c>
    </row>
    <row r="218" spans="1:10" s="18" customFormat="1" ht="12" customHeight="1" x14ac:dyDescent="0.2">
      <c r="B218" s="89"/>
      <c r="C218" s="66" t="s">
        <v>178</v>
      </c>
      <c r="D218" s="19">
        <v>2377</v>
      </c>
      <c r="E218" s="19">
        <v>1182</v>
      </c>
      <c r="F218" s="19">
        <v>1195</v>
      </c>
      <c r="G218" s="19">
        <v>2420</v>
      </c>
      <c r="H218" s="19">
        <v>1199</v>
      </c>
      <c r="I218" s="19">
        <v>1221</v>
      </c>
      <c r="J218" s="19">
        <v>2398</v>
      </c>
    </row>
    <row r="219" spans="1:10" s="18" customFormat="1" ht="12" customHeight="1" x14ac:dyDescent="0.2">
      <c r="B219" s="89"/>
      <c r="C219" s="66" t="s">
        <v>179</v>
      </c>
      <c r="D219" s="19">
        <v>7813</v>
      </c>
      <c r="E219" s="19">
        <v>3747</v>
      </c>
      <c r="F219" s="19">
        <v>4066</v>
      </c>
      <c r="G219" s="19">
        <v>7871</v>
      </c>
      <c r="H219" s="19">
        <v>3755</v>
      </c>
      <c r="I219" s="19">
        <v>4116</v>
      </c>
      <c r="J219" s="19">
        <v>7843</v>
      </c>
    </row>
    <row r="220" spans="1:10" s="18" customFormat="1" ht="12" customHeight="1" x14ac:dyDescent="0.2">
      <c r="B220" s="89"/>
      <c r="C220" s="66" t="s">
        <v>180</v>
      </c>
      <c r="D220" s="19">
        <v>576</v>
      </c>
      <c r="E220" s="19">
        <v>276</v>
      </c>
      <c r="F220" s="19">
        <v>300</v>
      </c>
      <c r="G220" s="19">
        <v>586</v>
      </c>
      <c r="H220" s="19">
        <v>282</v>
      </c>
      <c r="I220" s="19">
        <v>304</v>
      </c>
      <c r="J220" s="19">
        <v>580</v>
      </c>
    </row>
    <row r="221" spans="1:10" s="18" customFormat="1" ht="12" customHeight="1" x14ac:dyDescent="0.2">
      <c r="B221" s="89"/>
      <c r="C221" s="66" t="s">
        <v>181</v>
      </c>
      <c r="D221" s="19">
        <v>672</v>
      </c>
      <c r="E221" s="19">
        <v>332</v>
      </c>
      <c r="F221" s="19">
        <v>340</v>
      </c>
      <c r="G221" s="19">
        <v>682</v>
      </c>
      <c r="H221" s="19">
        <v>341</v>
      </c>
      <c r="I221" s="19">
        <v>341</v>
      </c>
      <c r="J221" s="19">
        <v>677</v>
      </c>
    </row>
    <row r="222" spans="1:10" s="18" customFormat="1" ht="12" customHeight="1" x14ac:dyDescent="0.2">
      <c r="B222" s="89"/>
      <c r="C222" s="66" t="s">
        <v>182</v>
      </c>
      <c r="D222" s="19">
        <v>732</v>
      </c>
      <c r="E222" s="19">
        <v>347</v>
      </c>
      <c r="F222" s="19">
        <v>385</v>
      </c>
      <c r="G222" s="19">
        <v>754</v>
      </c>
      <c r="H222" s="19">
        <v>358</v>
      </c>
      <c r="I222" s="19">
        <v>396</v>
      </c>
      <c r="J222" s="19">
        <v>743</v>
      </c>
    </row>
    <row r="223" spans="1:10" s="18" customFormat="1" ht="12" customHeight="1" x14ac:dyDescent="0.2">
      <c r="B223" s="89"/>
      <c r="C223" s="66" t="s">
        <v>183</v>
      </c>
      <c r="D223" s="19">
        <v>378</v>
      </c>
      <c r="E223" s="19">
        <v>198</v>
      </c>
      <c r="F223" s="19">
        <v>180</v>
      </c>
      <c r="G223" s="19">
        <v>364</v>
      </c>
      <c r="H223" s="19">
        <v>193</v>
      </c>
      <c r="I223" s="19">
        <v>171</v>
      </c>
      <c r="J223" s="19">
        <v>371</v>
      </c>
    </row>
    <row r="224" spans="1:10" s="18" customFormat="1" ht="12" customHeight="1" x14ac:dyDescent="0.2">
      <c r="B224" s="89"/>
      <c r="C224" s="66" t="s">
        <v>184</v>
      </c>
      <c r="D224" s="19">
        <v>1196</v>
      </c>
      <c r="E224" s="19">
        <v>570</v>
      </c>
      <c r="F224" s="19">
        <v>626</v>
      </c>
      <c r="G224" s="19">
        <v>1206</v>
      </c>
      <c r="H224" s="19">
        <v>574</v>
      </c>
      <c r="I224" s="19">
        <v>632</v>
      </c>
      <c r="J224" s="19">
        <v>1201</v>
      </c>
    </row>
    <row r="225" spans="1:10" s="18" customFormat="1" ht="12" customHeight="1" x14ac:dyDescent="0.2">
      <c r="B225" s="89"/>
      <c r="C225" s="66" t="s">
        <v>185</v>
      </c>
      <c r="D225" s="19">
        <v>345</v>
      </c>
      <c r="E225" s="19">
        <v>165</v>
      </c>
      <c r="F225" s="19">
        <v>180</v>
      </c>
      <c r="G225" s="19">
        <v>340</v>
      </c>
      <c r="H225" s="19">
        <v>165</v>
      </c>
      <c r="I225" s="19">
        <v>175</v>
      </c>
      <c r="J225" s="19">
        <v>343</v>
      </c>
    </row>
    <row r="226" spans="1:10" s="18" customFormat="1" ht="12" customHeight="1" x14ac:dyDescent="0.2">
      <c r="B226" s="89"/>
      <c r="C226" s="66" t="s">
        <v>186</v>
      </c>
      <c r="D226" s="19">
        <v>112</v>
      </c>
      <c r="E226" s="19">
        <v>55</v>
      </c>
      <c r="F226" s="19">
        <v>57</v>
      </c>
      <c r="G226" s="19">
        <v>110</v>
      </c>
      <c r="H226" s="19">
        <v>54</v>
      </c>
      <c r="I226" s="19">
        <v>56</v>
      </c>
      <c r="J226" s="19">
        <v>111</v>
      </c>
    </row>
    <row r="227" spans="1:10" s="18" customFormat="1" ht="12" customHeight="1" x14ac:dyDescent="0.2">
      <c r="B227" s="89"/>
      <c r="C227" s="66" t="s">
        <v>187</v>
      </c>
      <c r="D227" s="19">
        <v>2336</v>
      </c>
      <c r="E227" s="19">
        <v>1147</v>
      </c>
      <c r="F227" s="19">
        <v>1189</v>
      </c>
      <c r="G227" s="19">
        <v>2377</v>
      </c>
      <c r="H227" s="19">
        <v>1162</v>
      </c>
      <c r="I227" s="19">
        <v>1215</v>
      </c>
      <c r="J227" s="19">
        <v>2357</v>
      </c>
    </row>
    <row r="228" spans="1:10" s="18" customFormat="1" ht="12" customHeight="1" x14ac:dyDescent="0.2">
      <c r="B228" s="89"/>
      <c r="C228" s="66" t="s">
        <v>188</v>
      </c>
      <c r="D228" s="19">
        <v>536</v>
      </c>
      <c r="E228" s="19">
        <v>254</v>
      </c>
      <c r="F228" s="19">
        <v>282</v>
      </c>
      <c r="G228" s="19">
        <v>535</v>
      </c>
      <c r="H228" s="19">
        <v>254</v>
      </c>
      <c r="I228" s="19">
        <v>281</v>
      </c>
      <c r="J228" s="19">
        <v>535</v>
      </c>
    </row>
    <row r="229" spans="1:10" s="18" customFormat="1" ht="12" customHeight="1" x14ac:dyDescent="0.2">
      <c r="B229" s="89"/>
      <c r="C229" s="66" t="s">
        <v>189</v>
      </c>
      <c r="D229" s="19">
        <v>524</v>
      </c>
      <c r="E229" s="19">
        <v>266</v>
      </c>
      <c r="F229" s="19">
        <v>258</v>
      </c>
      <c r="G229" s="19">
        <v>538</v>
      </c>
      <c r="H229" s="19">
        <v>263</v>
      </c>
      <c r="I229" s="19">
        <v>275</v>
      </c>
      <c r="J229" s="19">
        <v>531</v>
      </c>
    </row>
    <row r="230" spans="1:10" s="18" customFormat="1" ht="12" customHeight="1" x14ac:dyDescent="0.2">
      <c r="B230" s="89"/>
      <c r="C230" s="66" t="s">
        <v>296</v>
      </c>
      <c r="D230" s="19">
        <v>121</v>
      </c>
      <c r="E230" s="19">
        <v>61</v>
      </c>
      <c r="F230" s="19">
        <v>60</v>
      </c>
      <c r="G230" s="19">
        <v>118</v>
      </c>
      <c r="H230" s="19">
        <v>56</v>
      </c>
      <c r="I230" s="19">
        <v>62</v>
      </c>
      <c r="J230" s="19">
        <v>120</v>
      </c>
    </row>
    <row r="231" spans="1:10" s="18" customFormat="1" ht="12" customHeight="1" x14ac:dyDescent="0.2">
      <c r="B231" s="89"/>
      <c r="C231" s="66" t="s">
        <v>190</v>
      </c>
      <c r="D231" s="19">
        <v>2193</v>
      </c>
      <c r="E231" s="19">
        <v>1107</v>
      </c>
      <c r="F231" s="19">
        <v>1086</v>
      </c>
      <c r="G231" s="19">
        <v>2211</v>
      </c>
      <c r="H231" s="19">
        <v>1115</v>
      </c>
      <c r="I231" s="19">
        <v>1096</v>
      </c>
      <c r="J231" s="19">
        <v>2201</v>
      </c>
    </row>
    <row r="232" spans="1:10" s="18" customFormat="1" ht="12" customHeight="1" x14ac:dyDescent="0.2">
      <c r="B232" s="89"/>
      <c r="C232" s="66" t="s">
        <v>191</v>
      </c>
      <c r="D232" s="19">
        <v>179</v>
      </c>
      <c r="E232" s="19">
        <v>87</v>
      </c>
      <c r="F232" s="19">
        <v>92</v>
      </c>
      <c r="G232" s="19">
        <v>191</v>
      </c>
      <c r="H232" s="19">
        <v>95</v>
      </c>
      <c r="I232" s="19">
        <v>96</v>
      </c>
      <c r="J232" s="19">
        <v>185</v>
      </c>
    </row>
    <row r="233" spans="1:10" s="18" customFormat="1" ht="12" customHeight="1" x14ac:dyDescent="0.2">
      <c r="B233" s="89"/>
      <c r="C233" s="89" t="s">
        <v>192</v>
      </c>
      <c r="D233" s="103">
        <v>2792</v>
      </c>
      <c r="E233" s="103">
        <v>1360</v>
      </c>
      <c r="F233" s="103">
        <v>1432</v>
      </c>
      <c r="G233" s="103">
        <v>2810</v>
      </c>
      <c r="H233" s="103">
        <v>1388</v>
      </c>
      <c r="I233" s="103">
        <v>1422</v>
      </c>
      <c r="J233" s="103">
        <v>2802</v>
      </c>
    </row>
    <row r="234" spans="1:10" s="18" customFormat="1" ht="12" customHeight="1" x14ac:dyDescent="0.2">
      <c r="A234" s="339"/>
      <c r="B234" s="339"/>
      <c r="C234" s="339"/>
      <c r="D234" s="339"/>
      <c r="E234" s="339"/>
      <c r="F234" s="339"/>
      <c r="G234" s="339"/>
      <c r="H234" s="339"/>
      <c r="I234" s="339"/>
      <c r="J234" s="339"/>
    </row>
    <row r="235" spans="1:10" s="18" customFormat="1" ht="12" customHeight="1" x14ac:dyDescent="0.2">
      <c r="A235" s="336" t="s">
        <v>193</v>
      </c>
      <c r="B235" s="336"/>
      <c r="C235" s="336"/>
      <c r="D235" s="15">
        <f t="shared" ref="D235:J235" si="47">SUM(D236:D241)</f>
        <v>11853</v>
      </c>
      <c r="E235" s="15">
        <f t="shared" si="47"/>
        <v>5902</v>
      </c>
      <c r="F235" s="15">
        <f t="shared" si="47"/>
        <v>5951</v>
      </c>
      <c r="G235" s="15">
        <f t="shared" si="47"/>
        <v>11912</v>
      </c>
      <c r="H235" s="15">
        <f t="shared" si="47"/>
        <v>5938</v>
      </c>
      <c r="I235" s="15">
        <f t="shared" si="47"/>
        <v>5974</v>
      </c>
      <c r="J235" s="15">
        <f t="shared" si="47"/>
        <v>11882</v>
      </c>
    </row>
    <row r="236" spans="1:10" s="18" customFormat="1" ht="12" customHeight="1" x14ac:dyDescent="0.2">
      <c r="B236" s="89"/>
      <c r="C236" s="71" t="s">
        <v>194</v>
      </c>
      <c r="D236" s="29">
        <v>5947</v>
      </c>
      <c r="E236" s="29">
        <v>2957</v>
      </c>
      <c r="F236" s="29">
        <v>2990</v>
      </c>
      <c r="G236" s="29">
        <v>5935</v>
      </c>
      <c r="H236" s="29">
        <v>2952</v>
      </c>
      <c r="I236" s="29">
        <v>2983</v>
      </c>
      <c r="J236" s="29">
        <v>5942</v>
      </c>
    </row>
    <row r="237" spans="1:10" s="18" customFormat="1" ht="12" customHeight="1" x14ac:dyDescent="0.2">
      <c r="B237" s="89"/>
      <c r="C237" s="66" t="s">
        <v>195</v>
      </c>
      <c r="D237" s="19">
        <v>2257</v>
      </c>
      <c r="E237" s="19">
        <v>1078</v>
      </c>
      <c r="F237" s="19">
        <v>1179</v>
      </c>
      <c r="G237" s="19">
        <v>2315</v>
      </c>
      <c r="H237" s="19">
        <v>1120</v>
      </c>
      <c r="I237" s="19">
        <v>1195</v>
      </c>
      <c r="J237" s="19">
        <v>2285</v>
      </c>
    </row>
    <row r="238" spans="1:10" s="18" customFormat="1" ht="12" customHeight="1" x14ac:dyDescent="0.2">
      <c r="B238" s="89"/>
      <c r="C238" s="66" t="s">
        <v>196</v>
      </c>
      <c r="D238" s="19">
        <v>597</v>
      </c>
      <c r="E238" s="19">
        <v>305</v>
      </c>
      <c r="F238" s="19">
        <v>292</v>
      </c>
      <c r="G238" s="19">
        <v>593</v>
      </c>
      <c r="H238" s="19">
        <v>305</v>
      </c>
      <c r="I238" s="19">
        <v>288</v>
      </c>
      <c r="J238" s="19">
        <v>596</v>
      </c>
    </row>
    <row r="239" spans="1:10" s="18" customFormat="1" ht="12" customHeight="1" x14ac:dyDescent="0.2">
      <c r="B239" s="89"/>
      <c r="C239" s="66" t="s">
        <v>197</v>
      </c>
      <c r="D239" s="19">
        <v>530</v>
      </c>
      <c r="E239" s="19">
        <v>259</v>
      </c>
      <c r="F239" s="19">
        <v>271</v>
      </c>
      <c r="G239" s="19">
        <v>528</v>
      </c>
      <c r="H239" s="19">
        <v>259</v>
      </c>
      <c r="I239" s="19">
        <v>269</v>
      </c>
      <c r="J239" s="19">
        <v>529</v>
      </c>
    </row>
    <row r="240" spans="1:10" s="18" customFormat="1" ht="12" customHeight="1" x14ac:dyDescent="0.2">
      <c r="B240" s="89"/>
      <c r="C240" s="66" t="s">
        <v>198</v>
      </c>
      <c r="D240" s="19">
        <v>1540</v>
      </c>
      <c r="E240" s="19">
        <v>790</v>
      </c>
      <c r="F240" s="19">
        <v>750</v>
      </c>
      <c r="G240" s="19">
        <v>1556</v>
      </c>
      <c r="H240" s="19">
        <v>787</v>
      </c>
      <c r="I240" s="19">
        <v>769</v>
      </c>
      <c r="J240" s="19">
        <v>1548</v>
      </c>
    </row>
    <row r="241" spans="1:10" s="18" customFormat="1" ht="12" customHeight="1" x14ac:dyDescent="0.2">
      <c r="B241" s="89"/>
      <c r="C241" s="89" t="s">
        <v>199</v>
      </c>
      <c r="D241" s="103">
        <v>982</v>
      </c>
      <c r="E241" s="103">
        <v>513</v>
      </c>
      <c r="F241" s="103">
        <v>469</v>
      </c>
      <c r="G241" s="103">
        <v>985</v>
      </c>
      <c r="H241" s="103">
        <v>515</v>
      </c>
      <c r="I241" s="103">
        <v>470</v>
      </c>
      <c r="J241" s="103">
        <v>982</v>
      </c>
    </row>
    <row r="242" spans="1:10" s="18" customFormat="1" ht="12" customHeight="1" x14ac:dyDescent="0.2">
      <c r="A242" s="339"/>
      <c r="B242" s="339"/>
      <c r="C242" s="339"/>
      <c r="D242" s="339"/>
      <c r="E242" s="339"/>
      <c r="F242" s="339"/>
      <c r="G242" s="339"/>
      <c r="H242" s="339"/>
      <c r="I242" s="339"/>
      <c r="J242" s="339"/>
    </row>
    <row r="243" spans="1:10" s="18" customFormat="1" ht="12" customHeight="1" x14ac:dyDescent="0.2">
      <c r="A243" s="336" t="s">
        <v>200</v>
      </c>
      <c r="B243" s="336"/>
      <c r="C243" s="336"/>
      <c r="D243" s="15">
        <f t="shared" ref="D243:J243" si="48">SUM(D244:D252)</f>
        <v>5535</v>
      </c>
      <c r="E243" s="15">
        <f t="shared" si="48"/>
        <v>2760</v>
      </c>
      <c r="F243" s="15">
        <f t="shared" si="48"/>
        <v>2775</v>
      </c>
      <c r="G243" s="15">
        <f t="shared" si="48"/>
        <v>5620</v>
      </c>
      <c r="H243" s="15">
        <f t="shared" si="48"/>
        <v>2815</v>
      </c>
      <c r="I243" s="15">
        <f t="shared" si="48"/>
        <v>2805</v>
      </c>
      <c r="J243" s="15">
        <f t="shared" si="48"/>
        <v>5577</v>
      </c>
    </row>
    <row r="244" spans="1:10" s="18" customFormat="1" ht="12" customHeight="1" x14ac:dyDescent="0.2">
      <c r="B244" s="89"/>
      <c r="C244" s="71" t="s">
        <v>201</v>
      </c>
      <c r="D244" s="29">
        <v>1839</v>
      </c>
      <c r="E244" s="29">
        <v>890</v>
      </c>
      <c r="F244" s="29">
        <v>949</v>
      </c>
      <c r="G244" s="29">
        <v>1864</v>
      </c>
      <c r="H244" s="29">
        <v>908</v>
      </c>
      <c r="I244" s="29">
        <v>956</v>
      </c>
      <c r="J244" s="29">
        <v>1851</v>
      </c>
    </row>
    <row r="245" spans="1:10" s="18" customFormat="1" ht="12" customHeight="1" x14ac:dyDescent="0.2">
      <c r="B245" s="89"/>
      <c r="C245" s="66" t="s">
        <v>281</v>
      </c>
      <c r="D245" s="19">
        <v>504</v>
      </c>
      <c r="E245" s="19">
        <v>247</v>
      </c>
      <c r="F245" s="19">
        <v>257</v>
      </c>
      <c r="G245" s="19">
        <v>528</v>
      </c>
      <c r="H245" s="19">
        <v>256</v>
      </c>
      <c r="I245" s="19">
        <v>272</v>
      </c>
      <c r="J245" s="19">
        <v>516</v>
      </c>
    </row>
    <row r="246" spans="1:10" s="18" customFormat="1" ht="12" customHeight="1" x14ac:dyDescent="0.2">
      <c r="B246" s="89"/>
      <c r="C246" s="66" t="s">
        <v>282</v>
      </c>
      <c r="D246" s="19">
        <v>78</v>
      </c>
      <c r="E246" s="19">
        <v>45</v>
      </c>
      <c r="F246" s="19">
        <v>33</v>
      </c>
      <c r="G246" s="19">
        <v>76</v>
      </c>
      <c r="H246" s="19">
        <v>45</v>
      </c>
      <c r="I246" s="19">
        <v>31</v>
      </c>
      <c r="J246" s="19">
        <v>77</v>
      </c>
    </row>
    <row r="247" spans="1:10" s="18" customFormat="1" ht="12" customHeight="1" x14ac:dyDescent="0.2">
      <c r="B247" s="89"/>
      <c r="C247" s="66" t="s">
        <v>283</v>
      </c>
      <c r="D247" s="19">
        <v>41</v>
      </c>
      <c r="E247" s="19">
        <v>21</v>
      </c>
      <c r="F247" s="19">
        <v>20</v>
      </c>
      <c r="G247" s="19">
        <v>40</v>
      </c>
      <c r="H247" s="19">
        <v>20</v>
      </c>
      <c r="I247" s="19">
        <v>20</v>
      </c>
      <c r="J247" s="19">
        <v>40</v>
      </c>
    </row>
    <row r="248" spans="1:10" s="18" customFormat="1" ht="12" customHeight="1" x14ac:dyDescent="0.2">
      <c r="B248" s="89"/>
      <c r="C248" s="66" t="s">
        <v>203</v>
      </c>
      <c r="D248" s="19">
        <v>332</v>
      </c>
      <c r="E248" s="19">
        <v>168</v>
      </c>
      <c r="F248" s="19">
        <v>164</v>
      </c>
      <c r="G248" s="19">
        <v>346</v>
      </c>
      <c r="H248" s="19">
        <v>177</v>
      </c>
      <c r="I248" s="19">
        <v>169</v>
      </c>
      <c r="J248" s="19">
        <v>339</v>
      </c>
    </row>
    <row r="249" spans="1:10" s="18" customFormat="1" ht="12" customHeight="1" x14ac:dyDescent="0.2">
      <c r="B249" s="89"/>
      <c r="C249" s="66" t="s">
        <v>204</v>
      </c>
      <c r="D249" s="19">
        <v>1262</v>
      </c>
      <c r="E249" s="19">
        <v>643</v>
      </c>
      <c r="F249" s="19">
        <v>619</v>
      </c>
      <c r="G249" s="19">
        <v>1276</v>
      </c>
      <c r="H249" s="19">
        <v>652</v>
      </c>
      <c r="I249" s="19">
        <v>624</v>
      </c>
      <c r="J249" s="19">
        <v>1268</v>
      </c>
    </row>
    <row r="250" spans="1:10" s="18" customFormat="1" ht="12" customHeight="1" x14ac:dyDescent="0.2">
      <c r="B250" s="89"/>
      <c r="C250" s="66" t="s">
        <v>284</v>
      </c>
      <c r="D250" s="19">
        <v>851</v>
      </c>
      <c r="E250" s="19">
        <v>422</v>
      </c>
      <c r="F250" s="19">
        <v>429</v>
      </c>
      <c r="G250" s="19">
        <v>867</v>
      </c>
      <c r="H250" s="19">
        <v>435</v>
      </c>
      <c r="I250" s="19">
        <v>432</v>
      </c>
      <c r="J250" s="19">
        <v>860</v>
      </c>
    </row>
    <row r="251" spans="1:10" s="18" customFormat="1" ht="12" customHeight="1" x14ac:dyDescent="0.2">
      <c r="B251" s="89"/>
      <c r="C251" s="66" t="s">
        <v>205</v>
      </c>
      <c r="D251" s="19">
        <v>346</v>
      </c>
      <c r="E251" s="19">
        <v>182</v>
      </c>
      <c r="F251" s="19">
        <v>164</v>
      </c>
      <c r="G251" s="19">
        <v>335</v>
      </c>
      <c r="H251" s="19">
        <v>180</v>
      </c>
      <c r="I251" s="19">
        <v>155</v>
      </c>
      <c r="J251" s="19">
        <v>340</v>
      </c>
    </row>
    <row r="252" spans="1:10" s="18" customFormat="1" ht="12" customHeight="1" x14ac:dyDescent="0.2">
      <c r="B252" s="89"/>
      <c r="C252" s="89" t="s">
        <v>285</v>
      </c>
      <c r="D252" s="103">
        <v>282</v>
      </c>
      <c r="E252" s="103">
        <v>142</v>
      </c>
      <c r="F252" s="103">
        <v>140</v>
      </c>
      <c r="G252" s="103">
        <v>288</v>
      </c>
      <c r="H252" s="103">
        <v>142</v>
      </c>
      <c r="I252" s="103">
        <v>146</v>
      </c>
      <c r="J252" s="103">
        <v>286</v>
      </c>
    </row>
    <row r="253" spans="1:10" s="18" customFormat="1" ht="12" customHeight="1" x14ac:dyDescent="0.2">
      <c r="A253" s="339"/>
      <c r="B253" s="339"/>
      <c r="C253" s="339"/>
      <c r="D253" s="339"/>
      <c r="E253" s="339"/>
      <c r="F253" s="339"/>
      <c r="G253" s="339"/>
      <c r="H253" s="339"/>
      <c r="I253" s="339"/>
      <c r="J253" s="339"/>
    </row>
    <row r="254" spans="1:10" s="18" customFormat="1" ht="12" customHeight="1" x14ac:dyDescent="0.2">
      <c r="A254" s="336" t="s">
        <v>206</v>
      </c>
      <c r="B254" s="336"/>
      <c r="C254" s="336"/>
      <c r="D254" s="15">
        <f t="shared" ref="D254:J254" si="49">SUM(D255:D275)</f>
        <v>9929</v>
      </c>
      <c r="E254" s="15">
        <f t="shared" si="49"/>
        <v>5054</v>
      </c>
      <c r="F254" s="15">
        <f t="shared" si="49"/>
        <v>4875</v>
      </c>
      <c r="G254" s="15">
        <f t="shared" si="49"/>
        <v>10113</v>
      </c>
      <c r="H254" s="15">
        <f t="shared" si="49"/>
        <v>5203</v>
      </c>
      <c r="I254" s="15">
        <f t="shared" si="49"/>
        <v>4910</v>
      </c>
      <c r="J254" s="15">
        <f t="shared" si="49"/>
        <v>10021</v>
      </c>
    </row>
    <row r="255" spans="1:10" s="18" customFormat="1" ht="12" customHeight="1" x14ac:dyDescent="0.2">
      <c r="B255" s="89"/>
      <c r="C255" s="71" t="s">
        <v>207</v>
      </c>
      <c r="D255" s="29">
        <v>1650</v>
      </c>
      <c r="E255" s="29">
        <v>821</v>
      </c>
      <c r="F255" s="29">
        <v>829</v>
      </c>
      <c r="G255" s="29">
        <v>1647</v>
      </c>
      <c r="H255" s="29">
        <v>818</v>
      </c>
      <c r="I255" s="29">
        <v>829</v>
      </c>
      <c r="J255" s="29">
        <v>1649</v>
      </c>
    </row>
    <row r="256" spans="1:10" s="18" customFormat="1" ht="12" customHeight="1" x14ac:dyDescent="0.2">
      <c r="B256" s="89"/>
      <c r="C256" s="66" t="s">
        <v>208</v>
      </c>
      <c r="D256" s="19">
        <v>102</v>
      </c>
      <c r="E256" s="19">
        <v>46</v>
      </c>
      <c r="F256" s="19">
        <v>56</v>
      </c>
      <c r="G256" s="19">
        <v>105</v>
      </c>
      <c r="H256" s="19">
        <v>49</v>
      </c>
      <c r="I256" s="19">
        <v>56</v>
      </c>
      <c r="J256" s="19">
        <v>103</v>
      </c>
    </row>
    <row r="257" spans="2:10" s="18" customFormat="1" ht="12" customHeight="1" x14ac:dyDescent="0.2">
      <c r="B257" s="89"/>
      <c r="C257" s="66" t="s">
        <v>209</v>
      </c>
      <c r="D257" s="19">
        <v>68</v>
      </c>
      <c r="E257" s="19">
        <v>33</v>
      </c>
      <c r="F257" s="19">
        <v>35</v>
      </c>
      <c r="G257" s="19">
        <v>70</v>
      </c>
      <c r="H257" s="19">
        <v>35</v>
      </c>
      <c r="I257" s="19">
        <v>35</v>
      </c>
      <c r="J257" s="19">
        <v>69</v>
      </c>
    </row>
    <row r="258" spans="2:10" s="18" customFormat="1" ht="12" customHeight="1" x14ac:dyDescent="0.2">
      <c r="B258" s="89"/>
      <c r="C258" s="66" t="s">
        <v>210</v>
      </c>
      <c r="D258" s="19">
        <v>1047</v>
      </c>
      <c r="E258" s="19">
        <v>532</v>
      </c>
      <c r="F258" s="19">
        <v>515</v>
      </c>
      <c r="G258" s="19">
        <v>1081</v>
      </c>
      <c r="H258" s="19">
        <v>554</v>
      </c>
      <c r="I258" s="19">
        <v>527</v>
      </c>
      <c r="J258" s="19">
        <v>1064</v>
      </c>
    </row>
    <row r="259" spans="2:10" s="18" customFormat="1" ht="12" customHeight="1" x14ac:dyDescent="0.2">
      <c r="B259" s="89"/>
      <c r="C259" s="66" t="s">
        <v>286</v>
      </c>
      <c r="D259" s="19">
        <v>51</v>
      </c>
      <c r="E259" s="19">
        <v>18</v>
      </c>
      <c r="F259" s="19">
        <v>33</v>
      </c>
      <c r="G259" s="19">
        <v>59</v>
      </c>
      <c r="H259" s="19">
        <v>24</v>
      </c>
      <c r="I259" s="19">
        <v>35</v>
      </c>
      <c r="J259" s="19">
        <v>55</v>
      </c>
    </row>
    <row r="260" spans="2:10" s="18" customFormat="1" ht="12" customHeight="1" x14ac:dyDescent="0.2">
      <c r="B260" s="89"/>
      <c r="C260" s="66" t="s">
        <v>211</v>
      </c>
      <c r="D260" s="19">
        <v>39</v>
      </c>
      <c r="E260" s="19">
        <v>20</v>
      </c>
      <c r="F260" s="19">
        <v>19</v>
      </c>
      <c r="G260" s="19">
        <v>39</v>
      </c>
      <c r="H260" s="19">
        <v>18</v>
      </c>
      <c r="I260" s="19">
        <v>21</v>
      </c>
      <c r="J260" s="19">
        <v>39</v>
      </c>
    </row>
    <row r="261" spans="2:10" s="18" customFormat="1" ht="12" customHeight="1" x14ac:dyDescent="0.2">
      <c r="B261" s="89"/>
      <c r="C261" s="66" t="s">
        <v>212</v>
      </c>
      <c r="D261" s="19">
        <v>58</v>
      </c>
      <c r="E261" s="19">
        <v>30</v>
      </c>
      <c r="F261" s="19">
        <v>28</v>
      </c>
      <c r="G261" s="19">
        <v>58</v>
      </c>
      <c r="H261" s="19">
        <v>28</v>
      </c>
      <c r="I261" s="19">
        <v>30</v>
      </c>
      <c r="J261" s="19">
        <v>57</v>
      </c>
    </row>
    <row r="262" spans="2:10" s="18" customFormat="1" ht="12" customHeight="1" x14ac:dyDescent="0.2">
      <c r="B262" s="89"/>
      <c r="C262" s="66" t="s">
        <v>213</v>
      </c>
      <c r="D262" s="19">
        <v>88</v>
      </c>
      <c r="E262" s="19">
        <v>46</v>
      </c>
      <c r="F262" s="19">
        <v>42</v>
      </c>
      <c r="G262" s="19">
        <v>91</v>
      </c>
      <c r="H262" s="19">
        <v>47</v>
      </c>
      <c r="I262" s="19">
        <v>44</v>
      </c>
      <c r="J262" s="19">
        <v>90</v>
      </c>
    </row>
    <row r="263" spans="2:10" s="18" customFormat="1" ht="12" customHeight="1" x14ac:dyDescent="0.2">
      <c r="B263" s="89"/>
      <c r="C263" s="66" t="s">
        <v>287</v>
      </c>
      <c r="D263" s="19">
        <v>398</v>
      </c>
      <c r="E263" s="19">
        <v>193</v>
      </c>
      <c r="F263" s="19">
        <v>205</v>
      </c>
      <c r="G263" s="19">
        <v>379</v>
      </c>
      <c r="H263" s="19">
        <v>186</v>
      </c>
      <c r="I263" s="19">
        <v>193</v>
      </c>
      <c r="J263" s="19">
        <v>389</v>
      </c>
    </row>
    <row r="264" spans="2:10" s="18" customFormat="1" ht="12" customHeight="1" x14ac:dyDescent="0.2">
      <c r="B264" s="89"/>
      <c r="C264" s="66" t="s">
        <v>214</v>
      </c>
      <c r="D264" s="19">
        <v>408</v>
      </c>
      <c r="E264" s="19">
        <v>198</v>
      </c>
      <c r="F264" s="19">
        <v>210</v>
      </c>
      <c r="G264" s="19">
        <v>402</v>
      </c>
      <c r="H264" s="19">
        <v>200</v>
      </c>
      <c r="I264" s="19">
        <v>202</v>
      </c>
      <c r="J264" s="19">
        <v>405</v>
      </c>
    </row>
    <row r="265" spans="2:10" s="18" customFormat="1" ht="12" customHeight="1" x14ac:dyDescent="0.2">
      <c r="B265" s="89"/>
      <c r="C265" s="66" t="s">
        <v>215</v>
      </c>
      <c r="D265" s="19">
        <v>175</v>
      </c>
      <c r="E265" s="19">
        <v>88</v>
      </c>
      <c r="F265" s="19">
        <v>87</v>
      </c>
      <c r="G265" s="19">
        <v>171</v>
      </c>
      <c r="H265" s="19">
        <v>86</v>
      </c>
      <c r="I265" s="19">
        <v>85</v>
      </c>
      <c r="J265" s="19">
        <v>173</v>
      </c>
    </row>
    <row r="266" spans="2:10" s="18" customFormat="1" ht="12" customHeight="1" x14ac:dyDescent="0.2">
      <c r="B266" s="89"/>
      <c r="C266" s="66" t="s">
        <v>216</v>
      </c>
      <c r="D266" s="19">
        <v>1507</v>
      </c>
      <c r="E266" s="19">
        <v>712</v>
      </c>
      <c r="F266" s="19">
        <v>795</v>
      </c>
      <c r="G266" s="19">
        <v>1522</v>
      </c>
      <c r="H266" s="19">
        <v>704</v>
      </c>
      <c r="I266" s="19">
        <v>818</v>
      </c>
      <c r="J266" s="19">
        <v>1514</v>
      </c>
    </row>
    <row r="267" spans="2:10" s="18" customFormat="1" ht="12" customHeight="1" x14ac:dyDescent="0.2">
      <c r="B267" s="89"/>
      <c r="C267" s="66" t="s">
        <v>217</v>
      </c>
      <c r="D267" s="19">
        <v>935</v>
      </c>
      <c r="E267" s="19">
        <v>470</v>
      </c>
      <c r="F267" s="19">
        <v>465</v>
      </c>
      <c r="G267" s="19">
        <v>943</v>
      </c>
      <c r="H267" s="19">
        <v>471</v>
      </c>
      <c r="I267" s="19">
        <v>472</v>
      </c>
      <c r="J267" s="19">
        <v>939</v>
      </c>
    </row>
    <row r="268" spans="2:10" s="18" customFormat="1" ht="12" customHeight="1" x14ac:dyDescent="0.2">
      <c r="B268" s="89"/>
      <c r="C268" s="66" t="s">
        <v>218</v>
      </c>
      <c r="D268" s="19">
        <v>369</v>
      </c>
      <c r="E268" s="19">
        <v>239</v>
      </c>
      <c r="F268" s="19">
        <v>130</v>
      </c>
      <c r="G268" s="19">
        <v>413</v>
      </c>
      <c r="H268" s="19">
        <v>278</v>
      </c>
      <c r="I268" s="19">
        <v>135</v>
      </c>
      <c r="J268" s="19">
        <v>391</v>
      </c>
    </row>
    <row r="269" spans="2:10" s="18" customFormat="1" ht="12" customHeight="1" x14ac:dyDescent="0.2">
      <c r="B269" s="89"/>
      <c r="C269" s="66" t="s">
        <v>219</v>
      </c>
      <c r="D269" s="19">
        <v>109</v>
      </c>
      <c r="E269" s="19">
        <v>59</v>
      </c>
      <c r="F269" s="19">
        <v>50</v>
      </c>
      <c r="G269" s="19">
        <v>111</v>
      </c>
      <c r="H269" s="19">
        <v>62</v>
      </c>
      <c r="I269" s="19">
        <v>49</v>
      </c>
      <c r="J269" s="19">
        <v>109</v>
      </c>
    </row>
    <row r="270" spans="2:10" s="18" customFormat="1" ht="12" customHeight="1" x14ac:dyDescent="0.2">
      <c r="B270" s="89"/>
      <c r="C270" s="66" t="s">
        <v>220</v>
      </c>
      <c r="D270" s="19">
        <v>368</v>
      </c>
      <c r="E270" s="19">
        <v>187</v>
      </c>
      <c r="F270" s="19">
        <v>181</v>
      </c>
      <c r="G270" s="19">
        <v>361</v>
      </c>
      <c r="H270" s="19">
        <v>183</v>
      </c>
      <c r="I270" s="19">
        <v>178</v>
      </c>
      <c r="J270" s="19">
        <v>366</v>
      </c>
    </row>
    <row r="271" spans="2:10" s="18" customFormat="1" ht="12" customHeight="1" x14ac:dyDescent="0.2">
      <c r="B271" s="89"/>
      <c r="C271" s="66" t="s">
        <v>221</v>
      </c>
      <c r="D271" s="19">
        <v>888</v>
      </c>
      <c r="E271" s="19">
        <v>538</v>
      </c>
      <c r="F271" s="19">
        <v>350</v>
      </c>
      <c r="G271" s="19">
        <v>992</v>
      </c>
      <c r="H271" s="19">
        <v>634</v>
      </c>
      <c r="I271" s="19">
        <v>358</v>
      </c>
      <c r="J271" s="19">
        <v>940</v>
      </c>
    </row>
    <row r="272" spans="2:10" s="18" customFormat="1" ht="12" customHeight="1" x14ac:dyDescent="0.2">
      <c r="B272" s="89"/>
      <c r="C272" s="66" t="s">
        <v>222</v>
      </c>
      <c r="D272" s="19">
        <v>415</v>
      </c>
      <c r="E272" s="19">
        <v>210</v>
      </c>
      <c r="F272" s="19">
        <v>205</v>
      </c>
      <c r="G272" s="19">
        <v>428</v>
      </c>
      <c r="H272" s="19">
        <v>221</v>
      </c>
      <c r="I272" s="19">
        <v>207</v>
      </c>
      <c r="J272" s="19">
        <v>421</v>
      </c>
    </row>
    <row r="273" spans="1:10" s="18" customFormat="1" ht="12" customHeight="1" x14ac:dyDescent="0.2">
      <c r="B273" s="89"/>
      <c r="C273" s="66" t="s">
        <v>223</v>
      </c>
      <c r="D273" s="19">
        <v>1111</v>
      </c>
      <c r="E273" s="19">
        <v>543</v>
      </c>
      <c r="F273" s="19">
        <v>568</v>
      </c>
      <c r="G273" s="19">
        <v>1099</v>
      </c>
      <c r="H273" s="19">
        <v>535</v>
      </c>
      <c r="I273" s="19">
        <v>564</v>
      </c>
      <c r="J273" s="19">
        <v>1105</v>
      </c>
    </row>
    <row r="274" spans="1:10" s="18" customFormat="1" ht="12" customHeight="1" x14ac:dyDescent="0.2">
      <c r="B274" s="89"/>
      <c r="C274" s="66" t="s">
        <v>288</v>
      </c>
      <c r="D274" s="19">
        <v>62</v>
      </c>
      <c r="E274" s="19">
        <v>31</v>
      </c>
      <c r="F274" s="19">
        <v>31</v>
      </c>
      <c r="G274" s="19">
        <v>66</v>
      </c>
      <c r="H274" s="19">
        <v>32</v>
      </c>
      <c r="I274" s="19">
        <v>34</v>
      </c>
      <c r="J274" s="19">
        <v>64</v>
      </c>
    </row>
    <row r="275" spans="1:10" s="18" customFormat="1" ht="12" customHeight="1" x14ac:dyDescent="0.2">
      <c r="B275" s="89"/>
      <c r="C275" s="89" t="s">
        <v>224</v>
      </c>
      <c r="D275" s="103">
        <v>81</v>
      </c>
      <c r="E275" s="103">
        <v>40</v>
      </c>
      <c r="F275" s="103">
        <v>41</v>
      </c>
      <c r="G275" s="103">
        <v>76</v>
      </c>
      <c r="H275" s="103">
        <v>38</v>
      </c>
      <c r="I275" s="103">
        <v>38</v>
      </c>
      <c r="J275" s="103">
        <v>79</v>
      </c>
    </row>
    <row r="276" spans="1:10" s="18" customFormat="1" ht="12" customHeight="1" x14ac:dyDescent="0.2">
      <c r="A276" s="340"/>
      <c r="B276" s="340"/>
      <c r="C276" s="340"/>
      <c r="D276" s="340"/>
      <c r="E276" s="340"/>
      <c r="F276" s="340"/>
      <c r="G276" s="340"/>
      <c r="H276" s="340"/>
      <c r="I276" s="340"/>
      <c r="J276" s="340"/>
    </row>
    <row r="277" spans="1:10" s="18" customFormat="1" ht="12" customHeight="1" x14ac:dyDescent="0.2">
      <c r="A277" s="340"/>
      <c r="B277" s="340"/>
      <c r="C277" s="340"/>
      <c r="D277" s="340"/>
      <c r="E277" s="340"/>
      <c r="F277" s="340"/>
      <c r="G277" s="340"/>
      <c r="H277" s="340"/>
      <c r="I277" s="340"/>
      <c r="J277" s="340"/>
    </row>
    <row r="278" spans="1:10" s="18" customFormat="1" ht="12" customHeight="1" x14ac:dyDescent="0.2">
      <c r="A278" s="336" t="s">
        <v>273</v>
      </c>
      <c r="B278" s="336"/>
      <c r="C278" s="336"/>
      <c r="D278" s="336"/>
      <c r="E278" s="336"/>
      <c r="F278" s="336"/>
      <c r="G278" s="336"/>
      <c r="H278" s="336"/>
      <c r="I278" s="336"/>
      <c r="J278" s="336"/>
    </row>
    <row r="279" spans="1:10" s="18" customFormat="1" ht="12" customHeight="1" x14ac:dyDescent="0.2">
      <c r="B279" s="89"/>
      <c r="C279" s="71" t="s">
        <v>226</v>
      </c>
      <c r="D279" s="29">
        <f t="shared" ref="D279:J279" si="50">SUM(D58:D81)</f>
        <v>47036</v>
      </c>
      <c r="E279" s="29">
        <f t="shared" si="50"/>
        <v>22418</v>
      </c>
      <c r="F279" s="29">
        <f t="shared" si="50"/>
        <v>24618</v>
      </c>
      <c r="G279" s="29">
        <f t="shared" si="50"/>
        <v>47327</v>
      </c>
      <c r="H279" s="29">
        <f t="shared" si="50"/>
        <v>22574</v>
      </c>
      <c r="I279" s="29">
        <f t="shared" si="50"/>
        <v>24753</v>
      </c>
      <c r="J279" s="29">
        <f t="shared" si="50"/>
        <v>47182</v>
      </c>
    </row>
    <row r="280" spans="1:10" s="18" customFormat="1" ht="12" customHeight="1" x14ac:dyDescent="0.2">
      <c r="B280" s="89"/>
      <c r="C280" s="66" t="s">
        <v>227</v>
      </c>
      <c r="D280" s="19">
        <f t="shared" ref="D280:J280" si="51">SUM(D84:D157)</f>
        <v>132515</v>
      </c>
      <c r="E280" s="19">
        <f t="shared" si="51"/>
        <v>62760</v>
      </c>
      <c r="F280" s="19">
        <f t="shared" si="51"/>
        <v>69755</v>
      </c>
      <c r="G280" s="19">
        <f t="shared" si="51"/>
        <v>133753</v>
      </c>
      <c r="H280" s="19">
        <f t="shared" si="51"/>
        <v>63442</v>
      </c>
      <c r="I280" s="19">
        <f t="shared" si="51"/>
        <v>70311</v>
      </c>
      <c r="J280" s="19">
        <f t="shared" si="51"/>
        <v>133135</v>
      </c>
    </row>
    <row r="281" spans="1:10" s="18" customFormat="1" ht="12" customHeight="1" x14ac:dyDescent="0.2">
      <c r="B281" s="89"/>
      <c r="C281" s="66" t="s">
        <v>228</v>
      </c>
      <c r="D281" s="19">
        <f t="shared" ref="D281:J281" si="52">SUM(D160:D199)</f>
        <v>59228</v>
      </c>
      <c r="E281" s="19">
        <f t="shared" si="52"/>
        <v>27805</v>
      </c>
      <c r="F281" s="19">
        <f t="shared" si="52"/>
        <v>31423</v>
      </c>
      <c r="G281" s="19">
        <f t="shared" si="52"/>
        <v>59554</v>
      </c>
      <c r="H281" s="19">
        <f t="shared" si="52"/>
        <v>28012</v>
      </c>
      <c r="I281" s="19">
        <f t="shared" si="52"/>
        <v>31542</v>
      </c>
      <c r="J281" s="19">
        <f t="shared" si="52"/>
        <v>59390</v>
      </c>
    </row>
    <row r="282" spans="1:10" s="18" customFormat="1" ht="12" customHeight="1" x14ac:dyDescent="0.2">
      <c r="B282" s="89"/>
      <c r="C282" s="66" t="s">
        <v>229</v>
      </c>
      <c r="D282" s="19">
        <f t="shared" ref="D282:J282" si="53">SUM(D202:D212)</f>
        <v>5744</v>
      </c>
      <c r="E282" s="19">
        <f t="shared" si="53"/>
        <v>2778</v>
      </c>
      <c r="F282" s="19">
        <f t="shared" si="53"/>
        <v>2966</v>
      </c>
      <c r="G282" s="19">
        <f t="shared" si="53"/>
        <v>5796</v>
      </c>
      <c r="H282" s="19">
        <f t="shared" si="53"/>
        <v>2807</v>
      </c>
      <c r="I282" s="19">
        <f t="shared" si="53"/>
        <v>2989</v>
      </c>
      <c r="J282" s="19">
        <f t="shared" si="53"/>
        <v>5770</v>
      </c>
    </row>
    <row r="283" spans="1:10" s="18" customFormat="1" ht="12" customHeight="1" x14ac:dyDescent="0.2">
      <c r="B283" s="89"/>
      <c r="C283" s="66" t="s">
        <v>230</v>
      </c>
      <c r="D283" s="19">
        <f t="shared" ref="D283:J283" si="54">SUM(D215:D233)</f>
        <v>45475</v>
      </c>
      <c r="E283" s="19">
        <f t="shared" si="54"/>
        <v>21879</v>
      </c>
      <c r="F283" s="19">
        <f t="shared" si="54"/>
        <v>23596</v>
      </c>
      <c r="G283" s="19">
        <f t="shared" si="54"/>
        <v>45856</v>
      </c>
      <c r="H283" s="19">
        <f t="shared" si="54"/>
        <v>22059</v>
      </c>
      <c r="I283" s="19">
        <f t="shared" si="54"/>
        <v>23797</v>
      </c>
      <c r="J283" s="19">
        <f t="shared" si="54"/>
        <v>45667</v>
      </c>
    </row>
    <row r="284" spans="1:10" s="18" customFormat="1" ht="12" customHeight="1" x14ac:dyDescent="0.2">
      <c r="B284" s="89"/>
      <c r="C284" s="66" t="s">
        <v>231</v>
      </c>
      <c r="D284" s="19">
        <f t="shared" ref="D284:J284" si="55">SUM(D236:D241)</f>
        <v>11853</v>
      </c>
      <c r="E284" s="19">
        <f t="shared" si="55"/>
        <v>5902</v>
      </c>
      <c r="F284" s="19">
        <f t="shared" si="55"/>
        <v>5951</v>
      </c>
      <c r="G284" s="19">
        <f t="shared" si="55"/>
        <v>11912</v>
      </c>
      <c r="H284" s="19">
        <f t="shared" si="55"/>
        <v>5938</v>
      </c>
      <c r="I284" s="19">
        <f t="shared" si="55"/>
        <v>5974</v>
      </c>
      <c r="J284" s="19">
        <f t="shared" si="55"/>
        <v>11882</v>
      </c>
    </row>
    <row r="285" spans="1:10" s="18" customFormat="1" ht="12" customHeight="1" x14ac:dyDescent="0.2">
      <c r="B285" s="89"/>
      <c r="C285" s="66" t="s">
        <v>232</v>
      </c>
      <c r="D285" s="19">
        <f t="shared" ref="D285:J285" si="56">SUM(D244:D252)</f>
        <v>5535</v>
      </c>
      <c r="E285" s="19">
        <f t="shared" si="56"/>
        <v>2760</v>
      </c>
      <c r="F285" s="19">
        <f t="shared" si="56"/>
        <v>2775</v>
      </c>
      <c r="G285" s="19">
        <f t="shared" si="56"/>
        <v>5620</v>
      </c>
      <c r="H285" s="19">
        <f t="shared" si="56"/>
        <v>2815</v>
      </c>
      <c r="I285" s="19">
        <f t="shared" si="56"/>
        <v>2805</v>
      </c>
      <c r="J285" s="19">
        <f t="shared" si="56"/>
        <v>5577</v>
      </c>
    </row>
    <row r="286" spans="1:10" s="18" customFormat="1" ht="12" customHeight="1" x14ac:dyDescent="0.2">
      <c r="B286" s="89"/>
      <c r="C286" s="66" t="s">
        <v>233</v>
      </c>
      <c r="D286" s="19">
        <f t="shared" ref="D286:J286" si="57">SUM(D255:D275)</f>
        <v>9929</v>
      </c>
      <c r="E286" s="19">
        <f t="shared" si="57"/>
        <v>5054</v>
      </c>
      <c r="F286" s="19">
        <f t="shared" si="57"/>
        <v>4875</v>
      </c>
      <c r="G286" s="19">
        <f t="shared" si="57"/>
        <v>10113</v>
      </c>
      <c r="H286" s="19">
        <f t="shared" si="57"/>
        <v>5203</v>
      </c>
      <c r="I286" s="19">
        <f t="shared" si="57"/>
        <v>4910</v>
      </c>
      <c r="J286" s="19">
        <f t="shared" si="57"/>
        <v>10021</v>
      </c>
    </row>
    <row r="287" spans="1:10" s="18" customFormat="1" ht="12" customHeight="1" x14ac:dyDescent="0.2">
      <c r="B287" s="89"/>
      <c r="C287" s="91" t="s">
        <v>272</v>
      </c>
      <c r="D287" s="111">
        <f t="shared" ref="D287:J287" si="58">SUM(D279:D286)</f>
        <v>317315</v>
      </c>
      <c r="E287" s="111">
        <f t="shared" si="58"/>
        <v>151356</v>
      </c>
      <c r="F287" s="111">
        <f t="shared" si="58"/>
        <v>165959</v>
      </c>
      <c r="G287" s="111">
        <f t="shared" si="58"/>
        <v>319931</v>
      </c>
      <c r="H287" s="111">
        <f t="shared" si="58"/>
        <v>152850</v>
      </c>
      <c r="I287" s="111">
        <f t="shared" si="58"/>
        <v>167081</v>
      </c>
      <c r="J287" s="111">
        <f t="shared" si="58"/>
        <v>318624</v>
      </c>
    </row>
    <row r="288" spans="1:10" s="18" customFormat="1" ht="12" customHeight="1" x14ac:dyDescent="0.2">
      <c r="A288" s="340"/>
      <c r="B288" s="340"/>
      <c r="C288" s="340"/>
      <c r="D288" s="340"/>
      <c r="E288" s="340"/>
      <c r="F288" s="340"/>
      <c r="G288" s="340"/>
      <c r="H288" s="340"/>
      <c r="I288" s="340"/>
      <c r="J288" s="340"/>
    </row>
    <row r="289" spans="1:10" s="18" customFormat="1" ht="12" customHeight="1" x14ac:dyDescent="0.2">
      <c r="A289" s="336" t="s">
        <v>372</v>
      </c>
      <c r="B289" s="336"/>
      <c r="C289" s="336"/>
      <c r="D289" s="336"/>
      <c r="E289" s="336"/>
      <c r="F289" s="336"/>
      <c r="G289" s="336"/>
      <c r="H289" s="336"/>
      <c r="I289" s="336"/>
      <c r="J289" s="336"/>
    </row>
    <row r="290" spans="1:10" s="18" customFormat="1" ht="12" customHeight="1" x14ac:dyDescent="0.2">
      <c r="B290" s="89"/>
      <c r="C290" s="71" t="s">
        <v>230</v>
      </c>
      <c r="D290" s="29">
        <f t="shared" ref="D290:J290" si="59">D215+D216+D217+D218+D219+D220+D221+D222+D224+D227+D228+D231+D233+D237+D167+D229</f>
        <v>47373</v>
      </c>
      <c r="E290" s="29">
        <f t="shared" si="59"/>
        <v>22765</v>
      </c>
      <c r="F290" s="29">
        <f t="shared" si="59"/>
        <v>24608</v>
      </c>
      <c r="G290" s="29">
        <f t="shared" si="59"/>
        <v>47798</v>
      </c>
      <c r="H290" s="29">
        <f t="shared" si="59"/>
        <v>22973</v>
      </c>
      <c r="I290" s="29">
        <f t="shared" si="59"/>
        <v>24825</v>
      </c>
      <c r="J290" s="29">
        <f t="shared" si="59"/>
        <v>47584</v>
      </c>
    </row>
    <row r="291" spans="1:10" s="18" customFormat="1" ht="12" customHeight="1" x14ac:dyDescent="0.2">
      <c r="B291" s="89"/>
      <c r="C291" s="66" t="s">
        <v>234</v>
      </c>
      <c r="D291" s="19">
        <f t="shared" ref="D291:J291" si="60">D58+D59+D60+D64+D65+D66+D67+D68+D69+D70+D72+D73+D75+D76+D77+D78+D79+D80+D81+D98</f>
        <v>46224</v>
      </c>
      <c r="E291" s="19">
        <f t="shared" si="60"/>
        <v>22002</v>
      </c>
      <c r="F291" s="19">
        <f t="shared" si="60"/>
        <v>24222</v>
      </c>
      <c r="G291" s="19">
        <f t="shared" si="60"/>
        <v>46548</v>
      </c>
      <c r="H291" s="19">
        <f t="shared" si="60"/>
        <v>22183</v>
      </c>
      <c r="I291" s="19">
        <f t="shared" si="60"/>
        <v>24365</v>
      </c>
      <c r="J291" s="19">
        <f t="shared" si="60"/>
        <v>46382</v>
      </c>
    </row>
    <row r="292" spans="1:10" s="18" customFormat="1" ht="12" customHeight="1" x14ac:dyDescent="0.2">
      <c r="B292" s="89"/>
      <c r="C292" s="66" t="s">
        <v>228</v>
      </c>
      <c r="D292" s="19">
        <f t="shared" ref="D292:J292" si="61">D160+D163+D166+D169+D173+D179+D180+D183+D185+D187+D190+D194+D195+D197+D202+D209+D212+D172+D176+D178+D181</f>
        <v>55932</v>
      </c>
      <c r="E292" s="19">
        <f t="shared" si="61"/>
        <v>26203</v>
      </c>
      <c r="F292" s="19">
        <f t="shared" si="61"/>
        <v>29729</v>
      </c>
      <c r="G292" s="19">
        <f t="shared" si="61"/>
        <v>56350</v>
      </c>
      <c r="H292" s="19">
        <f t="shared" si="61"/>
        <v>26468</v>
      </c>
      <c r="I292" s="19">
        <f t="shared" si="61"/>
        <v>29882</v>
      </c>
      <c r="J292" s="19">
        <f t="shared" si="61"/>
        <v>56144</v>
      </c>
    </row>
    <row r="293" spans="1:10" s="18" customFormat="1" ht="12" customHeight="1" x14ac:dyDescent="0.2">
      <c r="B293" s="89"/>
      <c r="C293" s="66" t="s">
        <v>227</v>
      </c>
      <c r="D293" s="19">
        <f t="shared" ref="D293:J293" si="62">+D84+D85+D87+D89+D90+D91+D95+D93+D100+D99+D104+D101+D106+D103+D107+D105+D108+D114+D112+D111+D115+D116+D118+D119+D120+D121+D122+D124+D123+D125+D126+D128+D127+D130+D129+D133+D136+D135+D138+D137+D139+D140+D141+D142+D143+D145+D146+D149+D148+D150+D151+D153+D154+D156+D157</f>
        <v>124372</v>
      </c>
      <c r="E293" s="19">
        <f t="shared" si="62"/>
        <v>58772</v>
      </c>
      <c r="F293" s="19">
        <f t="shared" si="62"/>
        <v>65600</v>
      </c>
      <c r="G293" s="19">
        <f t="shared" si="62"/>
        <v>125519</v>
      </c>
      <c r="H293" s="19">
        <f t="shared" si="62"/>
        <v>59397</v>
      </c>
      <c r="I293" s="19">
        <f t="shared" si="62"/>
        <v>66122</v>
      </c>
      <c r="J293" s="19">
        <f t="shared" si="62"/>
        <v>124949</v>
      </c>
    </row>
    <row r="294" spans="1:10" s="18" customFormat="1" ht="12" customHeight="1" x14ac:dyDescent="0.2">
      <c r="B294" s="89"/>
      <c r="C294" s="91" t="s">
        <v>274</v>
      </c>
      <c r="D294" s="111">
        <f t="shared" ref="D294:J294" si="63">SUM(D290:D293)</f>
        <v>273901</v>
      </c>
      <c r="E294" s="111">
        <f t="shared" si="63"/>
        <v>129742</v>
      </c>
      <c r="F294" s="111">
        <f t="shared" si="63"/>
        <v>144159</v>
      </c>
      <c r="G294" s="111">
        <f t="shared" si="63"/>
        <v>276215</v>
      </c>
      <c r="H294" s="111">
        <f t="shared" si="63"/>
        <v>131021</v>
      </c>
      <c r="I294" s="111">
        <f t="shared" si="63"/>
        <v>145194</v>
      </c>
      <c r="J294" s="111">
        <f t="shared" si="63"/>
        <v>275059</v>
      </c>
    </row>
    <row r="295" spans="1:10" s="30" customFormat="1" ht="5.25" x14ac:dyDescent="0.15">
      <c r="A295" s="295"/>
      <c r="B295" s="295"/>
      <c r="C295" s="295"/>
      <c r="D295" s="295"/>
      <c r="E295" s="295"/>
      <c r="F295" s="295"/>
      <c r="G295" s="295"/>
      <c r="H295" s="295"/>
      <c r="I295" s="295"/>
      <c r="J295" s="295"/>
    </row>
    <row r="296" spans="1:10" s="31" customFormat="1" ht="12" customHeight="1" x14ac:dyDescent="0.2">
      <c r="A296" s="291" t="s">
        <v>371</v>
      </c>
      <c r="B296" s="291"/>
      <c r="C296" s="291"/>
      <c r="D296" s="291"/>
      <c r="E296" s="291"/>
      <c r="F296" s="291"/>
      <c r="G296" s="291"/>
      <c r="H296" s="291"/>
      <c r="I296" s="291"/>
      <c r="J296" s="272"/>
    </row>
    <row r="297" spans="1:10" s="32" customFormat="1" ht="5.25" customHeight="1" x14ac:dyDescent="0.2">
      <c r="A297" s="293"/>
      <c r="B297" s="293"/>
      <c r="C297" s="293"/>
      <c r="D297" s="293"/>
      <c r="E297" s="293"/>
      <c r="F297" s="293"/>
      <c r="G297" s="293"/>
      <c r="H297" s="293"/>
      <c r="I297" s="293"/>
      <c r="J297" s="293"/>
    </row>
    <row r="298" spans="1:10" s="31" customFormat="1" ht="11.25" x14ac:dyDescent="0.2">
      <c r="A298" s="291" t="s">
        <v>236</v>
      </c>
      <c r="B298" s="291"/>
      <c r="C298" s="291"/>
      <c r="D298" s="291"/>
      <c r="E298" s="291"/>
      <c r="F298" s="291"/>
      <c r="G298" s="291"/>
      <c r="H298" s="291"/>
      <c r="I298" s="291"/>
      <c r="J298" s="291"/>
    </row>
    <row r="299" spans="1:10" s="32" customFormat="1" ht="5.25" customHeight="1" x14ac:dyDescent="0.2">
      <c r="A299" s="309"/>
      <c r="B299" s="309"/>
      <c r="C299" s="309"/>
      <c r="D299" s="309"/>
      <c r="E299" s="309"/>
      <c r="F299" s="309"/>
      <c r="G299" s="309"/>
      <c r="H299" s="309"/>
      <c r="I299" s="309"/>
      <c r="J299" s="309"/>
    </row>
    <row r="300" spans="1:10" s="33" customFormat="1" ht="11.25" customHeight="1" x14ac:dyDescent="0.2">
      <c r="A300" s="309" t="s">
        <v>297</v>
      </c>
      <c r="B300" s="309"/>
      <c r="C300" s="309"/>
      <c r="D300" s="309"/>
      <c r="E300" s="309"/>
      <c r="F300" s="309"/>
      <c r="G300" s="309"/>
      <c r="H300" s="309"/>
      <c r="I300" s="309"/>
      <c r="J300" s="309"/>
    </row>
    <row r="301" spans="1:10" s="33" customFormat="1" ht="11.25" customHeight="1" x14ac:dyDescent="0.2">
      <c r="A301" s="309" t="s">
        <v>338</v>
      </c>
      <c r="B301" s="309"/>
      <c r="C301" s="309"/>
      <c r="D301" s="309"/>
      <c r="E301" s="309"/>
      <c r="F301" s="309"/>
      <c r="G301" s="309"/>
      <c r="H301" s="309"/>
      <c r="I301" s="309"/>
      <c r="J301" s="309"/>
    </row>
    <row r="302" spans="1:10" ht="12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02"/>
    </row>
    <row r="303" spans="1:10" ht="12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02"/>
    </row>
    <row r="304" spans="1:10" ht="12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02"/>
    </row>
    <row r="305" spans="1:10" ht="12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02"/>
    </row>
    <row r="306" spans="1:10" ht="12" customHeight="1" x14ac:dyDescent="0.25">
      <c r="J306" s="113"/>
    </row>
    <row r="307" spans="1:10" ht="12" customHeight="1" x14ac:dyDescent="0.25">
      <c r="J307" s="113"/>
    </row>
    <row r="308" spans="1:10" ht="12" customHeight="1" x14ac:dyDescent="0.25">
      <c r="J308" s="113"/>
    </row>
    <row r="309" spans="1:10" ht="12" customHeight="1" x14ac:dyDescent="0.25">
      <c r="J309" s="113"/>
    </row>
    <row r="310" spans="1:10" ht="12" customHeight="1" x14ac:dyDescent="0.25">
      <c r="J310" s="113"/>
    </row>
    <row r="311" spans="1:10" ht="12" customHeight="1" x14ac:dyDescent="0.25">
      <c r="J311" s="113"/>
    </row>
    <row r="312" spans="1:10" ht="12" customHeight="1" x14ac:dyDescent="0.25">
      <c r="J312" s="113"/>
    </row>
    <row r="313" spans="1:10" ht="12" customHeight="1" x14ac:dyDescent="0.25">
      <c r="J313" s="113"/>
    </row>
    <row r="314" spans="1:10" ht="12" customHeight="1" x14ac:dyDescent="0.25">
      <c r="J314" s="113"/>
    </row>
    <row r="315" spans="1:10" ht="12" customHeight="1" x14ac:dyDescent="0.25">
      <c r="J315" s="113"/>
    </row>
    <row r="316" spans="1:10" ht="12" customHeight="1" x14ac:dyDescent="0.25">
      <c r="J316" s="113"/>
    </row>
    <row r="317" spans="1:10" ht="12" customHeight="1" x14ac:dyDescent="0.25">
      <c r="J317" s="113"/>
    </row>
    <row r="318" spans="1:10" ht="12" customHeight="1" x14ac:dyDescent="0.25">
      <c r="J318" s="113"/>
    </row>
    <row r="319" spans="1:10" ht="12" customHeight="1" x14ac:dyDescent="0.25">
      <c r="J319" s="113"/>
    </row>
  </sheetData>
  <mergeCells count="65">
    <mergeCell ref="A1:J1"/>
    <mergeCell ref="A2:J2"/>
    <mergeCell ref="A3:J3"/>
    <mergeCell ref="A4:J4"/>
    <mergeCell ref="D5:F5"/>
    <mergeCell ref="G5:I5"/>
    <mergeCell ref="D6:F6"/>
    <mergeCell ref="G6:I6"/>
    <mergeCell ref="A7:J7"/>
    <mergeCell ref="A8:J8"/>
    <mergeCell ref="A10:C10"/>
    <mergeCell ref="B11:C11"/>
    <mergeCell ref="B15:C15"/>
    <mergeCell ref="B19:C19"/>
    <mergeCell ref="A20:J20"/>
    <mergeCell ref="A21:C21"/>
    <mergeCell ref="B22:C22"/>
    <mergeCell ref="B23:C23"/>
    <mergeCell ref="B24:C24"/>
    <mergeCell ref="B27:C27"/>
    <mergeCell ref="B30:C30"/>
    <mergeCell ref="B31:C31"/>
    <mergeCell ref="A35:J35"/>
    <mergeCell ref="A36:C36"/>
    <mergeCell ref="B37:C37"/>
    <mergeCell ref="B38:C38"/>
    <mergeCell ref="A39:J39"/>
    <mergeCell ref="A40:C40"/>
    <mergeCell ref="B41:C41"/>
    <mergeCell ref="B42:C42"/>
    <mergeCell ref="B46:C46"/>
    <mergeCell ref="A50:J50"/>
    <mergeCell ref="A51:C51"/>
    <mergeCell ref="B52:C52"/>
    <mergeCell ref="B53:C53"/>
    <mergeCell ref="B54:C54"/>
    <mergeCell ref="A55:J55"/>
    <mergeCell ref="A56:C56"/>
    <mergeCell ref="A57:C57"/>
    <mergeCell ref="A82:J82"/>
    <mergeCell ref="A83:C83"/>
    <mergeCell ref="A158:J158"/>
    <mergeCell ref="A159:C159"/>
    <mergeCell ref="A200:J200"/>
    <mergeCell ref="A201:C201"/>
    <mergeCell ref="A213:J213"/>
    <mergeCell ref="A277:J277"/>
    <mergeCell ref="A278:J278"/>
    <mergeCell ref="A299:J299"/>
    <mergeCell ref="A300:J300"/>
    <mergeCell ref="A214:C214"/>
    <mergeCell ref="A234:J234"/>
    <mergeCell ref="A295:J295"/>
    <mergeCell ref="A235:C235"/>
    <mergeCell ref="A242:J242"/>
    <mergeCell ref="A243:C243"/>
    <mergeCell ref="A253:J253"/>
    <mergeCell ref="A254:C254"/>
    <mergeCell ref="A276:J276"/>
    <mergeCell ref="A296:J296"/>
    <mergeCell ref="A301:J301"/>
    <mergeCell ref="A288:J288"/>
    <mergeCell ref="A289:J289"/>
    <mergeCell ref="A297:J297"/>
    <mergeCell ref="A298:J298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2" customHeight="1" x14ac:dyDescent="0.2"/>
  <cols>
    <col min="1" max="1" width="1.7109375" style="107" customWidth="1"/>
    <col min="2" max="2" width="28.140625" style="107" customWidth="1"/>
    <col min="3" max="3" width="9.7109375" style="222" customWidth="1"/>
    <col min="4" max="8" width="9.7109375" style="107" customWidth="1"/>
    <col min="9" max="9" width="14.5703125" style="107" bestFit="1" customWidth="1"/>
    <col min="10" max="16384" width="9.140625" style="107"/>
  </cols>
  <sheetData>
    <row r="1" spans="1:9" s="173" customFormat="1" ht="12.75" customHeight="1" x14ac:dyDescent="0.2">
      <c r="A1" s="236"/>
      <c r="B1" s="236"/>
      <c r="C1" s="236"/>
      <c r="D1" s="236"/>
      <c r="E1" s="236"/>
      <c r="F1" s="236"/>
      <c r="G1" s="236"/>
      <c r="H1" s="236"/>
      <c r="I1" s="236"/>
    </row>
    <row r="2" spans="1:9" s="215" customFormat="1" ht="12.75" x14ac:dyDescent="0.2">
      <c r="A2" s="237" t="s">
        <v>396</v>
      </c>
      <c r="B2" s="237"/>
      <c r="C2" s="237"/>
      <c r="D2" s="237"/>
      <c r="E2" s="237"/>
      <c r="F2" s="237"/>
      <c r="G2" s="237"/>
      <c r="H2" s="237"/>
      <c r="I2" s="237"/>
    </row>
    <row r="3" spans="1:9" s="214" customFormat="1" ht="15" x14ac:dyDescent="0.25">
      <c r="A3" s="238"/>
      <c r="B3" s="238"/>
      <c r="C3" s="238"/>
      <c r="D3" s="238"/>
      <c r="E3" s="238"/>
      <c r="F3" s="238"/>
      <c r="G3" s="238"/>
      <c r="H3" s="238"/>
      <c r="I3" s="238"/>
    </row>
    <row r="4" spans="1:9" s="214" customFormat="1" ht="15" x14ac:dyDescent="0.25">
      <c r="A4" s="239"/>
      <c r="B4" s="239"/>
      <c r="C4" s="239"/>
      <c r="D4" s="239"/>
      <c r="E4" s="239"/>
      <c r="F4" s="239"/>
      <c r="G4" s="239"/>
      <c r="H4" s="239"/>
      <c r="I4" s="239"/>
    </row>
    <row r="5" spans="1:9" s="21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217" customFormat="1" ht="12" customHeight="1" x14ac:dyDescent="0.2">
      <c r="A6" s="243"/>
      <c r="B6" s="243"/>
      <c r="C6" s="244">
        <v>2020</v>
      </c>
      <c r="D6" s="245"/>
      <c r="E6" s="245"/>
      <c r="F6" s="245">
        <v>2021</v>
      </c>
      <c r="G6" s="245"/>
      <c r="H6" s="259"/>
      <c r="I6" s="218">
        <v>2021</v>
      </c>
    </row>
    <row r="7" spans="1:9" s="21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177" customFormat="1" ht="12" customHeight="1" x14ac:dyDescent="0.2">
      <c r="A8" s="175"/>
      <c r="B8" s="175"/>
      <c r="C8" s="176" t="s">
        <v>3</v>
      </c>
      <c r="D8" s="176" t="s">
        <v>4</v>
      </c>
      <c r="E8" s="176" t="s">
        <v>5</v>
      </c>
      <c r="F8" s="176" t="s">
        <v>3</v>
      </c>
      <c r="G8" s="176" t="s">
        <v>4</v>
      </c>
      <c r="H8" s="176" t="s">
        <v>5</v>
      </c>
      <c r="I8" s="176" t="s">
        <v>3</v>
      </c>
    </row>
    <row r="9" spans="1:9" s="225" customFormat="1" ht="12" customHeight="1" x14ac:dyDescent="0.2">
      <c r="A9" s="258" t="s">
        <v>6</v>
      </c>
      <c r="B9" s="258"/>
      <c r="C9" s="13">
        <v>350986</v>
      </c>
      <c r="D9" s="13">
        <v>170830</v>
      </c>
      <c r="E9" s="13">
        <v>180156</v>
      </c>
      <c r="F9" s="13">
        <v>352181</v>
      </c>
      <c r="G9" s="13">
        <v>171449</v>
      </c>
      <c r="H9" s="13">
        <v>180732</v>
      </c>
      <c r="I9" s="13">
        <v>351583</v>
      </c>
    </row>
    <row r="10" spans="1:9" s="225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224" customFormat="1" ht="12" customHeight="1" x14ac:dyDescent="0.2">
      <c r="A11" s="247" t="s">
        <v>7</v>
      </c>
      <c r="B11" s="247"/>
      <c r="C11" s="17">
        <v>24829</v>
      </c>
      <c r="D11" s="17">
        <v>12605</v>
      </c>
      <c r="E11" s="17">
        <v>12224</v>
      </c>
      <c r="F11" s="17">
        <v>24706</v>
      </c>
      <c r="G11" s="17">
        <v>12525</v>
      </c>
      <c r="H11" s="17">
        <v>12181</v>
      </c>
      <c r="I11" s="17">
        <v>24769</v>
      </c>
    </row>
    <row r="12" spans="1:9" s="102" customFormat="1" ht="12" customHeight="1" x14ac:dyDescent="0.2">
      <c r="A12" s="246" t="s">
        <v>8</v>
      </c>
      <c r="B12" s="246"/>
      <c r="C12" s="19">
        <v>8827</v>
      </c>
      <c r="D12" s="19">
        <v>4495</v>
      </c>
      <c r="E12" s="19">
        <v>4332</v>
      </c>
      <c r="F12" s="19">
        <v>8718</v>
      </c>
      <c r="G12" s="19">
        <v>4441</v>
      </c>
      <c r="H12" s="19">
        <v>4277</v>
      </c>
      <c r="I12" s="19">
        <v>8773</v>
      </c>
    </row>
    <row r="13" spans="1:9" s="102" customFormat="1" ht="12" customHeight="1" x14ac:dyDescent="0.2">
      <c r="A13" s="20"/>
      <c r="B13" s="21" t="s">
        <v>9</v>
      </c>
      <c r="C13" s="19">
        <v>3135</v>
      </c>
      <c r="D13" s="19">
        <v>1608</v>
      </c>
      <c r="E13" s="19">
        <v>1527</v>
      </c>
      <c r="F13" s="19">
        <v>3060</v>
      </c>
      <c r="G13" s="19">
        <v>1564</v>
      </c>
      <c r="H13" s="19">
        <v>1496</v>
      </c>
      <c r="I13" s="19">
        <v>3098</v>
      </c>
    </row>
    <row r="14" spans="1:9" s="102" customFormat="1" ht="12" customHeight="1" x14ac:dyDescent="0.2">
      <c r="A14" s="20"/>
      <c r="B14" s="21" t="s">
        <v>10</v>
      </c>
      <c r="C14" s="19">
        <v>2823</v>
      </c>
      <c r="D14" s="19">
        <v>1410</v>
      </c>
      <c r="E14" s="19">
        <v>1413</v>
      </c>
      <c r="F14" s="19">
        <v>2789</v>
      </c>
      <c r="G14" s="19">
        <v>1392</v>
      </c>
      <c r="H14" s="19">
        <v>1397</v>
      </c>
      <c r="I14" s="19">
        <v>2806</v>
      </c>
    </row>
    <row r="15" spans="1:9" s="102" customFormat="1" ht="12" customHeight="1" x14ac:dyDescent="0.2">
      <c r="A15" s="20"/>
      <c r="B15" s="22" t="s">
        <v>11</v>
      </c>
      <c r="C15" s="19">
        <v>2869</v>
      </c>
      <c r="D15" s="19">
        <v>1477</v>
      </c>
      <c r="E15" s="19">
        <v>1392</v>
      </c>
      <c r="F15" s="19">
        <v>2869</v>
      </c>
      <c r="G15" s="19">
        <v>1485</v>
      </c>
      <c r="H15" s="19">
        <v>1384</v>
      </c>
      <c r="I15" s="19">
        <v>2869</v>
      </c>
    </row>
    <row r="16" spans="1:9" s="102" customFormat="1" ht="12" customHeight="1" x14ac:dyDescent="0.2">
      <c r="A16" s="246" t="s">
        <v>12</v>
      </c>
      <c r="B16" s="246"/>
      <c r="C16" s="19">
        <v>5656</v>
      </c>
      <c r="D16" s="19">
        <v>2841</v>
      </c>
      <c r="E16" s="19">
        <v>2815</v>
      </c>
      <c r="F16" s="19">
        <v>5634</v>
      </c>
      <c r="G16" s="19">
        <v>2829</v>
      </c>
      <c r="H16" s="19">
        <v>2805</v>
      </c>
      <c r="I16" s="19">
        <v>5645</v>
      </c>
    </row>
    <row r="17" spans="1:9" s="102" customFormat="1" ht="12" customHeight="1" x14ac:dyDescent="0.2">
      <c r="A17" s="20"/>
      <c r="B17" s="21" t="s">
        <v>13</v>
      </c>
      <c r="C17" s="19">
        <v>1770</v>
      </c>
      <c r="D17" s="19">
        <v>885</v>
      </c>
      <c r="E17" s="19">
        <v>885</v>
      </c>
      <c r="F17" s="19">
        <v>1752</v>
      </c>
      <c r="G17" s="19">
        <v>873</v>
      </c>
      <c r="H17" s="19">
        <v>879</v>
      </c>
      <c r="I17" s="19">
        <v>1761</v>
      </c>
    </row>
    <row r="18" spans="1:9" s="102" customFormat="1" ht="12" customHeight="1" x14ac:dyDescent="0.2">
      <c r="A18" s="20"/>
      <c r="B18" s="21" t="s">
        <v>14</v>
      </c>
      <c r="C18" s="19">
        <v>1807</v>
      </c>
      <c r="D18" s="19">
        <v>905</v>
      </c>
      <c r="E18" s="19">
        <v>902</v>
      </c>
      <c r="F18" s="19">
        <v>1827</v>
      </c>
      <c r="G18" s="19">
        <v>911</v>
      </c>
      <c r="H18" s="19">
        <v>916</v>
      </c>
      <c r="I18" s="19">
        <v>1817</v>
      </c>
    </row>
    <row r="19" spans="1:9" s="102" customFormat="1" ht="12" customHeight="1" x14ac:dyDescent="0.2">
      <c r="A19" s="23"/>
      <c r="B19" s="21" t="s">
        <v>15</v>
      </c>
      <c r="C19" s="19">
        <v>2079</v>
      </c>
      <c r="D19" s="19">
        <v>1051</v>
      </c>
      <c r="E19" s="19">
        <v>1028</v>
      </c>
      <c r="F19" s="19">
        <v>2055</v>
      </c>
      <c r="G19" s="19">
        <v>1045</v>
      </c>
      <c r="H19" s="19">
        <v>1010</v>
      </c>
      <c r="I19" s="19">
        <v>2067</v>
      </c>
    </row>
    <row r="20" spans="1:9" s="102" customFormat="1" ht="12" customHeight="1" x14ac:dyDescent="0.2">
      <c r="A20" s="253" t="s">
        <v>16</v>
      </c>
      <c r="B20" s="253"/>
      <c r="C20" s="25">
        <v>10346</v>
      </c>
      <c r="D20" s="25">
        <v>5269</v>
      </c>
      <c r="E20" s="25">
        <v>5077</v>
      </c>
      <c r="F20" s="25">
        <v>10354</v>
      </c>
      <c r="G20" s="25">
        <v>5255</v>
      </c>
      <c r="H20" s="25">
        <v>5099</v>
      </c>
      <c r="I20" s="25">
        <v>10351</v>
      </c>
    </row>
    <row r="21" spans="1:9" s="102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224" customFormat="1" ht="12" customHeight="1" x14ac:dyDescent="0.2">
      <c r="A22" s="247" t="s">
        <v>349</v>
      </c>
      <c r="B22" s="247"/>
      <c r="C22" s="17">
        <v>69726</v>
      </c>
      <c r="D22" s="17">
        <v>33542</v>
      </c>
      <c r="E22" s="17">
        <v>36184</v>
      </c>
      <c r="F22" s="17">
        <v>70084</v>
      </c>
      <c r="G22" s="17">
        <v>33768</v>
      </c>
      <c r="H22" s="17">
        <v>36316</v>
      </c>
      <c r="I22" s="17">
        <v>69904</v>
      </c>
    </row>
    <row r="23" spans="1:9" s="102" customFormat="1" ht="12" customHeight="1" x14ac:dyDescent="0.2">
      <c r="A23" s="246" t="s">
        <v>18</v>
      </c>
      <c r="B23" s="246"/>
      <c r="C23" s="19">
        <v>41310</v>
      </c>
      <c r="D23" s="19">
        <v>19572</v>
      </c>
      <c r="E23" s="19">
        <v>21738</v>
      </c>
      <c r="F23" s="19">
        <v>41563</v>
      </c>
      <c r="G23" s="19">
        <v>19673</v>
      </c>
      <c r="H23" s="19">
        <v>21890</v>
      </c>
      <c r="I23" s="19">
        <v>41439</v>
      </c>
    </row>
    <row r="24" spans="1:9" s="102" customFormat="1" ht="12" customHeight="1" x14ac:dyDescent="0.2">
      <c r="A24" s="246" t="s">
        <v>19</v>
      </c>
      <c r="B24" s="246"/>
      <c r="C24" s="19">
        <v>5163</v>
      </c>
      <c r="D24" s="19">
        <v>2564</v>
      </c>
      <c r="E24" s="19">
        <v>2599</v>
      </c>
      <c r="F24" s="19">
        <v>5115</v>
      </c>
      <c r="G24" s="19">
        <v>2576</v>
      </c>
      <c r="H24" s="19">
        <v>2539</v>
      </c>
      <c r="I24" s="19">
        <v>5139</v>
      </c>
    </row>
    <row r="25" spans="1:9" s="102" customFormat="1" ht="12" customHeight="1" x14ac:dyDescent="0.2">
      <c r="A25" s="246" t="s">
        <v>20</v>
      </c>
      <c r="B25" s="246"/>
      <c r="C25" s="19">
        <v>12876</v>
      </c>
      <c r="D25" s="19">
        <v>6287</v>
      </c>
      <c r="E25" s="19">
        <v>6589</v>
      </c>
      <c r="F25" s="19">
        <v>13013</v>
      </c>
      <c r="G25" s="19">
        <v>6372</v>
      </c>
      <c r="H25" s="19">
        <v>6641</v>
      </c>
      <c r="I25" s="19">
        <v>12941</v>
      </c>
    </row>
    <row r="26" spans="1:9" s="102" customFormat="1" ht="12" customHeight="1" x14ac:dyDescent="0.2">
      <c r="A26" s="26"/>
      <c r="B26" s="21" t="s">
        <v>21</v>
      </c>
      <c r="C26" s="19">
        <v>1000</v>
      </c>
      <c r="D26" s="19">
        <v>485</v>
      </c>
      <c r="E26" s="19">
        <v>515</v>
      </c>
      <c r="F26" s="19">
        <v>986</v>
      </c>
      <c r="G26" s="19">
        <v>481</v>
      </c>
      <c r="H26" s="19">
        <v>505</v>
      </c>
      <c r="I26" s="19">
        <v>991</v>
      </c>
    </row>
    <row r="27" spans="1:9" s="102" customFormat="1" ht="12" customHeight="1" x14ac:dyDescent="0.2">
      <c r="A27" s="23"/>
      <c r="B27" s="21" t="s">
        <v>22</v>
      </c>
      <c r="C27" s="19">
        <v>11876</v>
      </c>
      <c r="D27" s="19">
        <v>5802</v>
      </c>
      <c r="E27" s="19">
        <v>6074</v>
      </c>
      <c r="F27" s="19">
        <v>12027</v>
      </c>
      <c r="G27" s="19">
        <v>5891</v>
      </c>
      <c r="H27" s="19">
        <v>6136</v>
      </c>
      <c r="I27" s="19">
        <v>11950</v>
      </c>
    </row>
    <row r="28" spans="1:9" s="102" customFormat="1" ht="12" customHeight="1" x14ac:dyDescent="0.2">
      <c r="A28" s="246" t="s">
        <v>23</v>
      </c>
      <c r="B28" s="246"/>
      <c r="C28" s="19">
        <v>3762</v>
      </c>
      <c r="D28" s="19">
        <v>1823</v>
      </c>
      <c r="E28" s="19">
        <v>1939</v>
      </c>
      <c r="F28" s="19">
        <v>3786</v>
      </c>
      <c r="G28" s="19">
        <v>1845</v>
      </c>
      <c r="H28" s="19">
        <v>1941</v>
      </c>
      <c r="I28" s="19">
        <v>3775</v>
      </c>
    </row>
    <row r="29" spans="1:9" s="102" customFormat="1" ht="12" customHeight="1" x14ac:dyDescent="0.2">
      <c r="A29" s="26"/>
      <c r="B29" s="21" t="s">
        <v>24</v>
      </c>
      <c r="C29" s="19">
        <v>1135</v>
      </c>
      <c r="D29" s="19">
        <v>590</v>
      </c>
      <c r="E29" s="19">
        <v>545</v>
      </c>
      <c r="F29" s="19">
        <v>1107</v>
      </c>
      <c r="G29" s="19">
        <v>574</v>
      </c>
      <c r="H29" s="19">
        <v>533</v>
      </c>
      <c r="I29" s="19">
        <v>1122</v>
      </c>
    </row>
    <row r="30" spans="1:9" s="102" customFormat="1" ht="12" customHeight="1" x14ac:dyDescent="0.2">
      <c r="A30" s="23"/>
      <c r="B30" s="21" t="s">
        <v>25</v>
      </c>
      <c r="C30" s="19">
        <v>2627</v>
      </c>
      <c r="D30" s="19">
        <v>1233</v>
      </c>
      <c r="E30" s="19">
        <v>1394</v>
      </c>
      <c r="F30" s="19">
        <v>2679</v>
      </c>
      <c r="G30" s="19">
        <v>1271</v>
      </c>
      <c r="H30" s="19">
        <v>1408</v>
      </c>
      <c r="I30" s="19">
        <v>2653</v>
      </c>
    </row>
    <row r="31" spans="1:9" s="102" customFormat="1" ht="12" customHeight="1" x14ac:dyDescent="0.2">
      <c r="A31" s="246" t="s">
        <v>26</v>
      </c>
      <c r="B31" s="246"/>
      <c r="C31" s="19">
        <v>663</v>
      </c>
      <c r="D31" s="19">
        <v>339</v>
      </c>
      <c r="E31" s="19">
        <v>324</v>
      </c>
      <c r="F31" s="19">
        <v>682</v>
      </c>
      <c r="G31" s="19">
        <v>342</v>
      </c>
      <c r="H31" s="19">
        <v>340</v>
      </c>
      <c r="I31" s="19">
        <v>673</v>
      </c>
    </row>
    <row r="32" spans="1:9" s="102" customFormat="1" ht="12" customHeight="1" x14ac:dyDescent="0.2">
      <c r="A32" s="246" t="s">
        <v>350</v>
      </c>
      <c r="B32" s="246"/>
      <c r="C32" s="19">
        <v>5952</v>
      </c>
      <c r="D32" s="19">
        <v>2957</v>
      </c>
      <c r="E32" s="19">
        <v>2995</v>
      </c>
      <c r="F32" s="19">
        <v>5925</v>
      </c>
      <c r="G32" s="19">
        <v>2960</v>
      </c>
      <c r="H32" s="19">
        <v>2965</v>
      </c>
      <c r="I32" s="19">
        <v>5937</v>
      </c>
    </row>
    <row r="33" spans="1:9" s="102" customFormat="1" ht="12" customHeight="1" x14ac:dyDescent="0.2">
      <c r="A33" s="26"/>
      <c r="B33" s="21" t="s">
        <v>28</v>
      </c>
      <c r="C33" s="19">
        <v>500</v>
      </c>
      <c r="D33" s="19">
        <v>259</v>
      </c>
      <c r="E33" s="19">
        <v>241</v>
      </c>
      <c r="F33" s="19">
        <v>497</v>
      </c>
      <c r="G33" s="19">
        <v>258</v>
      </c>
      <c r="H33" s="19">
        <v>239</v>
      </c>
      <c r="I33" s="19">
        <v>499</v>
      </c>
    </row>
    <row r="34" spans="1:9" s="102" customFormat="1" ht="12" customHeight="1" x14ac:dyDescent="0.2">
      <c r="A34" s="20"/>
      <c r="B34" s="21" t="s">
        <v>29</v>
      </c>
      <c r="C34" s="19">
        <v>183</v>
      </c>
      <c r="D34" s="19">
        <v>111</v>
      </c>
      <c r="E34" s="19">
        <v>72</v>
      </c>
      <c r="F34" s="19">
        <v>183</v>
      </c>
      <c r="G34" s="19">
        <v>115</v>
      </c>
      <c r="H34" s="19">
        <v>68</v>
      </c>
      <c r="I34" s="19">
        <v>183</v>
      </c>
    </row>
    <row r="35" spans="1:9" s="102" customFormat="1" ht="12" customHeight="1" x14ac:dyDescent="0.2">
      <c r="A35" s="20"/>
      <c r="B35" s="27" t="s">
        <v>351</v>
      </c>
      <c r="C35" s="25">
        <v>5269</v>
      </c>
      <c r="D35" s="25">
        <v>2587</v>
      </c>
      <c r="E35" s="25">
        <v>2682</v>
      </c>
      <c r="F35" s="25">
        <v>5245</v>
      </c>
      <c r="G35" s="25">
        <v>2587</v>
      </c>
      <c r="H35" s="25">
        <v>2658</v>
      </c>
      <c r="I35" s="25">
        <v>5255</v>
      </c>
    </row>
    <row r="36" spans="1:9" s="102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224" customFormat="1" ht="12" customHeight="1" x14ac:dyDescent="0.2">
      <c r="A37" s="247" t="s">
        <v>31</v>
      </c>
      <c r="B37" s="247"/>
      <c r="C37" s="17">
        <v>55511</v>
      </c>
      <c r="D37" s="17">
        <v>27103</v>
      </c>
      <c r="E37" s="17">
        <v>28408</v>
      </c>
      <c r="F37" s="17">
        <v>55987</v>
      </c>
      <c r="G37" s="17">
        <v>27294</v>
      </c>
      <c r="H37" s="17">
        <v>28693</v>
      </c>
      <c r="I37" s="17">
        <v>55748</v>
      </c>
    </row>
    <row r="38" spans="1:9" s="102" customFormat="1" ht="12" customHeight="1" x14ac:dyDescent="0.2">
      <c r="A38" s="246" t="s">
        <v>32</v>
      </c>
      <c r="B38" s="246"/>
      <c r="C38" s="19">
        <v>49971</v>
      </c>
      <c r="D38" s="19">
        <v>24242</v>
      </c>
      <c r="E38" s="19">
        <v>25729</v>
      </c>
      <c r="F38" s="19">
        <v>50407</v>
      </c>
      <c r="G38" s="19">
        <v>24439</v>
      </c>
      <c r="H38" s="19">
        <v>25968</v>
      </c>
      <c r="I38" s="19">
        <v>50188</v>
      </c>
    </row>
    <row r="39" spans="1:9" s="102" customFormat="1" ht="12" customHeight="1" x14ac:dyDescent="0.2">
      <c r="A39" s="253" t="s">
        <v>33</v>
      </c>
      <c r="B39" s="253"/>
      <c r="C39" s="25">
        <v>5540</v>
      </c>
      <c r="D39" s="25">
        <v>2861</v>
      </c>
      <c r="E39" s="25">
        <v>2679</v>
      </c>
      <c r="F39" s="25">
        <v>5580</v>
      </c>
      <c r="G39" s="25">
        <v>2855</v>
      </c>
      <c r="H39" s="25">
        <v>2725</v>
      </c>
      <c r="I39" s="25">
        <v>5560</v>
      </c>
    </row>
    <row r="40" spans="1:9" s="102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224" customFormat="1" ht="12" customHeight="1" x14ac:dyDescent="0.2">
      <c r="A41" s="247" t="s">
        <v>34</v>
      </c>
      <c r="B41" s="247"/>
      <c r="C41" s="17">
        <v>145584</v>
      </c>
      <c r="D41" s="17">
        <v>70551</v>
      </c>
      <c r="E41" s="17">
        <v>75033</v>
      </c>
      <c r="F41" s="17">
        <v>146231</v>
      </c>
      <c r="G41" s="17">
        <v>70875</v>
      </c>
      <c r="H41" s="17">
        <v>75356</v>
      </c>
      <c r="I41" s="17">
        <v>145909</v>
      </c>
    </row>
    <row r="42" spans="1:9" s="102" customFormat="1" ht="12" customHeight="1" x14ac:dyDescent="0.2">
      <c r="A42" s="246" t="s">
        <v>35</v>
      </c>
      <c r="B42" s="246"/>
      <c r="C42" s="19">
        <v>98352</v>
      </c>
      <c r="D42" s="19">
        <v>47567</v>
      </c>
      <c r="E42" s="19">
        <v>50785</v>
      </c>
      <c r="F42" s="19">
        <v>98821</v>
      </c>
      <c r="G42" s="19">
        <v>47842</v>
      </c>
      <c r="H42" s="19">
        <v>50979</v>
      </c>
      <c r="I42" s="19">
        <v>98591</v>
      </c>
    </row>
    <row r="43" spans="1:9" s="102" customFormat="1" ht="12" customHeight="1" x14ac:dyDescent="0.2">
      <c r="A43" s="257" t="s">
        <v>36</v>
      </c>
      <c r="B43" s="257"/>
      <c r="C43" s="19">
        <v>23699</v>
      </c>
      <c r="D43" s="19">
        <v>11696</v>
      </c>
      <c r="E43" s="19">
        <v>12003</v>
      </c>
      <c r="F43" s="19">
        <v>23773</v>
      </c>
      <c r="G43" s="19">
        <v>11697</v>
      </c>
      <c r="H43" s="19">
        <v>12076</v>
      </c>
      <c r="I43" s="19">
        <v>23731</v>
      </c>
    </row>
    <row r="44" spans="1:9" s="102" customFormat="1" ht="12" customHeight="1" x14ac:dyDescent="0.2">
      <c r="A44" s="27"/>
      <c r="B44" s="21" t="s">
        <v>37</v>
      </c>
      <c r="C44" s="19">
        <v>13576</v>
      </c>
      <c r="D44" s="19">
        <v>6749</v>
      </c>
      <c r="E44" s="19">
        <v>6827</v>
      </c>
      <c r="F44" s="19">
        <v>13605</v>
      </c>
      <c r="G44" s="19">
        <v>6752</v>
      </c>
      <c r="H44" s="19">
        <v>6853</v>
      </c>
      <c r="I44" s="19">
        <v>13587</v>
      </c>
    </row>
    <row r="45" spans="1:9" s="102" customFormat="1" ht="12" customHeight="1" x14ac:dyDescent="0.2">
      <c r="A45" s="27"/>
      <c r="B45" s="21" t="s">
        <v>38</v>
      </c>
      <c r="C45" s="19">
        <v>10123</v>
      </c>
      <c r="D45" s="19">
        <v>4947</v>
      </c>
      <c r="E45" s="19">
        <v>5176</v>
      </c>
      <c r="F45" s="19">
        <v>10168</v>
      </c>
      <c r="G45" s="19">
        <v>4945</v>
      </c>
      <c r="H45" s="19">
        <v>5223</v>
      </c>
      <c r="I45" s="19">
        <v>10144</v>
      </c>
    </row>
    <row r="46" spans="1:9" s="102" customFormat="1" ht="12" customHeight="1" x14ac:dyDescent="0.2">
      <c r="A46" s="246" t="s">
        <v>40</v>
      </c>
      <c r="B46" s="246"/>
      <c r="C46" s="19">
        <v>23533</v>
      </c>
      <c r="D46" s="19">
        <v>11288</v>
      </c>
      <c r="E46" s="19">
        <v>12245</v>
      </c>
      <c r="F46" s="19">
        <v>23637</v>
      </c>
      <c r="G46" s="19">
        <v>11336</v>
      </c>
      <c r="H46" s="19">
        <v>12301</v>
      </c>
      <c r="I46" s="19">
        <v>23587</v>
      </c>
    </row>
    <row r="47" spans="1:9" s="102" customFormat="1" ht="12" customHeight="1" x14ac:dyDescent="0.2">
      <c r="A47" s="27"/>
      <c r="B47" s="21" t="s">
        <v>41</v>
      </c>
      <c r="C47" s="19">
        <v>2819</v>
      </c>
      <c r="D47" s="19">
        <v>1376</v>
      </c>
      <c r="E47" s="19">
        <v>1443</v>
      </c>
      <c r="F47" s="19">
        <v>2819</v>
      </c>
      <c r="G47" s="19">
        <v>1380</v>
      </c>
      <c r="H47" s="19">
        <v>1439</v>
      </c>
      <c r="I47" s="19">
        <v>2818</v>
      </c>
    </row>
    <row r="48" spans="1:9" s="102" customFormat="1" ht="12" customHeight="1" x14ac:dyDescent="0.2">
      <c r="A48" s="27"/>
      <c r="B48" s="21" t="s">
        <v>42</v>
      </c>
      <c r="C48" s="19">
        <v>6801</v>
      </c>
      <c r="D48" s="19">
        <v>3305</v>
      </c>
      <c r="E48" s="19">
        <v>3496</v>
      </c>
      <c r="F48" s="19">
        <v>6835</v>
      </c>
      <c r="G48" s="19">
        <v>3326</v>
      </c>
      <c r="H48" s="19">
        <v>3509</v>
      </c>
      <c r="I48" s="19">
        <v>6818</v>
      </c>
    </row>
    <row r="49" spans="1:9" s="102" customFormat="1" ht="12" customHeight="1" x14ac:dyDescent="0.2">
      <c r="A49" s="27"/>
      <c r="B49" s="27" t="s">
        <v>43</v>
      </c>
      <c r="C49" s="25">
        <v>13913</v>
      </c>
      <c r="D49" s="25">
        <v>6607</v>
      </c>
      <c r="E49" s="25">
        <v>7306</v>
      </c>
      <c r="F49" s="25">
        <v>13983</v>
      </c>
      <c r="G49" s="25">
        <v>6630</v>
      </c>
      <c r="H49" s="25">
        <v>7353</v>
      </c>
      <c r="I49" s="25">
        <v>13951</v>
      </c>
    </row>
    <row r="50" spans="1:9" s="102" customFormat="1" ht="12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</row>
    <row r="51" spans="1:9" s="224" customFormat="1" ht="12" customHeight="1" x14ac:dyDescent="0.2">
      <c r="A51" s="247" t="s">
        <v>44</v>
      </c>
      <c r="B51" s="247"/>
      <c r="C51" s="17">
        <v>55336</v>
      </c>
      <c r="D51" s="17">
        <v>27029</v>
      </c>
      <c r="E51" s="17">
        <v>28307</v>
      </c>
      <c r="F51" s="17">
        <v>55173</v>
      </c>
      <c r="G51" s="17">
        <v>26987</v>
      </c>
      <c r="H51" s="17">
        <v>28186</v>
      </c>
      <c r="I51" s="17">
        <v>55253</v>
      </c>
    </row>
    <row r="52" spans="1:9" s="102" customFormat="1" ht="12" customHeight="1" x14ac:dyDescent="0.2">
      <c r="A52" s="246" t="s">
        <v>45</v>
      </c>
      <c r="B52" s="246"/>
      <c r="C52" s="19">
        <v>18625</v>
      </c>
      <c r="D52" s="19">
        <v>9061</v>
      </c>
      <c r="E52" s="19">
        <v>9564</v>
      </c>
      <c r="F52" s="19">
        <v>18431</v>
      </c>
      <c r="G52" s="19">
        <v>8981</v>
      </c>
      <c r="H52" s="19">
        <v>9450</v>
      </c>
      <c r="I52" s="19">
        <v>18529</v>
      </c>
    </row>
    <row r="53" spans="1:9" s="102" customFormat="1" ht="12" customHeight="1" x14ac:dyDescent="0.2">
      <c r="A53" s="246" t="s">
        <v>46</v>
      </c>
      <c r="B53" s="246"/>
      <c r="C53" s="19">
        <v>32591</v>
      </c>
      <c r="D53" s="19">
        <v>15946</v>
      </c>
      <c r="E53" s="19">
        <v>16645</v>
      </c>
      <c r="F53" s="19">
        <v>32575</v>
      </c>
      <c r="G53" s="19">
        <v>15956</v>
      </c>
      <c r="H53" s="19">
        <v>16619</v>
      </c>
      <c r="I53" s="19">
        <v>32581</v>
      </c>
    </row>
    <row r="54" spans="1:9" s="102" customFormat="1" ht="12" customHeight="1" x14ac:dyDescent="0.2">
      <c r="A54" s="253" t="s">
        <v>47</v>
      </c>
      <c r="B54" s="253"/>
      <c r="C54" s="25">
        <v>4120</v>
      </c>
      <c r="D54" s="25">
        <v>2022</v>
      </c>
      <c r="E54" s="25">
        <v>2098</v>
      </c>
      <c r="F54" s="25">
        <v>4167</v>
      </c>
      <c r="G54" s="25">
        <v>2050</v>
      </c>
      <c r="H54" s="25">
        <v>2117</v>
      </c>
      <c r="I54" s="25">
        <v>4143</v>
      </c>
    </row>
    <row r="55" spans="1:9" s="102" customFormat="1" ht="12" customHeight="1" x14ac:dyDescent="0.2">
      <c r="A55" s="22"/>
      <c r="B55" s="221"/>
      <c r="C55" s="29"/>
      <c r="D55" s="29"/>
      <c r="E55" s="29"/>
      <c r="F55" s="29"/>
      <c r="G55" s="29"/>
      <c r="H55" s="29"/>
      <c r="I55" s="29"/>
    </row>
    <row r="56" spans="1:9" s="102" customFormat="1" ht="12" customHeight="1" x14ac:dyDescent="0.2">
      <c r="A56" s="256" t="s">
        <v>48</v>
      </c>
      <c r="B56" s="256"/>
      <c r="C56" s="15">
        <v>49969</v>
      </c>
      <c r="D56" s="15">
        <v>24347</v>
      </c>
      <c r="E56" s="15">
        <v>25622</v>
      </c>
      <c r="F56" s="15">
        <v>49778</v>
      </c>
      <c r="G56" s="15">
        <v>24293</v>
      </c>
      <c r="H56" s="15">
        <v>25485</v>
      </c>
      <c r="I56" s="15">
        <v>49874</v>
      </c>
    </row>
    <row r="57" spans="1:9" s="102" customFormat="1" ht="12" customHeight="1" x14ac:dyDescent="0.2">
      <c r="A57" s="246" t="s">
        <v>49</v>
      </c>
      <c r="B57" s="246"/>
      <c r="C57" s="19">
        <v>3240</v>
      </c>
      <c r="D57" s="19">
        <v>1579</v>
      </c>
      <c r="E57" s="19">
        <v>1661</v>
      </c>
      <c r="F57" s="19">
        <v>3276</v>
      </c>
      <c r="G57" s="19">
        <v>1604</v>
      </c>
      <c r="H57" s="19">
        <v>1672</v>
      </c>
      <c r="I57" s="19">
        <v>3259</v>
      </c>
    </row>
    <row r="58" spans="1:9" s="102" customFormat="1" ht="12" customHeight="1" x14ac:dyDescent="0.2">
      <c r="A58" s="246" t="s">
        <v>51</v>
      </c>
      <c r="B58" s="246"/>
      <c r="C58" s="19">
        <v>1926</v>
      </c>
      <c r="D58" s="19">
        <v>943</v>
      </c>
      <c r="E58" s="19">
        <v>983</v>
      </c>
      <c r="F58" s="19">
        <v>1927</v>
      </c>
      <c r="G58" s="19">
        <v>948</v>
      </c>
      <c r="H58" s="19">
        <v>979</v>
      </c>
      <c r="I58" s="19">
        <v>1927</v>
      </c>
    </row>
    <row r="59" spans="1:9" s="102" customFormat="1" ht="12" customHeight="1" x14ac:dyDescent="0.2">
      <c r="A59" s="246" t="s">
        <v>52</v>
      </c>
      <c r="B59" s="246"/>
      <c r="C59" s="19">
        <v>2194</v>
      </c>
      <c r="D59" s="19">
        <v>1079</v>
      </c>
      <c r="E59" s="19">
        <v>1115</v>
      </c>
      <c r="F59" s="19">
        <v>2240</v>
      </c>
      <c r="G59" s="19">
        <v>1102</v>
      </c>
      <c r="H59" s="19">
        <v>1138</v>
      </c>
      <c r="I59" s="19">
        <v>2216</v>
      </c>
    </row>
    <row r="60" spans="1:9" s="102" customFormat="1" ht="12" customHeight="1" x14ac:dyDescent="0.2">
      <c r="A60" s="246" t="s">
        <v>53</v>
      </c>
      <c r="B60" s="246"/>
      <c r="C60" s="19">
        <v>7581</v>
      </c>
      <c r="D60" s="19">
        <v>3726</v>
      </c>
      <c r="E60" s="19">
        <v>3855</v>
      </c>
      <c r="F60" s="19">
        <v>7440</v>
      </c>
      <c r="G60" s="19">
        <v>3654</v>
      </c>
      <c r="H60" s="19">
        <v>3786</v>
      </c>
      <c r="I60" s="19">
        <v>7510</v>
      </c>
    </row>
    <row r="61" spans="1:9" s="102" customFormat="1" ht="12" customHeight="1" x14ac:dyDescent="0.2">
      <c r="A61" s="246" t="s">
        <v>54</v>
      </c>
      <c r="B61" s="246"/>
      <c r="C61" s="19">
        <v>2867</v>
      </c>
      <c r="D61" s="19">
        <v>1389</v>
      </c>
      <c r="E61" s="19">
        <v>1478</v>
      </c>
      <c r="F61" s="19">
        <v>2850</v>
      </c>
      <c r="G61" s="19">
        <v>1378</v>
      </c>
      <c r="H61" s="19">
        <v>1472</v>
      </c>
      <c r="I61" s="19">
        <v>2859</v>
      </c>
    </row>
    <row r="62" spans="1:9" s="102" customFormat="1" ht="12" customHeight="1" x14ac:dyDescent="0.2">
      <c r="A62" s="246" t="s">
        <v>56</v>
      </c>
      <c r="B62" s="246"/>
      <c r="C62" s="19">
        <v>14902</v>
      </c>
      <c r="D62" s="19">
        <v>7206</v>
      </c>
      <c r="E62" s="19">
        <v>7696</v>
      </c>
      <c r="F62" s="19">
        <v>14847</v>
      </c>
      <c r="G62" s="19">
        <v>7190</v>
      </c>
      <c r="H62" s="19">
        <v>7657</v>
      </c>
      <c r="I62" s="19">
        <v>14875</v>
      </c>
    </row>
    <row r="63" spans="1:9" s="102" customFormat="1" ht="12" customHeight="1" x14ac:dyDescent="0.2">
      <c r="A63" s="246" t="s">
        <v>58</v>
      </c>
      <c r="B63" s="246"/>
      <c r="C63" s="19">
        <v>4441</v>
      </c>
      <c r="D63" s="19">
        <v>2102</v>
      </c>
      <c r="E63" s="19">
        <v>2339</v>
      </c>
      <c r="F63" s="19">
        <v>4383</v>
      </c>
      <c r="G63" s="19">
        <v>2081</v>
      </c>
      <c r="H63" s="19">
        <v>2302</v>
      </c>
      <c r="I63" s="19">
        <v>4413</v>
      </c>
    </row>
    <row r="64" spans="1:9" s="102" customFormat="1" ht="12" customHeight="1" x14ac:dyDescent="0.2">
      <c r="A64" s="246" t="s">
        <v>59</v>
      </c>
      <c r="B64" s="246"/>
      <c r="C64" s="19">
        <v>2338</v>
      </c>
      <c r="D64" s="19">
        <v>1130</v>
      </c>
      <c r="E64" s="19">
        <v>1208</v>
      </c>
      <c r="F64" s="19">
        <v>2327</v>
      </c>
      <c r="G64" s="19">
        <v>1134</v>
      </c>
      <c r="H64" s="19">
        <v>1193</v>
      </c>
      <c r="I64" s="19">
        <v>2332</v>
      </c>
    </row>
    <row r="65" spans="1:9" s="102" customFormat="1" ht="12" customHeight="1" x14ac:dyDescent="0.2">
      <c r="A65" s="246" t="s">
        <v>60</v>
      </c>
      <c r="B65" s="246"/>
      <c r="C65" s="19">
        <v>2626</v>
      </c>
      <c r="D65" s="19">
        <v>1290</v>
      </c>
      <c r="E65" s="19">
        <v>1336</v>
      </c>
      <c r="F65" s="19">
        <v>2646</v>
      </c>
      <c r="G65" s="19">
        <v>1295</v>
      </c>
      <c r="H65" s="19">
        <v>1351</v>
      </c>
      <c r="I65" s="19">
        <v>2636</v>
      </c>
    </row>
    <row r="66" spans="1:9" s="102" customFormat="1" ht="12" customHeight="1" x14ac:dyDescent="0.2">
      <c r="A66" s="246" t="s">
        <v>61</v>
      </c>
      <c r="B66" s="246"/>
      <c r="C66" s="19">
        <v>4491</v>
      </c>
      <c r="D66" s="19">
        <v>2249</v>
      </c>
      <c r="E66" s="19">
        <v>2242</v>
      </c>
      <c r="F66" s="19">
        <v>4510</v>
      </c>
      <c r="G66" s="19">
        <v>2265</v>
      </c>
      <c r="H66" s="19">
        <v>2245</v>
      </c>
      <c r="I66" s="19">
        <v>4500</v>
      </c>
    </row>
    <row r="67" spans="1:9" s="102" customFormat="1" ht="12" customHeight="1" x14ac:dyDescent="0.2">
      <c r="A67" s="253" t="s">
        <v>62</v>
      </c>
      <c r="B67" s="253"/>
      <c r="C67" s="25">
        <v>3363</v>
      </c>
      <c r="D67" s="25">
        <v>1654</v>
      </c>
      <c r="E67" s="25">
        <v>1709</v>
      </c>
      <c r="F67" s="25">
        <v>3332</v>
      </c>
      <c r="G67" s="25">
        <v>1642</v>
      </c>
      <c r="H67" s="25">
        <v>1690</v>
      </c>
      <c r="I67" s="25">
        <v>3347</v>
      </c>
    </row>
    <row r="68" spans="1:9" s="102" customFormat="1" ht="12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</row>
    <row r="69" spans="1:9" s="102" customFormat="1" ht="12" customHeight="1" x14ac:dyDescent="0.2">
      <c r="A69" s="247" t="s">
        <v>63</v>
      </c>
      <c r="B69" s="247"/>
      <c r="C69" s="17">
        <v>150556</v>
      </c>
      <c r="D69" s="17">
        <v>73029</v>
      </c>
      <c r="E69" s="17">
        <v>77527</v>
      </c>
      <c r="F69" s="17">
        <v>151242</v>
      </c>
      <c r="G69" s="17">
        <v>73378</v>
      </c>
      <c r="H69" s="17">
        <v>77864</v>
      </c>
      <c r="I69" s="17">
        <v>150898</v>
      </c>
    </row>
    <row r="70" spans="1:9" s="102" customFormat="1" ht="12" customHeight="1" x14ac:dyDescent="0.2">
      <c r="A70" s="246" t="s">
        <v>64</v>
      </c>
      <c r="B70" s="246"/>
      <c r="C70" s="19">
        <v>4376</v>
      </c>
      <c r="D70" s="19">
        <v>2057</v>
      </c>
      <c r="E70" s="19">
        <v>2319</v>
      </c>
      <c r="F70" s="19">
        <v>4396</v>
      </c>
      <c r="G70" s="19">
        <v>2062</v>
      </c>
      <c r="H70" s="19">
        <v>2334</v>
      </c>
      <c r="I70" s="19">
        <v>4386</v>
      </c>
    </row>
    <row r="71" spans="1:9" s="102" customFormat="1" ht="12" customHeight="1" x14ac:dyDescent="0.2">
      <c r="A71" s="246" t="s">
        <v>65</v>
      </c>
      <c r="B71" s="246"/>
      <c r="C71" s="19">
        <v>1380</v>
      </c>
      <c r="D71" s="19">
        <v>663</v>
      </c>
      <c r="E71" s="19">
        <v>717</v>
      </c>
      <c r="F71" s="19">
        <v>1377</v>
      </c>
      <c r="G71" s="19">
        <v>665</v>
      </c>
      <c r="H71" s="19">
        <v>712</v>
      </c>
      <c r="I71" s="19">
        <v>1378</v>
      </c>
    </row>
    <row r="72" spans="1:9" s="102" customFormat="1" ht="12" customHeight="1" x14ac:dyDescent="0.2">
      <c r="A72" s="246" t="s">
        <v>66</v>
      </c>
      <c r="B72" s="246"/>
      <c r="C72" s="19">
        <v>354</v>
      </c>
      <c r="D72" s="19">
        <v>179</v>
      </c>
      <c r="E72" s="19">
        <v>175</v>
      </c>
      <c r="F72" s="19">
        <v>356</v>
      </c>
      <c r="G72" s="19">
        <v>181</v>
      </c>
      <c r="H72" s="19">
        <v>175</v>
      </c>
      <c r="I72" s="19">
        <v>355</v>
      </c>
    </row>
    <row r="73" spans="1:9" s="102" customFormat="1" ht="12" customHeight="1" x14ac:dyDescent="0.2">
      <c r="A73" s="246" t="s">
        <v>67</v>
      </c>
      <c r="B73" s="246"/>
      <c r="C73" s="19">
        <v>986</v>
      </c>
      <c r="D73" s="19">
        <v>479</v>
      </c>
      <c r="E73" s="19">
        <v>507</v>
      </c>
      <c r="F73" s="19">
        <v>968</v>
      </c>
      <c r="G73" s="19">
        <v>464</v>
      </c>
      <c r="H73" s="19">
        <v>504</v>
      </c>
      <c r="I73" s="19">
        <v>976</v>
      </c>
    </row>
    <row r="74" spans="1:9" s="102" customFormat="1" ht="12" customHeight="1" x14ac:dyDescent="0.2">
      <c r="A74" s="246" t="s">
        <v>68</v>
      </c>
      <c r="B74" s="246"/>
      <c r="C74" s="19">
        <v>294</v>
      </c>
      <c r="D74" s="19">
        <v>138</v>
      </c>
      <c r="E74" s="19">
        <v>156</v>
      </c>
      <c r="F74" s="19">
        <v>296</v>
      </c>
      <c r="G74" s="19">
        <v>143</v>
      </c>
      <c r="H74" s="19">
        <v>153</v>
      </c>
      <c r="I74" s="19">
        <v>295</v>
      </c>
    </row>
    <row r="75" spans="1:9" s="102" customFormat="1" ht="12" customHeight="1" x14ac:dyDescent="0.2">
      <c r="A75" s="246" t="s">
        <v>69</v>
      </c>
      <c r="B75" s="246"/>
      <c r="C75" s="19">
        <v>1538</v>
      </c>
      <c r="D75" s="19">
        <v>751</v>
      </c>
      <c r="E75" s="19">
        <v>787</v>
      </c>
      <c r="F75" s="19">
        <v>1518</v>
      </c>
      <c r="G75" s="19">
        <v>735</v>
      </c>
      <c r="H75" s="19">
        <v>783</v>
      </c>
      <c r="I75" s="19">
        <v>1528</v>
      </c>
    </row>
    <row r="76" spans="1:9" s="102" customFormat="1" ht="12" customHeight="1" x14ac:dyDescent="0.2">
      <c r="A76" s="246" t="s">
        <v>70</v>
      </c>
      <c r="B76" s="246"/>
      <c r="C76" s="19">
        <v>604</v>
      </c>
      <c r="D76" s="19">
        <v>305</v>
      </c>
      <c r="E76" s="19">
        <v>299</v>
      </c>
      <c r="F76" s="19">
        <v>609</v>
      </c>
      <c r="G76" s="19">
        <v>307</v>
      </c>
      <c r="H76" s="19">
        <v>302</v>
      </c>
      <c r="I76" s="19">
        <v>607</v>
      </c>
    </row>
    <row r="77" spans="1:9" s="102" customFormat="1" ht="12" customHeight="1" x14ac:dyDescent="0.2">
      <c r="A77" s="246" t="s">
        <v>71</v>
      </c>
      <c r="B77" s="246"/>
      <c r="C77" s="19">
        <v>2689</v>
      </c>
      <c r="D77" s="19">
        <v>1297</v>
      </c>
      <c r="E77" s="19">
        <v>1392</v>
      </c>
      <c r="F77" s="19">
        <v>2656</v>
      </c>
      <c r="G77" s="19">
        <v>1289</v>
      </c>
      <c r="H77" s="19">
        <v>1367</v>
      </c>
      <c r="I77" s="19">
        <v>2672</v>
      </c>
    </row>
    <row r="78" spans="1:9" s="102" customFormat="1" ht="12" customHeight="1" x14ac:dyDescent="0.2">
      <c r="A78" s="246" t="s">
        <v>73</v>
      </c>
      <c r="B78" s="246"/>
      <c r="C78" s="19">
        <v>948</v>
      </c>
      <c r="D78" s="19">
        <v>482</v>
      </c>
      <c r="E78" s="19">
        <v>466</v>
      </c>
      <c r="F78" s="19">
        <v>985</v>
      </c>
      <c r="G78" s="19">
        <v>504</v>
      </c>
      <c r="H78" s="19">
        <v>481</v>
      </c>
      <c r="I78" s="19">
        <v>967</v>
      </c>
    </row>
    <row r="79" spans="1:9" s="102" customFormat="1" ht="12" customHeight="1" x14ac:dyDescent="0.2">
      <c r="A79" s="246" t="s">
        <v>75</v>
      </c>
      <c r="B79" s="246"/>
      <c r="C79" s="19">
        <v>451</v>
      </c>
      <c r="D79" s="19">
        <v>230</v>
      </c>
      <c r="E79" s="19">
        <v>221</v>
      </c>
      <c r="F79" s="19">
        <v>446</v>
      </c>
      <c r="G79" s="19">
        <v>230</v>
      </c>
      <c r="H79" s="19">
        <v>216</v>
      </c>
      <c r="I79" s="19">
        <v>449</v>
      </c>
    </row>
    <row r="80" spans="1:9" s="102" customFormat="1" ht="12" customHeight="1" x14ac:dyDescent="0.2">
      <c r="A80" s="246" t="s">
        <v>76</v>
      </c>
      <c r="B80" s="246"/>
      <c r="C80" s="19">
        <v>761</v>
      </c>
      <c r="D80" s="19">
        <v>375</v>
      </c>
      <c r="E80" s="19">
        <v>386</v>
      </c>
      <c r="F80" s="19">
        <v>765</v>
      </c>
      <c r="G80" s="19">
        <v>374</v>
      </c>
      <c r="H80" s="19">
        <v>391</v>
      </c>
      <c r="I80" s="19">
        <v>762</v>
      </c>
    </row>
    <row r="81" spans="1:9" s="102" customFormat="1" ht="12" customHeight="1" x14ac:dyDescent="0.2">
      <c r="A81" s="246" t="s">
        <v>77</v>
      </c>
      <c r="B81" s="246"/>
      <c r="C81" s="19">
        <v>1521</v>
      </c>
      <c r="D81" s="19">
        <v>762</v>
      </c>
      <c r="E81" s="19">
        <v>759</v>
      </c>
      <c r="F81" s="19">
        <v>1508</v>
      </c>
      <c r="G81" s="19">
        <v>760</v>
      </c>
      <c r="H81" s="19">
        <v>748</v>
      </c>
      <c r="I81" s="19">
        <v>1515</v>
      </c>
    </row>
    <row r="82" spans="1:9" s="102" customFormat="1" ht="12" customHeight="1" x14ac:dyDescent="0.2">
      <c r="A82" s="246" t="s">
        <v>80</v>
      </c>
      <c r="B82" s="246"/>
      <c r="C82" s="19">
        <v>2302</v>
      </c>
      <c r="D82" s="19">
        <v>1130</v>
      </c>
      <c r="E82" s="19">
        <v>1172</v>
      </c>
      <c r="F82" s="19">
        <v>2320</v>
      </c>
      <c r="G82" s="19">
        <v>1141</v>
      </c>
      <c r="H82" s="19">
        <v>1179</v>
      </c>
      <c r="I82" s="19">
        <v>2310</v>
      </c>
    </row>
    <row r="83" spans="1:9" s="102" customFormat="1" ht="12" customHeight="1" x14ac:dyDescent="0.2">
      <c r="A83" s="246" t="s">
        <v>81</v>
      </c>
      <c r="B83" s="246"/>
      <c r="C83" s="19">
        <v>6755</v>
      </c>
      <c r="D83" s="19">
        <v>3324</v>
      </c>
      <c r="E83" s="19">
        <v>3431</v>
      </c>
      <c r="F83" s="19">
        <v>6752</v>
      </c>
      <c r="G83" s="19">
        <v>3304</v>
      </c>
      <c r="H83" s="19">
        <v>3448</v>
      </c>
      <c r="I83" s="19">
        <v>6754</v>
      </c>
    </row>
    <row r="84" spans="1:9" s="102" customFormat="1" ht="12" customHeight="1" x14ac:dyDescent="0.2">
      <c r="A84" s="246" t="s">
        <v>84</v>
      </c>
      <c r="B84" s="246"/>
      <c r="C84" s="19">
        <v>4327</v>
      </c>
      <c r="D84" s="19">
        <v>2037</v>
      </c>
      <c r="E84" s="19">
        <v>2290</v>
      </c>
      <c r="F84" s="19">
        <v>4373</v>
      </c>
      <c r="G84" s="19">
        <v>2050</v>
      </c>
      <c r="H84" s="19">
        <v>2323</v>
      </c>
      <c r="I84" s="19">
        <v>4351</v>
      </c>
    </row>
    <row r="85" spans="1:9" s="102" customFormat="1" ht="12" customHeight="1" x14ac:dyDescent="0.2">
      <c r="A85" s="246" t="s">
        <v>87</v>
      </c>
      <c r="B85" s="246"/>
      <c r="C85" s="19">
        <v>4604</v>
      </c>
      <c r="D85" s="19">
        <v>2247</v>
      </c>
      <c r="E85" s="19">
        <v>2357</v>
      </c>
      <c r="F85" s="19">
        <v>4735</v>
      </c>
      <c r="G85" s="19">
        <v>2326</v>
      </c>
      <c r="H85" s="19">
        <v>2409</v>
      </c>
      <c r="I85" s="19">
        <v>4671</v>
      </c>
    </row>
    <row r="86" spans="1:9" s="102" customFormat="1" ht="12" customHeight="1" x14ac:dyDescent="0.2">
      <c r="A86" s="246" t="s">
        <v>88</v>
      </c>
      <c r="B86" s="246"/>
      <c r="C86" s="19">
        <v>2084</v>
      </c>
      <c r="D86" s="19">
        <v>1003</v>
      </c>
      <c r="E86" s="19">
        <v>1081</v>
      </c>
      <c r="F86" s="19">
        <v>2120</v>
      </c>
      <c r="G86" s="19">
        <v>1021</v>
      </c>
      <c r="H86" s="19">
        <v>1099</v>
      </c>
      <c r="I86" s="19">
        <v>2102</v>
      </c>
    </row>
    <row r="87" spans="1:9" s="102" customFormat="1" ht="12" customHeight="1" x14ac:dyDescent="0.2">
      <c r="A87" s="246" t="s">
        <v>90</v>
      </c>
      <c r="B87" s="246"/>
      <c r="C87" s="19">
        <v>1434</v>
      </c>
      <c r="D87" s="19">
        <v>711</v>
      </c>
      <c r="E87" s="19">
        <v>723</v>
      </c>
      <c r="F87" s="19">
        <v>1432</v>
      </c>
      <c r="G87" s="19">
        <v>703</v>
      </c>
      <c r="H87" s="19">
        <v>729</v>
      </c>
      <c r="I87" s="19">
        <v>1433</v>
      </c>
    </row>
    <row r="88" spans="1:9" s="102" customFormat="1" ht="12" customHeight="1" x14ac:dyDescent="0.2">
      <c r="A88" s="246" t="s">
        <v>91</v>
      </c>
      <c r="B88" s="246"/>
      <c r="C88" s="19">
        <v>578</v>
      </c>
      <c r="D88" s="19">
        <v>287</v>
      </c>
      <c r="E88" s="19">
        <v>291</v>
      </c>
      <c r="F88" s="19">
        <v>595</v>
      </c>
      <c r="G88" s="19">
        <v>293</v>
      </c>
      <c r="H88" s="19">
        <v>302</v>
      </c>
      <c r="I88" s="19">
        <v>586</v>
      </c>
    </row>
    <row r="89" spans="1:9" s="102" customFormat="1" ht="12" customHeight="1" x14ac:dyDescent="0.2">
      <c r="A89" s="246" t="s">
        <v>92</v>
      </c>
      <c r="B89" s="246"/>
      <c r="C89" s="19">
        <v>477</v>
      </c>
      <c r="D89" s="19">
        <v>242</v>
      </c>
      <c r="E89" s="19">
        <v>235</v>
      </c>
      <c r="F89" s="19">
        <v>479</v>
      </c>
      <c r="G89" s="19">
        <v>247</v>
      </c>
      <c r="H89" s="19">
        <v>232</v>
      </c>
      <c r="I89" s="19">
        <v>479</v>
      </c>
    </row>
    <row r="90" spans="1:9" s="102" customFormat="1" ht="12" customHeight="1" x14ac:dyDescent="0.2">
      <c r="A90" s="246" t="s">
        <v>93</v>
      </c>
      <c r="B90" s="246"/>
      <c r="C90" s="19">
        <v>1359</v>
      </c>
      <c r="D90" s="19">
        <v>669</v>
      </c>
      <c r="E90" s="19">
        <v>690</v>
      </c>
      <c r="F90" s="19">
        <v>1363</v>
      </c>
      <c r="G90" s="19">
        <v>668</v>
      </c>
      <c r="H90" s="19">
        <v>695</v>
      </c>
      <c r="I90" s="19">
        <v>1360</v>
      </c>
    </row>
    <row r="91" spans="1:9" s="102" customFormat="1" ht="12" customHeight="1" x14ac:dyDescent="0.2">
      <c r="A91" s="246" t="s">
        <v>94</v>
      </c>
      <c r="B91" s="246"/>
      <c r="C91" s="19">
        <v>1694</v>
      </c>
      <c r="D91" s="19">
        <v>823</v>
      </c>
      <c r="E91" s="19">
        <v>871</v>
      </c>
      <c r="F91" s="19">
        <v>1707</v>
      </c>
      <c r="G91" s="19">
        <v>827</v>
      </c>
      <c r="H91" s="19">
        <v>880</v>
      </c>
      <c r="I91" s="19">
        <v>1702</v>
      </c>
    </row>
    <row r="92" spans="1:9" s="102" customFormat="1" ht="12" customHeight="1" x14ac:dyDescent="0.2">
      <c r="A92" s="246" t="s">
        <v>95</v>
      </c>
      <c r="B92" s="246"/>
      <c r="C92" s="19">
        <v>62315</v>
      </c>
      <c r="D92" s="19">
        <v>29991</v>
      </c>
      <c r="E92" s="19">
        <v>32324</v>
      </c>
      <c r="F92" s="19">
        <v>62123</v>
      </c>
      <c r="G92" s="19">
        <v>29900</v>
      </c>
      <c r="H92" s="19">
        <v>32223</v>
      </c>
      <c r="I92" s="19">
        <v>62217</v>
      </c>
    </row>
    <row r="93" spans="1:9" s="102" customFormat="1" ht="12" customHeight="1" x14ac:dyDescent="0.2">
      <c r="A93" s="246" t="s">
        <v>96</v>
      </c>
      <c r="B93" s="246"/>
      <c r="C93" s="19">
        <v>1600</v>
      </c>
      <c r="D93" s="19">
        <v>764</v>
      </c>
      <c r="E93" s="19">
        <v>836</v>
      </c>
      <c r="F93" s="19">
        <v>1616</v>
      </c>
      <c r="G93" s="19">
        <v>778</v>
      </c>
      <c r="H93" s="19">
        <v>838</v>
      </c>
      <c r="I93" s="19">
        <v>1610</v>
      </c>
    </row>
    <row r="94" spans="1:9" s="102" customFormat="1" ht="12" customHeight="1" x14ac:dyDescent="0.2">
      <c r="A94" s="246" t="s">
        <v>97</v>
      </c>
      <c r="B94" s="246"/>
      <c r="C94" s="19">
        <v>1290</v>
      </c>
      <c r="D94" s="19">
        <v>644</v>
      </c>
      <c r="E94" s="19">
        <v>646</v>
      </c>
      <c r="F94" s="19">
        <v>1292</v>
      </c>
      <c r="G94" s="19">
        <v>647</v>
      </c>
      <c r="H94" s="19">
        <v>645</v>
      </c>
      <c r="I94" s="19">
        <v>1291</v>
      </c>
    </row>
    <row r="95" spans="1:9" s="102" customFormat="1" ht="12" customHeight="1" x14ac:dyDescent="0.2">
      <c r="A95" s="246" t="s">
        <v>98</v>
      </c>
      <c r="B95" s="246"/>
      <c r="C95" s="19">
        <v>726</v>
      </c>
      <c r="D95" s="19">
        <v>366</v>
      </c>
      <c r="E95" s="19">
        <v>360</v>
      </c>
      <c r="F95" s="19">
        <v>741</v>
      </c>
      <c r="G95" s="19">
        <v>372</v>
      </c>
      <c r="H95" s="19">
        <v>369</v>
      </c>
      <c r="I95" s="19">
        <v>733</v>
      </c>
    </row>
    <row r="96" spans="1:9" s="102" customFormat="1" ht="12" customHeight="1" x14ac:dyDescent="0.2">
      <c r="A96" s="246" t="s">
        <v>99</v>
      </c>
      <c r="B96" s="246"/>
      <c r="C96" s="19">
        <v>6272</v>
      </c>
      <c r="D96" s="19">
        <v>2961</v>
      </c>
      <c r="E96" s="19">
        <v>3311</v>
      </c>
      <c r="F96" s="19">
        <v>6426</v>
      </c>
      <c r="G96" s="19">
        <v>3051</v>
      </c>
      <c r="H96" s="19">
        <v>3375</v>
      </c>
      <c r="I96" s="19">
        <v>6349</v>
      </c>
    </row>
    <row r="97" spans="1:9" s="102" customFormat="1" ht="12" customHeight="1" x14ac:dyDescent="0.2">
      <c r="A97" s="246" t="s">
        <v>100</v>
      </c>
      <c r="B97" s="246"/>
      <c r="C97" s="19">
        <v>1454</v>
      </c>
      <c r="D97" s="19">
        <v>723</v>
      </c>
      <c r="E97" s="19">
        <v>731</v>
      </c>
      <c r="F97" s="19">
        <v>1464</v>
      </c>
      <c r="G97" s="19">
        <v>726</v>
      </c>
      <c r="H97" s="19">
        <v>738</v>
      </c>
      <c r="I97" s="19">
        <v>1458</v>
      </c>
    </row>
    <row r="98" spans="1:9" s="102" customFormat="1" ht="12" customHeight="1" x14ac:dyDescent="0.2">
      <c r="A98" s="246" t="s">
        <v>101</v>
      </c>
      <c r="B98" s="246"/>
      <c r="C98" s="19">
        <v>1830</v>
      </c>
      <c r="D98" s="19">
        <v>907</v>
      </c>
      <c r="E98" s="19">
        <v>923</v>
      </c>
      <c r="F98" s="19">
        <v>1822</v>
      </c>
      <c r="G98" s="19">
        <v>914</v>
      </c>
      <c r="H98" s="19">
        <v>908</v>
      </c>
      <c r="I98" s="19">
        <v>1827</v>
      </c>
    </row>
    <row r="99" spans="1:9" s="102" customFormat="1" ht="12" customHeight="1" x14ac:dyDescent="0.2">
      <c r="A99" s="246" t="s">
        <v>102</v>
      </c>
      <c r="B99" s="246"/>
      <c r="C99" s="19">
        <v>1387</v>
      </c>
      <c r="D99" s="19">
        <v>685</v>
      </c>
      <c r="E99" s="19">
        <v>702</v>
      </c>
      <c r="F99" s="19">
        <v>1374</v>
      </c>
      <c r="G99" s="19">
        <v>688</v>
      </c>
      <c r="H99" s="19">
        <v>686</v>
      </c>
      <c r="I99" s="19">
        <v>1380</v>
      </c>
    </row>
    <row r="100" spans="1:9" s="102" customFormat="1" ht="12" customHeight="1" x14ac:dyDescent="0.2">
      <c r="A100" s="246" t="s">
        <v>103</v>
      </c>
      <c r="B100" s="246"/>
      <c r="C100" s="19">
        <v>324</v>
      </c>
      <c r="D100" s="19">
        <v>159</v>
      </c>
      <c r="E100" s="19">
        <v>165</v>
      </c>
      <c r="F100" s="19">
        <v>321</v>
      </c>
      <c r="G100" s="19">
        <v>160</v>
      </c>
      <c r="H100" s="19">
        <v>161</v>
      </c>
      <c r="I100" s="19">
        <v>323</v>
      </c>
    </row>
    <row r="101" spans="1:9" s="102" customFormat="1" ht="12" customHeight="1" x14ac:dyDescent="0.2">
      <c r="A101" s="246" t="s">
        <v>340</v>
      </c>
      <c r="B101" s="246"/>
      <c r="C101" s="19">
        <v>4535</v>
      </c>
      <c r="D101" s="19">
        <v>2298</v>
      </c>
      <c r="E101" s="19">
        <v>2237</v>
      </c>
      <c r="F101" s="19">
        <v>4589</v>
      </c>
      <c r="G101" s="19">
        <v>2320</v>
      </c>
      <c r="H101" s="19">
        <v>2269</v>
      </c>
      <c r="I101" s="19">
        <v>4561</v>
      </c>
    </row>
    <row r="102" spans="1:9" s="102" customFormat="1" ht="12" customHeight="1" x14ac:dyDescent="0.2">
      <c r="A102" s="246" t="s">
        <v>105</v>
      </c>
      <c r="B102" s="246"/>
      <c r="C102" s="19">
        <v>734</v>
      </c>
      <c r="D102" s="19">
        <v>368</v>
      </c>
      <c r="E102" s="19">
        <v>366</v>
      </c>
      <c r="F102" s="19">
        <v>716</v>
      </c>
      <c r="G102" s="19">
        <v>360</v>
      </c>
      <c r="H102" s="19">
        <v>356</v>
      </c>
      <c r="I102" s="19">
        <v>725</v>
      </c>
    </row>
    <row r="103" spans="1:9" s="102" customFormat="1" ht="12" customHeight="1" x14ac:dyDescent="0.2">
      <c r="A103" s="246" t="s">
        <v>106</v>
      </c>
      <c r="B103" s="246"/>
      <c r="C103" s="19">
        <v>787</v>
      </c>
      <c r="D103" s="19">
        <v>361</v>
      </c>
      <c r="E103" s="19">
        <v>426</v>
      </c>
      <c r="F103" s="19">
        <v>806</v>
      </c>
      <c r="G103" s="19">
        <v>373</v>
      </c>
      <c r="H103" s="19">
        <v>433</v>
      </c>
      <c r="I103" s="19">
        <v>797</v>
      </c>
    </row>
    <row r="104" spans="1:9" s="102" customFormat="1" ht="12" customHeight="1" x14ac:dyDescent="0.2">
      <c r="A104" s="246" t="s">
        <v>107</v>
      </c>
      <c r="B104" s="246"/>
      <c r="C104" s="19">
        <v>322</v>
      </c>
      <c r="D104" s="19">
        <v>153</v>
      </c>
      <c r="E104" s="19">
        <v>169</v>
      </c>
      <c r="F104" s="19">
        <v>333</v>
      </c>
      <c r="G104" s="19">
        <v>152</v>
      </c>
      <c r="H104" s="19">
        <v>181</v>
      </c>
      <c r="I104" s="19">
        <v>327</v>
      </c>
    </row>
    <row r="105" spans="1:9" s="102" customFormat="1" ht="12" customHeight="1" x14ac:dyDescent="0.2">
      <c r="A105" s="246" t="s">
        <v>108</v>
      </c>
      <c r="B105" s="246"/>
      <c r="C105" s="19">
        <v>821</v>
      </c>
      <c r="D105" s="19">
        <v>391</v>
      </c>
      <c r="E105" s="19">
        <v>430</v>
      </c>
      <c r="F105" s="19">
        <v>832</v>
      </c>
      <c r="G105" s="19">
        <v>408</v>
      </c>
      <c r="H105" s="19">
        <v>424</v>
      </c>
      <c r="I105" s="19">
        <v>826</v>
      </c>
    </row>
    <row r="106" spans="1:9" s="102" customFormat="1" ht="12" customHeight="1" x14ac:dyDescent="0.2">
      <c r="A106" s="246" t="s">
        <v>109</v>
      </c>
      <c r="B106" s="246"/>
      <c r="C106" s="19">
        <v>1497</v>
      </c>
      <c r="D106" s="19">
        <v>700</v>
      </c>
      <c r="E106" s="19">
        <v>797</v>
      </c>
      <c r="F106" s="19">
        <v>1516</v>
      </c>
      <c r="G106" s="19">
        <v>712</v>
      </c>
      <c r="H106" s="19">
        <v>804</v>
      </c>
      <c r="I106" s="19">
        <v>1506</v>
      </c>
    </row>
    <row r="107" spans="1:9" s="102" customFormat="1" ht="12" customHeight="1" x14ac:dyDescent="0.2">
      <c r="A107" s="246" t="s">
        <v>110</v>
      </c>
      <c r="B107" s="246"/>
      <c r="C107" s="19">
        <v>4368</v>
      </c>
      <c r="D107" s="19">
        <v>2275</v>
      </c>
      <c r="E107" s="19">
        <v>2093</v>
      </c>
      <c r="F107" s="19">
        <v>4522</v>
      </c>
      <c r="G107" s="19">
        <v>2354</v>
      </c>
      <c r="H107" s="19">
        <v>2168</v>
      </c>
      <c r="I107" s="19">
        <v>4446</v>
      </c>
    </row>
    <row r="108" spans="1:9" s="102" customFormat="1" ht="12" customHeight="1" x14ac:dyDescent="0.2">
      <c r="A108" s="246" t="s">
        <v>111</v>
      </c>
      <c r="B108" s="246"/>
      <c r="C108" s="19">
        <v>1871</v>
      </c>
      <c r="D108" s="19">
        <v>923</v>
      </c>
      <c r="E108" s="19">
        <v>948</v>
      </c>
      <c r="F108" s="19">
        <v>1900</v>
      </c>
      <c r="G108" s="19">
        <v>929</v>
      </c>
      <c r="H108" s="19">
        <v>971</v>
      </c>
      <c r="I108" s="19">
        <v>1884</v>
      </c>
    </row>
    <row r="109" spans="1:9" s="102" customFormat="1" ht="12" customHeight="1" x14ac:dyDescent="0.2">
      <c r="A109" s="246" t="s">
        <v>113</v>
      </c>
      <c r="B109" s="246"/>
      <c r="C109" s="19">
        <v>1547</v>
      </c>
      <c r="D109" s="19">
        <v>764</v>
      </c>
      <c r="E109" s="19">
        <v>783</v>
      </c>
      <c r="F109" s="19">
        <v>1615</v>
      </c>
      <c r="G109" s="19">
        <v>791</v>
      </c>
      <c r="H109" s="19">
        <v>824</v>
      </c>
      <c r="I109" s="19">
        <v>1582</v>
      </c>
    </row>
    <row r="110" spans="1:9" s="102" customFormat="1" ht="12" customHeight="1" x14ac:dyDescent="0.2">
      <c r="A110" s="246" t="s">
        <v>114</v>
      </c>
      <c r="B110" s="246"/>
      <c r="C110" s="19">
        <v>1346</v>
      </c>
      <c r="D110" s="19">
        <v>652</v>
      </c>
      <c r="E110" s="19">
        <v>694</v>
      </c>
      <c r="F110" s="19">
        <v>1363</v>
      </c>
      <c r="G110" s="19">
        <v>658</v>
      </c>
      <c r="H110" s="19">
        <v>705</v>
      </c>
      <c r="I110" s="19">
        <v>1355</v>
      </c>
    </row>
    <row r="111" spans="1:9" s="102" customFormat="1" ht="12" customHeight="1" x14ac:dyDescent="0.2">
      <c r="A111" s="246" t="s">
        <v>116</v>
      </c>
      <c r="B111" s="246"/>
      <c r="C111" s="19">
        <v>802</v>
      </c>
      <c r="D111" s="19">
        <v>402</v>
      </c>
      <c r="E111" s="19">
        <v>400</v>
      </c>
      <c r="F111" s="19">
        <v>791</v>
      </c>
      <c r="G111" s="19">
        <v>398</v>
      </c>
      <c r="H111" s="19">
        <v>393</v>
      </c>
      <c r="I111" s="19">
        <v>796</v>
      </c>
    </row>
    <row r="112" spans="1:9" s="102" customFormat="1" ht="12" customHeight="1" x14ac:dyDescent="0.2">
      <c r="A112" s="246" t="s">
        <v>117</v>
      </c>
      <c r="B112" s="246"/>
      <c r="C112" s="19">
        <v>2219</v>
      </c>
      <c r="D112" s="19">
        <v>1051</v>
      </c>
      <c r="E112" s="19">
        <v>1168</v>
      </c>
      <c r="F112" s="19">
        <v>2183</v>
      </c>
      <c r="G112" s="19">
        <v>1029</v>
      </c>
      <c r="H112" s="19">
        <v>1154</v>
      </c>
      <c r="I112" s="19">
        <v>2201</v>
      </c>
    </row>
    <row r="113" spans="1:9" s="102" customFormat="1" ht="12" customHeight="1" x14ac:dyDescent="0.2">
      <c r="A113" s="246" t="s">
        <v>121</v>
      </c>
      <c r="B113" s="246"/>
      <c r="C113" s="19">
        <v>1863</v>
      </c>
      <c r="D113" s="19">
        <v>852</v>
      </c>
      <c r="E113" s="19">
        <v>1011</v>
      </c>
      <c r="F113" s="19">
        <v>1980</v>
      </c>
      <c r="G113" s="19">
        <v>904</v>
      </c>
      <c r="H113" s="19">
        <v>1076</v>
      </c>
      <c r="I113" s="19">
        <v>1922</v>
      </c>
    </row>
    <row r="114" spans="1:9" s="102" customFormat="1" ht="12" customHeight="1" x14ac:dyDescent="0.2">
      <c r="A114" s="246" t="s">
        <v>122</v>
      </c>
      <c r="B114" s="246"/>
      <c r="C114" s="19">
        <v>3072</v>
      </c>
      <c r="D114" s="19">
        <v>1498</v>
      </c>
      <c r="E114" s="19">
        <v>1574</v>
      </c>
      <c r="F114" s="19">
        <v>3085</v>
      </c>
      <c r="G114" s="19">
        <v>1503</v>
      </c>
      <c r="H114" s="19">
        <v>1582</v>
      </c>
      <c r="I114" s="19">
        <v>3077</v>
      </c>
    </row>
    <row r="115" spans="1:9" s="102" customFormat="1" ht="12" customHeight="1" x14ac:dyDescent="0.2">
      <c r="A115" s="246" t="s">
        <v>395</v>
      </c>
      <c r="B115" s="255"/>
      <c r="C115" s="19">
        <v>3158</v>
      </c>
      <c r="D115" s="19">
        <v>1532</v>
      </c>
      <c r="E115" s="19">
        <v>1626</v>
      </c>
      <c r="F115" s="19">
        <v>3140</v>
      </c>
      <c r="G115" s="19">
        <v>1517</v>
      </c>
      <c r="H115" s="19">
        <v>1623</v>
      </c>
      <c r="I115" s="19">
        <v>3149</v>
      </c>
    </row>
    <row r="116" spans="1:9" s="102" customFormat="1" ht="12" customHeight="1" x14ac:dyDescent="0.2">
      <c r="A116" s="246" t="s">
        <v>124</v>
      </c>
      <c r="B116" s="246"/>
      <c r="C116" s="19">
        <v>599</v>
      </c>
      <c r="D116" s="19">
        <v>299</v>
      </c>
      <c r="E116" s="19">
        <v>300</v>
      </c>
      <c r="F116" s="19">
        <v>609</v>
      </c>
      <c r="G116" s="19">
        <v>299</v>
      </c>
      <c r="H116" s="19">
        <v>310</v>
      </c>
      <c r="I116" s="19">
        <v>605</v>
      </c>
    </row>
    <row r="117" spans="1:9" s="102" customFormat="1" ht="12" customHeight="1" x14ac:dyDescent="0.2">
      <c r="A117" s="246" t="s">
        <v>125</v>
      </c>
      <c r="B117" s="246"/>
      <c r="C117" s="19">
        <v>1879</v>
      </c>
      <c r="D117" s="19">
        <v>895</v>
      </c>
      <c r="E117" s="19">
        <v>984</v>
      </c>
      <c r="F117" s="19">
        <v>1909</v>
      </c>
      <c r="G117" s="19">
        <v>923</v>
      </c>
      <c r="H117" s="19">
        <v>986</v>
      </c>
      <c r="I117" s="19">
        <v>1894</v>
      </c>
    </row>
    <row r="118" spans="1:9" s="102" customFormat="1" ht="12" customHeight="1" x14ac:dyDescent="0.2">
      <c r="A118" s="254" t="s">
        <v>126</v>
      </c>
      <c r="B118" s="254"/>
      <c r="C118" s="25">
        <v>422</v>
      </c>
      <c r="D118" s="25">
        <v>224</v>
      </c>
      <c r="E118" s="25">
        <v>198</v>
      </c>
      <c r="F118" s="25">
        <v>418</v>
      </c>
      <c r="G118" s="25">
        <v>218</v>
      </c>
      <c r="H118" s="25">
        <v>200</v>
      </c>
      <c r="I118" s="25">
        <v>419</v>
      </c>
    </row>
    <row r="119" spans="1:9" s="102" customFormat="1" ht="12" customHeight="1" x14ac:dyDescent="0.2">
      <c r="A119" s="22"/>
      <c r="B119" s="22"/>
      <c r="C119" s="22"/>
      <c r="D119" s="22"/>
      <c r="E119" s="22"/>
      <c r="F119" s="22"/>
      <c r="G119" s="22"/>
      <c r="H119" s="22"/>
      <c r="I119" s="22"/>
    </row>
    <row r="120" spans="1:9" s="102" customFormat="1" ht="12" customHeight="1" x14ac:dyDescent="0.2">
      <c r="A120" s="247" t="s">
        <v>127</v>
      </c>
      <c r="B120" s="247"/>
      <c r="C120" s="17">
        <v>63774</v>
      </c>
      <c r="D120" s="17">
        <v>30585</v>
      </c>
      <c r="E120" s="17">
        <v>33189</v>
      </c>
      <c r="F120" s="17">
        <v>64159</v>
      </c>
      <c r="G120" s="17">
        <v>30808</v>
      </c>
      <c r="H120" s="17">
        <v>33351</v>
      </c>
      <c r="I120" s="17">
        <v>63967</v>
      </c>
    </row>
    <row r="121" spans="1:9" s="102" customFormat="1" ht="12" customHeight="1" x14ac:dyDescent="0.2">
      <c r="A121" s="246" t="s">
        <v>128</v>
      </c>
      <c r="B121" s="246"/>
      <c r="C121" s="19">
        <v>5554</v>
      </c>
      <c r="D121" s="19">
        <v>2630</v>
      </c>
      <c r="E121" s="19">
        <v>2924</v>
      </c>
      <c r="F121" s="19">
        <v>5442</v>
      </c>
      <c r="G121" s="19">
        <v>2567</v>
      </c>
      <c r="H121" s="19">
        <v>2875</v>
      </c>
      <c r="I121" s="19">
        <v>5498</v>
      </c>
    </row>
    <row r="122" spans="1:9" s="102" customFormat="1" ht="12" customHeight="1" x14ac:dyDescent="0.2">
      <c r="A122" s="246" t="s">
        <v>130</v>
      </c>
      <c r="B122" s="246"/>
      <c r="C122" s="19">
        <v>480</v>
      </c>
      <c r="D122" s="19">
        <v>239</v>
      </c>
      <c r="E122" s="19">
        <v>241</v>
      </c>
      <c r="F122" s="19">
        <v>461</v>
      </c>
      <c r="G122" s="19">
        <v>231</v>
      </c>
      <c r="H122" s="19">
        <v>230</v>
      </c>
      <c r="I122" s="19">
        <v>470</v>
      </c>
    </row>
    <row r="123" spans="1:9" s="102" customFormat="1" ht="12" customHeight="1" x14ac:dyDescent="0.2">
      <c r="A123" s="246" t="s">
        <v>131</v>
      </c>
      <c r="B123" s="246"/>
      <c r="C123" s="19">
        <v>1685</v>
      </c>
      <c r="D123" s="19">
        <v>830</v>
      </c>
      <c r="E123" s="19">
        <v>855</v>
      </c>
      <c r="F123" s="19">
        <v>1664</v>
      </c>
      <c r="G123" s="19">
        <v>818</v>
      </c>
      <c r="H123" s="19">
        <v>846</v>
      </c>
      <c r="I123" s="19">
        <v>1675</v>
      </c>
    </row>
    <row r="124" spans="1:9" s="102" customFormat="1" ht="12" customHeight="1" x14ac:dyDescent="0.2">
      <c r="A124" s="246" t="s">
        <v>134</v>
      </c>
      <c r="B124" s="246"/>
      <c r="C124" s="19">
        <v>1135</v>
      </c>
      <c r="D124" s="19">
        <v>590</v>
      </c>
      <c r="E124" s="19">
        <v>545</v>
      </c>
      <c r="F124" s="19">
        <v>1107</v>
      </c>
      <c r="G124" s="19">
        <v>574</v>
      </c>
      <c r="H124" s="19">
        <v>533</v>
      </c>
      <c r="I124" s="19">
        <v>1122</v>
      </c>
    </row>
    <row r="125" spans="1:9" s="102" customFormat="1" ht="12" customHeight="1" x14ac:dyDescent="0.2">
      <c r="A125" s="262" t="s">
        <v>392</v>
      </c>
      <c r="B125" s="262"/>
      <c r="C125" s="19">
        <v>2780</v>
      </c>
      <c r="D125" s="19">
        <v>1376</v>
      </c>
      <c r="E125" s="19">
        <v>1404</v>
      </c>
      <c r="F125" s="19">
        <v>2828</v>
      </c>
      <c r="G125" s="19">
        <v>1391</v>
      </c>
      <c r="H125" s="19">
        <v>1437</v>
      </c>
      <c r="I125" s="19">
        <v>2805</v>
      </c>
    </row>
    <row r="126" spans="1:9" s="102" customFormat="1" ht="12" customHeight="1" x14ac:dyDescent="0.2">
      <c r="A126" s="246" t="s">
        <v>341</v>
      </c>
      <c r="B126" s="246"/>
      <c r="C126" s="19">
        <v>5163</v>
      </c>
      <c r="D126" s="19">
        <v>2564</v>
      </c>
      <c r="E126" s="19">
        <v>2599</v>
      </c>
      <c r="F126" s="19">
        <v>5115</v>
      </c>
      <c r="G126" s="19">
        <v>2576</v>
      </c>
      <c r="H126" s="19">
        <v>2539</v>
      </c>
      <c r="I126" s="19">
        <v>5139</v>
      </c>
    </row>
    <row r="127" spans="1:9" s="102" customFormat="1" ht="12" customHeight="1" x14ac:dyDescent="0.2">
      <c r="A127" s="246" t="s">
        <v>140</v>
      </c>
      <c r="B127" s="246"/>
      <c r="C127" s="19">
        <v>4650</v>
      </c>
      <c r="D127" s="19">
        <v>2289</v>
      </c>
      <c r="E127" s="19">
        <v>2361</v>
      </c>
      <c r="F127" s="19">
        <v>4740</v>
      </c>
      <c r="G127" s="19">
        <v>2346</v>
      </c>
      <c r="H127" s="19">
        <v>2394</v>
      </c>
      <c r="I127" s="19">
        <v>4695</v>
      </c>
    </row>
    <row r="128" spans="1:9" s="102" customFormat="1" ht="12" customHeight="1" x14ac:dyDescent="0.2">
      <c r="A128" s="262" t="s">
        <v>391</v>
      </c>
      <c r="B128" s="262"/>
      <c r="C128" s="19">
        <v>1245</v>
      </c>
      <c r="D128" s="19">
        <v>623</v>
      </c>
      <c r="E128" s="19">
        <v>622</v>
      </c>
      <c r="F128" s="19">
        <v>1225</v>
      </c>
      <c r="G128" s="19">
        <v>616</v>
      </c>
      <c r="H128" s="19">
        <v>609</v>
      </c>
      <c r="I128" s="19">
        <v>1234</v>
      </c>
    </row>
    <row r="129" spans="1:9" s="102" customFormat="1" ht="12" customHeight="1" x14ac:dyDescent="0.2">
      <c r="A129" s="246" t="s">
        <v>145</v>
      </c>
      <c r="B129" s="246"/>
      <c r="C129" s="19">
        <v>15728</v>
      </c>
      <c r="D129" s="19">
        <v>7362</v>
      </c>
      <c r="E129" s="19">
        <v>8366</v>
      </c>
      <c r="F129" s="19">
        <v>16075</v>
      </c>
      <c r="G129" s="19">
        <v>7555</v>
      </c>
      <c r="H129" s="19">
        <v>8520</v>
      </c>
      <c r="I129" s="19">
        <v>15902</v>
      </c>
    </row>
    <row r="130" spans="1:9" s="102" customFormat="1" ht="12" customHeight="1" x14ac:dyDescent="0.2">
      <c r="A130" s="246" t="s">
        <v>146</v>
      </c>
      <c r="B130" s="246"/>
      <c r="C130" s="19">
        <v>6647</v>
      </c>
      <c r="D130" s="19">
        <v>3231</v>
      </c>
      <c r="E130" s="19">
        <v>3416</v>
      </c>
      <c r="F130" s="19">
        <v>6729</v>
      </c>
      <c r="G130" s="19">
        <v>3257</v>
      </c>
      <c r="H130" s="19">
        <v>3472</v>
      </c>
      <c r="I130" s="19">
        <v>6689</v>
      </c>
    </row>
    <row r="131" spans="1:9" s="102" customFormat="1" ht="12" customHeight="1" x14ac:dyDescent="0.2">
      <c r="A131" s="246" t="s">
        <v>148</v>
      </c>
      <c r="B131" s="246"/>
      <c r="C131" s="19">
        <v>201</v>
      </c>
      <c r="D131" s="19">
        <v>101</v>
      </c>
      <c r="E131" s="19">
        <v>100</v>
      </c>
      <c r="F131" s="19">
        <v>201</v>
      </c>
      <c r="G131" s="19">
        <v>101</v>
      </c>
      <c r="H131" s="19">
        <v>100</v>
      </c>
      <c r="I131" s="19">
        <v>200</v>
      </c>
    </row>
    <row r="132" spans="1:9" s="102" customFormat="1" ht="12" customHeight="1" x14ac:dyDescent="0.2">
      <c r="A132" s="246" t="s">
        <v>149</v>
      </c>
      <c r="B132" s="246"/>
      <c r="C132" s="19">
        <v>7356</v>
      </c>
      <c r="D132" s="19">
        <v>3448</v>
      </c>
      <c r="E132" s="19">
        <v>3908</v>
      </c>
      <c r="F132" s="19">
        <v>7340</v>
      </c>
      <c r="G132" s="19">
        <v>3427</v>
      </c>
      <c r="H132" s="19">
        <v>3913</v>
      </c>
      <c r="I132" s="19">
        <v>7348</v>
      </c>
    </row>
    <row r="133" spans="1:9" s="102" customFormat="1" ht="12" customHeight="1" x14ac:dyDescent="0.2">
      <c r="A133" s="246" t="s">
        <v>151</v>
      </c>
      <c r="B133" s="246"/>
      <c r="C133" s="19">
        <v>2604</v>
      </c>
      <c r="D133" s="19">
        <v>1207</v>
      </c>
      <c r="E133" s="19">
        <v>1397</v>
      </c>
      <c r="F133" s="19">
        <v>2611</v>
      </c>
      <c r="G133" s="19">
        <v>1202</v>
      </c>
      <c r="H133" s="19">
        <v>1409</v>
      </c>
      <c r="I133" s="19">
        <v>2608</v>
      </c>
    </row>
    <row r="134" spans="1:9" s="102" customFormat="1" ht="12" customHeight="1" x14ac:dyDescent="0.2">
      <c r="A134" s="246" t="s">
        <v>152</v>
      </c>
      <c r="B134" s="246"/>
      <c r="C134" s="19">
        <v>663</v>
      </c>
      <c r="D134" s="19">
        <v>339</v>
      </c>
      <c r="E134" s="19">
        <v>324</v>
      </c>
      <c r="F134" s="19">
        <v>682</v>
      </c>
      <c r="G134" s="19">
        <v>342</v>
      </c>
      <c r="H134" s="19">
        <v>340</v>
      </c>
      <c r="I134" s="19">
        <v>673</v>
      </c>
    </row>
    <row r="135" spans="1:9" s="102" customFormat="1" ht="12" customHeight="1" x14ac:dyDescent="0.2">
      <c r="A135" s="246" t="s">
        <v>153</v>
      </c>
      <c r="B135" s="246"/>
      <c r="C135" s="19">
        <v>706</v>
      </c>
      <c r="D135" s="19">
        <v>336</v>
      </c>
      <c r="E135" s="19">
        <v>370</v>
      </c>
      <c r="F135" s="19">
        <v>699</v>
      </c>
      <c r="G135" s="19">
        <v>334</v>
      </c>
      <c r="H135" s="19">
        <v>365</v>
      </c>
      <c r="I135" s="19">
        <v>703</v>
      </c>
    </row>
    <row r="136" spans="1:9" s="102" customFormat="1" ht="12" customHeight="1" x14ac:dyDescent="0.2">
      <c r="A136" s="246" t="s">
        <v>155</v>
      </c>
      <c r="B136" s="246"/>
      <c r="C136" s="19">
        <v>550</v>
      </c>
      <c r="D136" s="19">
        <v>289</v>
      </c>
      <c r="E136" s="19">
        <v>261</v>
      </c>
      <c r="F136" s="19">
        <v>542</v>
      </c>
      <c r="G136" s="19">
        <v>282</v>
      </c>
      <c r="H136" s="19">
        <v>260</v>
      </c>
      <c r="I136" s="19">
        <v>546</v>
      </c>
    </row>
    <row r="137" spans="1:9" s="102" customFormat="1" ht="12" customHeight="1" x14ac:dyDescent="0.2">
      <c r="A137" s="246" t="s">
        <v>160</v>
      </c>
      <c r="B137" s="246"/>
      <c r="C137" s="19">
        <v>3201</v>
      </c>
      <c r="D137" s="19">
        <v>1514</v>
      </c>
      <c r="E137" s="19">
        <v>1687</v>
      </c>
      <c r="F137" s="19">
        <v>3234</v>
      </c>
      <c r="G137" s="19">
        <v>1538</v>
      </c>
      <c r="H137" s="19">
        <v>1696</v>
      </c>
      <c r="I137" s="19">
        <v>3216</v>
      </c>
    </row>
    <row r="138" spans="1:9" s="102" customFormat="1" ht="12" customHeight="1" x14ac:dyDescent="0.2">
      <c r="A138" s="246" t="s">
        <v>355</v>
      </c>
      <c r="B138" s="246"/>
      <c r="C138" s="19">
        <v>2627</v>
      </c>
      <c r="D138" s="19">
        <v>1233</v>
      </c>
      <c r="E138" s="19">
        <v>1394</v>
      </c>
      <c r="F138" s="19">
        <v>2679</v>
      </c>
      <c r="G138" s="19">
        <v>1271</v>
      </c>
      <c r="H138" s="19">
        <v>1408</v>
      </c>
      <c r="I138" s="19">
        <v>2653</v>
      </c>
    </row>
    <row r="139" spans="1:9" s="102" customFormat="1" ht="12" customHeight="1" x14ac:dyDescent="0.2">
      <c r="A139" s="220" t="s">
        <v>390</v>
      </c>
      <c r="B139" s="220"/>
      <c r="C139" s="25">
        <v>799</v>
      </c>
      <c r="D139" s="25">
        <v>384</v>
      </c>
      <c r="E139" s="25">
        <v>415</v>
      </c>
      <c r="F139" s="25">
        <v>785</v>
      </c>
      <c r="G139" s="25">
        <v>380</v>
      </c>
      <c r="H139" s="25">
        <v>405</v>
      </c>
      <c r="I139" s="25">
        <v>791</v>
      </c>
    </row>
    <row r="140" spans="1:9" s="102" customFormat="1" ht="12" customHeight="1" x14ac:dyDescent="0.2">
      <c r="A140" s="22"/>
      <c r="B140" s="22"/>
      <c r="C140" s="22"/>
      <c r="D140" s="22"/>
      <c r="E140" s="22"/>
      <c r="F140" s="22"/>
      <c r="G140" s="22"/>
      <c r="H140" s="22"/>
      <c r="I140" s="22"/>
    </row>
    <row r="141" spans="1:9" s="102" customFormat="1" ht="12" customHeight="1" x14ac:dyDescent="0.2">
      <c r="A141" s="247" t="s">
        <v>165</v>
      </c>
      <c r="B141" s="247"/>
      <c r="C141" s="17">
        <v>5952</v>
      </c>
      <c r="D141" s="17">
        <v>2957</v>
      </c>
      <c r="E141" s="17">
        <v>2995</v>
      </c>
      <c r="F141" s="17">
        <v>5925</v>
      </c>
      <c r="G141" s="17">
        <v>2960</v>
      </c>
      <c r="H141" s="17">
        <v>2965</v>
      </c>
      <c r="I141" s="17">
        <v>5937</v>
      </c>
    </row>
    <row r="142" spans="1:9" s="102" customFormat="1" ht="12" customHeight="1" x14ac:dyDescent="0.2">
      <c r="A142" s="246" t="s">
        <v>166</v>
      </c>
      <c r="B142" s="246"/>
      <c r="C142" s="19">
        <v>1516</v>
      </c>
      <c r="D142" s="19">
        <v>753</v>
      </c>
      <c r="E142" s="19">
        <v>763</v>
      </c>
      <c r="F142" s="19">
        <v>1523</v>
      </c>
      <c r="G142" s="19">
        <v>762</v>
      </c>
      <c r="H142" s="19">
        <v>761</v>
      </c>
      <c r="I142" s="19">
        <v>1518</v>
      </c>
    </row>
    <row r="143" spans="1:9" s="102" customFormat="1" ht="12" customHeight="1" x14ac:dyDescent="0.2">
      <c r="A143" s="246" t="s">
        <v>167</v>
      </c>
      <c r="B143" s="246"/>
      <c r="C143" s="19">
        <v>52</v>
      </c>
      <c r="D143" s="19">
        <v>32</v>
      </c>
      <c r="E143" s="19">
        <v>20</v>
      </c>
      <c r="F143" s="19">
        <v>54</v>
      </c>
      <c r="G143" s="19">
        <v>33</v>
      </c>
      <c r="H143" s="19">
        <v>21</v>
      </c>
      <c r="I143" s="19">
        <v>52</v>
      </c>
    </row>
    <row r="144" spans="1:9" s="102" customFormat="1" ht="12" customHeight="1" x14ac:dyDescent="0.2">
      <c r="A144" s="246" t="s">
        <v>168</v>
      </c>
      <c r="B144" s="246"/>
      <c r="C144" s="19">
        <v>49</v>
      </c>
      <c r="D144" s="19">
        <v>34</v>
      </c>
      <c r="E144" s="19">
        <v>15</v>
      </c>
      <c r="F144" s="19">
        <v>52</v>
      </c>
      <c r="G144" s="19">
        <v>37</v>
      </c>
      <c r="H144" s="19">
        <v>15</v>
      </c>
      <c r="I144" s="19">
        <v>51</v>
      </c>
    </row>
    <row r="145" spans="1:9" s="102" customFormat="1" ht="12" customHeight="1" x14ac:dyDescent="0.2">
      <c r="A145" s="246" t="s">
        <v>169</v>
      </c>
      <c r="B145" s="246"/>
      <c r="C145" s="19">
        <v>40</v>
      </c>
      <c r="D145" s="19">
        <v>23</v>
      </c>
      <c r="E145" s="19">
        <v>17</v>
      </c>
      <c r="F145" s="19">
        <v>36</v>
      </c>
      <c r="G145" s="19">
        <v>23</v>
      </c>
      <c r="H145" s="19">
        <v>13</v>
      </c>
      <c r="I145" s="19">
        <v>38</v>
      </c>
    </row>
    <row r="146" spans="1:9" s="102" customFormat="1" ht="12" customHeight="1" x14ac:dyDescent="0.2">
      <c r="A146" s="246" t="s">
        <v>170</v>
      </c>
      <c r="B146" s="246"/>
      <c r="C146" s="19">
        <v>1142</v>
      </c>
      <c r="D146" s="19">
        <v>551</v>
      </c>
      <c r="E146" s="19">
        <v>591</v>
      </c>
      <c r="F146" s="19">
        <v>1118</v>
      </c>
      <c r="G146" s="19">
        <v>540</v>
      </c>
      <c r="H146" s="19">
        <v>578</v>
      </c>
      <c r="I146" s="19">
        <v>1130</v>
      </c>
    </row>
    <row r="147" spans="1:9" s="102" customFormat="1" ht="12" customHeight="1" x14ac:dyDescent="0.2">
      <c r="A147" s="246" t="s">
        <v>171</v>
      </c>
      <c r="B147" s="246"/>
      <c r="C147" s="19">
        <v>500</v>
      </c>
      <c r="D147" s="19">
        <v>259</v>
      </c>
      <c r="E147" s="19">
        <v>241</v>
      </c>
      <c r="F147" s="19">
        <v>497</v>
      </c>
      <c r="G147" s="19">
        <v>258</v>
      </c>
      <c r="H147" s="19">
        <v>239</v>
      </c>
      <c r="I147" s="19">
        <v>499</v>
      </c>
    </row>
    <row r="148" spans="1:9" s="102" customFormat="1" ht="12" customHeight="1" x14ac:dyDescent="0.2">
      <c r="A148" s="246" t="s">
        <v>172</v>
      </c>
      <c r="B148" s="246"/>
      <c r="C148" s="19">
        <v>42</v>
      </c>
      <c r="D148" s="19">
        <v>22</v>
      </c>
      <c r="E148" s="19">
        <v>20</v>
      </c>
      <c r="F148" s="19">
        <v>41</v>
      </c>
      <c r="G148" s="19">
        <v>22</v>
      </c>
      <c r="H148" s="19">
        <v>19</v>
      </c>
      <c r="I148" s="19">
        <v>42</v>
      </c>
    </row>
    <row r="149" spans="1:9" s="102" customFormat="1" ht="12" customHeight="1" x14ac:dyDescent="0.2">
      <c r="A149" s="253" t="s">
        <v>173</v>
      </c>
      <c r="B149" s="253"/>
      <c r="C149" s="25">
        <v>2611</v>
      </c>
      <c r="D149" s="25">
        <v>1283</v>
      </c>
      <c r="E149" s="25">
        <v>1328</v>
      </c>
      <c r="F149" s="25">
        <v>2604</v>
      </c>
      <c r="G149" s="25">
        <v>1285</v>
      </c>
      <c r="H149" s="25">
        <v>1319</v>
      </c>
      <c r="I149" s="25">
        <v>2607</v>
      </c>
    </row>
    <row r="150" spans="1:9" s="102" customFormat="1" ht="12" customHeight="1" x14ac:dyDescent="0.2">
      <c r="A150" s="22"/>
      <c r="B150" s="22"/>
      <c r="C150" s="22"/>
      <c r="D150" s="22"/>
      <c r="E150" s="22"/>
      <c r="F150" s="22"/>
      <c r="G150" s="22"/>
      <c r="H150" s="22"/>
      <c r="I150" s="22"/>
    </row>
    <row r="151" spans="1:9" s="102" customFormat="1" ht="12" customHeight="1" x14ac:dyDescent="0.2">
      <c r="A151" s="247" t="s">
        <v>174</v>
      </c>
      <c r="B151" s="247"/>
      <c r="C151" s="17">
        <v>55906</v>
      </c>
      <c r="D151" s="17">
        <v>27307</v>
      </c>
      <c r="E151" s="17">
        <v>28599</v>
      </c>
      <c r="F151" s="17">
        <v>56371</v>
      </c>
      <c r="G151" s="17">
        <v>27485</v>
      </c>
      <c r="H151" s="17">
        <v>28886</v>
      </c>
      <c r="I151" s="17">
        <v>56138</v>
      </c>
    </row>
    <row r="152" spans="1:9" s="102" customFormat="1" ht="12" customHeight="1" x14ac:dyDescent="0.2">
      <c r="A152" s="246" t="s">
        <v>175</v>
      </c>
      <c r="B152" s="246"/>
      <c r="C152" s="19">
        <v>5024</v>
      </c>
      <c r="D152" s="19">
        <v>2473</v>
      </c>
      <c r="E152" s="19">
        <v>2551</v>
      </c>
      <c r="F152" s="19">
        <v>5042</v>
      </c>
      <c r="G152" s="19">
        <v>2493</v>
      </c>
      <c r="H152" s="19">
        <v>2549</v>
      </c>
      <c r="I152" s="19">
        <v>5033</v>
      </c>
    </row>
    <row r="153" spans="1:9" s="102" customFormat="1" ht="12" customHeight="1" x14ac:dyDescent="0.2">
      <c r="A153" s="246" t="s">
        <v>176</v>
      </c>
      <c r="B153" s="246"/>
      <c r="C153" s="19">
        <v>43360</v>
      </c>
      <c r="D153" s="19">
        <v>20968</v>
      </c>
      <c r="E153" s="19">
        <v>22392</v>
      </c>
      <c r="F153" s="19">
        <v>43785</v>
      </c>
      <c r="G153" s="19">
        <v>21151</v>
      </c>
      <c r="H153" s="19">
        <v>22634</v>
      </c>
      <c r="I153" s="19">
        <v>43572</v>
      </c>
    </row>
    <row r="154" spans="1:9" s="102" customFormat="1" ht="12" customHeight="1" x14ac:dyDescent="0.2">
      <c r="A154" s="246" t="s">
        <v>177</v>
      </c>
      <c r="B154" s="246"/>
      <c r="C154" s="19">
        <v>2998</v>
      </c>
      <c r="D154" s="19">
        <v>1573</v>
      </c>
      <c r="E154" s="19">
        <v>1425</v>
      </c>
      <c r="F154" s="19">
        <v>3024</v>
      </c>
      <c r="G154" s="19">
        <v>1571</v>
      </c>
      <c r="H154" s="19">
        <v>1453</v>
      </c>
      <c r="I154" s="19">
        <v>3011</v>
      </c>
    </row>
    <row r="155" spans="1:9" s="102" customFormat="1" ht="12" customHeight="1" x14ac:dyDescent="0.2">
      <c r="A155" s="246" t="s">
        <v>183</v>
      </c>
      <c r="B155" s="246"/>
      <c r="C155" s="19">
        <v>395</v>
      </c>
      <c r="D155" s="19">
        <v>204</v>
      </c>
      <c r="E155" s="19">
        <v>191</v>
      </c>
      <c r="F155" s="19">
        <v>384</v>
      </c>
      <c r="G155" s="19">
        <v>191</v>
      </c>
      <c r="H155" s="19">
        <v>193</v>
      </c>
      <c r="I155" s="19">
        <v>390</v>
      </c>
    </row>
    <row r="156" spans="1:9" s="102" customFormat="1" ht="12" customHeight="1" x14ac:dyDescent="0.2">
      <c r="A156" s="246" t="s">
        <v>184</v>
      </c>
      <c r="B156" s="246"/>
      <c r="C156" s="19">
        <v>1587</v>
      </c>
      <c r="D156" s="19">
        <v>801</v>
      </c>
      <c r="E156" s="19">
        <v>786</v>
      </c>
      <c r="F156" s="19">
        <v>1580</v>
      </c>
      <c r="G156" s="19">
        <v>795</v>
      </c>
      <c r="H156" s="19">
        <v>785</v>
      </c>
      <c r="I156" s="19">
        <v>1583</v>
      </c>
    </row>
    <row r="157" spans="1:9" s="102" customFormat="1" ht="12" customHeight="1" x14ac:dyDescent="0.2">
      <c r="A157" s="254" t="s">
        <v>190</v>
      </c>
      <c r="B157" s="254"/>
      <c r="C157" s="25">
        <v>2542</v>
      </c>
      <c r="D157" s="25">
        <v>1288</v>
      </c>
      <c r="E157" s="25">
        <v>1254</v>
      </c>
      <c r="F157" s="25">
        <v>2556</v>
      </c>
      <c r="G157" s="25">
        <v>1284</v>
      </c>
      <c r="H157" s="25">
        <v>1272</v>
      </c>
      <c r="I157" s="25">
        <v>2549</v>
      </c>
    </row>
    <row r="158" spans="1:9" s="102" customFormat="1" ht="12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</row>
    <row r="159" spans="1:9" s="102" customFormat="1" ht="12" customHeight="1" x14ac:dyDescent="0.2">
      <c r="A159" s="247" t="s">
        <v>193</v>
      </c>
      <c r="B159" s="247"/>
      <c r="C159" s="17">
        <v>10346</v>
      </c>
      <c r="D159" s="17">
        <v>5269</v>
      </c>
      <c r="E159" s="17">
        <v>5077</v>
      </c>
      <c r="F159" s="17">
        <v>10354</v>
      </c>
      <c r="G159" s="17">
        <v>5255</v>
      </c>
      <c r="H159" s="17">
        <v>5099</v>
      </c>
      <c r="I159" s="17">
        <v>10351</v>
      </c>
    </row>
    <row r="160" spans="1:9" s="102" customFormat="1" ht="12" customHeight="1" x14ac:dyDescent="0.2">
      <c r="A160" s="246" t="s">
        <v>194</v>
      </c>
      <c r="B160" s="246"/>
      <c r="C160" s="19">
        <v>6094</v>
      </c>
      <c r="D160" s="19">
        <v>3127</v>
      </c>
      <c r="E160" s="19">
        <v>2967</v>
      </c>
      <c r="F160" s="19">
        <v>6100</v>
      </c>
      <c r="G160" s="19">
        <v>3115</v>
      </c>
      <c r="H160" s="19">
        <v>2985</v>
      </c>
      <c r="I160" s="19">
        <v>6097</v>
      </c>
    </row>
    <row r="161" spans="1:9" s="102" customFormat="1" ht="12" customHeight="1" x14ac:dyDescent="0.2">
      <c r="A161" s="254" t="s">
        <v>377</v>
      </c>
      <c r="B161" s="254"/>
      <c r="C161" s="25">
        <v>4252</v>
      </c>
      <c r="D161" s="25">
        <v>2142</v>
      </c>
      <c r="E161" s="25">
        <v>2110</v>
      </c>
      <c r="F161" s="25">
        <v>4254</v>
      </c>
      <c r="G161" s="25">
        <v>2140</v>
      </c>
      <c r="H161" s="25">
        <v>2114</v>
      </c>
      <c r="I161" s="25">
        <v>4254</v>
      </c>
    </row>
    <row r="162" spans="1:9" s="102" customFormat="1" ht="12" customHeight="1" x14ac:dyDescent="0.2">
      <c r="A162" s="22"/>
      <c r="B162" s="22"/>
      <c r="C162" s="22"/>
      <c r="D162" s="22"/>
      <c r="E162" s="22"/>
      <c r="F162" s="22"/>
      <c r="G162" s="22"/>
      <c r="H162" s="22"/>
      <c r="I162" s="22"/>
    </row>
    <row r="163" spans="1:9" s="102" customFormat="1" ht="12" customHeight="1" x14ac:dyDescent="0.2">
      <c r="A163" s="247" t="s">
        <v>200</v>
      </c>
      <c r="B163" s="247"/>
      <c r="C163" s="17">
        <v>5656</v>
      </c>
      <c r="D163" s="17">
        <v>2841</v>
      </c>
      <c r="E163" s="17">
        <v>2815</v>
      </c>
      <c r="F163" s="17">
        <v>5634</v>
      </c>
      <c r="G163" s="17">
        <v>2829</v>
      </c>
      <c r="H163" s="17">
        <v>2805</v>
      </c>
      <c r="I163" s="17">
        <v>5645</v>
      </c>
    </row>
    <row r="164" spans="1:9" s="102" customFormat="1" ht="12" customHeight="1" x14ac:dyDescent="0.2">
      <c r="A164" s="246" t="s">
        <v>201</v>
      </c>
      <c r="B164" s="246"/>
      <c r="C164" s="19">
        <v>1807</v>
      </c>
      <c r="D164" s="19">
        <v>905</v>
      </c>
      <c r="E164" s="19">
        <v>902</v>
      </c>
      <c r="F164" s="19">
        <v>1827</v>
      </c>
      <c r="G164" s="19">
        <v>911</v>
      </c>
      <c r="H164" s="19">
        <v>916</v>
      </c>
      <c r="I164" s="19">
        <v>1817</v>
      </c>
    </row>
    <row r="165" spans="1:9" s="102" customFormat="1" ht="12" customHeight="1" x14ac:dyDescent="0.2">
      <c r="A165" s="246" t="s">
        <v>202</v>
      </c>
      <c r="B165" s="246"/>
      <c r="C165" s="19">
        <v>1770</v>
      </c>
      <c r="D165" s="19">
        <v>885</v>
      </c>
      <c r="E165" s="19">
        <v>885</v>
      </c>
      <c r="F165" s="19">
        <v>1752</v>
      </c>
      <c r="G165" s="19">
        <v>873</v>
      </c>
      <c r="H165" s="19">
        <v>879</v>
      </c>
      <c r="I165" s="19">
        <v>1761</v>
      </c>
    </row>
    <row r="166" spans="1:9" s="102" customFormat="1" ht="12" customHeight="1" x14ac:dyDescent="0.2">
      <c r="A166" s="254" t="s">
        <v>352</v>
      </c>
      <c r="B166" s="254"/>
      <c r="C166" s="53">
        <v>2079</v>
      </c>
      <c r="D166" s="53">
        <v>1051</v>
      </c>
      <c r="E166" s="53">
        <v>1028</v>
      </c>
      <c r="F166" s="53">
        <v>2055</v>
      </c>
      <c r="G166" s="53">
        <v>1045</v>
      </c>
      <c r="H166" s="53">
        <v>1010</v>
      </c>
      <c r="I166" s="53">
        <v>2067</v>
      </c>
    </row>
    <row r="167" spans="1:9" s="102" customFormat="1" ht="12" customHeight="1" x14ac:dyDescent="0.2">
      <c r="A167" s="22"/>
      <c r="B167" s="22"/>
      <c r="C167" s="22"/>
      <c r="D167" s="22"/>
      <c r="E167" s="22"/>
      <c r="F167" s="22"/>
      <c r="G167" s="22"/>
      <c r="H167" s="22"/>
      <c r="I167" s="22"/>
    </row>
    <row r="168" spans="1:9" s="102" customFormat="1" ht="12" customHeight="1" x14ac:dyDescent="0.2">
      <c r="A168" s="247" t="s">
        <v>206</v>
      </c>
      <c r="B168" s="247"/>
      <c r="C168" s="17">
        <v>8827</v>
      </c>
      <c r="D168" s="17">
        <v>4495</v>
      </c>
      <c r="E168" s="17">
        <v>4332</v>
      </c>
      <c r="F168" s="17">
        <v>8718</v>
      </c>
      <c r="G168" s="17">
        <v>4441</v>
      </c>
      <c r="H168" s="17">
        <v>4277</v>
      </c>
      <c r="I168" s="17">
        <v>8773</v>
      </c>
    </row>
    <row r="169" spans="1:9" s="102" customFormat="1" ht="12" customHeight="1" x14ac:dyDescent="0.2">
      <c r="A169" s="246" t="s">
        <v>207</v>
      </c>
      <c r="B169" s="246"/>
      <c r="C169" s="19">
        <v>1476</v>
      </c>
      <c r="D169" s="19">
        <v>754</v>
      </c>
      <c r="E169" s="19">
        <v>722</v>
      </c>
      <c r="F169" s="19">
        <v>1433</v>
      </c>
      <c r="G169" s="19">
        <v>732</v>
      </c>
      <c r="H169" s="19">
        <v>701</v>
      </c>
      <c r="I169" s="19">
        <v>1454</v>
      </c>
    </row>
    <row r="170" spans="1:9" s="102" customFormat="1" ht="12" customHeight="1" x14ac:dyDescent="0.2">
      <c r="A170" s="246" t="s">
        <v>209</v>
      </c>
      <c r="B170" s="246"/>
      <c r="C170" s="19">
        <v>102</v>
      </c>
      <c r="D170" s="19">
        <v>56</v>
      </c>
      <c r="E170" s="19">
        <v>46</v>
      </c>
      <c r="F170" s="19">
        <v>101</v>
      </c>
      <c r="G170" s="19">
        <v>55</v>
      </c>
      <c r="H170" s="19">
        <v>46</v>
      </c>
      <c r="I170" s="19">
        <v>103</v>
      </c>
    </row>
    <row r="171" spans="1:9" s="102" customFormat="1" ht="12" customHeight="1" x14ac:dyDescent="0.2">
      <c r="A171" s="246" t="s">
        <v>210</v>
      </c>
      <c r="B171" s="246"/>
      <c r="C171" s="19">
        <v>937</v>
      </c>
      <c r="D171" s="19">
        <v>493</v>
      </c>
      <c r="E171" s="19">
        <v>444</v>
      </c>
      <c r="F171" s="19">
        <v>911</v>
      </c>
      <c r="G171" s="19">
        <v>479</v>
      </c>
      <c r="H171" s="19">
        <v>432</v>
      </c>
      <c r="I171" s="19">
        <v>924</v>
      </c>
    </row>
    <row r="172" spans="1:9" s="102" customFormat="1" ht="12" customHeight="1" x14ac:dyDescent="0.2">
      <c r="A172" s="246" t="s">
        <v>215</v>
      </c>
      <c r="B172" s="246"/>
      <c r="C172" s="19">
        <v>174</v>
      </c>
      <c r="D172" s="19">
        <v>84</v>
      </c>
      <c r="E172" s="19">
        <v>90</v>
      </c>
      <c r="F172" s="19">
        <v>167</v>
      </c>
      <c r="G172" s="19">
        <v>77</v>
      </c>
      <c r="H172" s="19">
        <v>90</v>
      </c>
      <c r="I172" s="19">
        <v>170</v>
      </c>
    </row>
    <row r="173" spans="1:9" s="102" customFormat="1" ht="12" customHeight="1" x14ac:dyDescent="0.2">
      <c r="A173" s="246" t="s">
        <v>216</v>
      </c>
      <c r="B173" s="246"/>
      <c r="C173" s="19">
        <v>2823</v>
      </c>
      <c r="D173" s="19">
        <v>1410</v>
      </c>
      <c r="E173" s="19">
        <v>1413</v>
      </c>
      <c r="F173" s="19">
        <v>2789</v>
      </c>
      <c r="G173" s="19">
        <v>1392</v>
      </c>
      <c r="H173" s="19">
        <v>1397</v>
      </c>
      <c r="I173" s="19">
        <v>2806</v>
      </c>
    </row>
    <row r="174" spans="1:9" s="102" customFormat="1" ht="12" customHeight="1" x14ac:dyDescent="0.2">
      <c r="A174" s="246" t="s">
        <v>217</v>
      </c>
      <c r="B174" s="246"/>
      <c r="C174" s="19">
        <v>806</v>
      </c>
      <c r="D174" s="19">
        <v>418</v>
      </c>
      <c r="E174" s="19">
        <v>388</v>
      </c>
      <c r="F174" s="19">
        <v>792</v>
      </c>
      <c r="G174" s="19">
        <v>411</v>
      </c>
      <c r="H174" s="19">
        <v>381</v>
      </c>
      <c r="I174" s="19">
        <v>800</v>
      </c>
    </row>
    <row r="175" spans="1:9" s="102" customFormat="1" ht="12" customHeight="1" x14ac:dyDescent="0.2">
      <c r="A175" s="246" t="s">
        <v>220</v>
      </c>
      <c r="B175" s="246"/>
      <c r="C175" s="19">
        <v>326</v>
      </c>
      <c r="D175" s="19">
        <v>159</v>
      </c>
      <c r="E175" s="19">
        <v>167</v>
      </c>
      <c r="F175" s="19">
        <v>325</v>
      </c>
      <c r="G175" s="19">
        <v>156</v>
      </c>
      <c r="H175" s="19">
        <v>169</v>
      </c>
      <c r="I175" s="19">
        <v>324</v>
      </c>
    </row>
    <row r="176" spans="1:9" s="102" customFormat="1" ht="12" customHeight="1" x14ac:dyDescent="0.2">
      <c r="A176" s="246" t="s">
        <v>221</v>
      </c>
      <c r="B176" s="246"/>
      <c r="C176" s="19">
        <v>800</v>
      </c>
      <c r="D176" s="19">
        <v>407</v>
      </c>
      <c r="E176" s="19">
        <v>393</v>
      </c>
      <c r="F176" s="19">
        <v>841</v>
      </c>
      <c r="G176" s="19">
        <v>439</v>
      </c>
      <c r="H176" s="19">
        <v>402</v>
      </c>
      <c r="I176" s="19">
        <v>821</v>
      </c>
    </row>
    <row r="177" spans="1:9" s="102" customFormat="1" ht="12" customHeight="1" x14ac:dyDescent="0.2">
      <c r="A177" s="246" t="s">
        <v>222</v>
      </c>
      <c r="B177" s="246"/>
      <c r="C177" s="19">
        <v>388</v>
      </c>
      <c r="D177" s="19">
        <v>196</v>
      </c>
      <c r="E177" s="19">
        <v>192</v>
      </c>
      <c r="F177" s="19">
        <v>385</v>
      </c>
      <c r="G177" s="19">
        <v>198</v>
      </c>
      <c r="H177" s="19">
        <v>187</v>
      </c>
      <c r="I177" s="19">
        <v>386</v>
      </c>
    </row>
    <row r="178" spans="1:9" s="102" customFormat="1" ht="12" customHeight="1" x14ac:dyDescent="0.2">
      <c r="A178" s="254" t="s">
        <v>223</v>
      </c>
      <c r="B178" s="254"/>
      <c r="C178" s="25">
        <v>995</v>
      </c>
      <c r="D178" s="25">
        <v>518</v>
      </c>
      <c r="E178" s="25">
        <v>477</v>
      </c>
      <c r="F178" s="25">
        <v>974</v>
      </c>
      <c r="G178" s="25">
        <v>502</v>
      </c>
      <c r="H178" s="25">
        <v>472</v>
      </c>
      <c r="I178" s="25">
        <v>985</v>
      </c>
    </row>
    <row r="179" spans="1:9" s="102" customFormat="1" ht="12" customHeight="1" x14ac:dyDescent="0.2">
      <c r="A179" s="22"/>
      <c r="B179" s="22"/>
      <c r="C179" s="22"/>
      <c r="D179" s="22"/>
      <c r="E179" s="22"/>
      <c r="F179" s="22"/>
      <c r="G179" s="22"/>
      <c r="H179" s="22"/>
      <c r="I179" s="22"/>
    </row>
    <row r="180" spans="1:9" s="102" customFormat="1" ht="12" customHeight="1" x14ac:dyDescent="0.2">
      <c r="A180" s="247" t="s">
        <v>225</v>
      </c>
      <c r="B180" s="247"/>
      <c r="C180" s="17">
        <v>350986</v>
      </c>
      <c r="D180" s="17">
        <v>170830</v>
      </c>
      <c r="E180" s="17">
        <v>180156</v>
      </c>
      <c r="F180" s="17">
        <v>352181</v>
      </c>
      <c r="G180" s="17">
        <v>171449</v>
      </c>
      <c r="H180" s="17">
        <v>180732</v>
      </c>
      <c r="I180" s="17">
        <v>351583</v>
      </c>
    </row>
    <row r="181" spans="1:9" s="102" customFormat="1" ht="12" customHeight="1" x14ac:dyDescent="0.2">
      <c r="A181" s="246" t="s">
        <v>226</v>
      </c>
      <c r="B181" s="246"/>
      <c r="C181" s="19">
        <v>49969</v>
      </c>
      <c r="D181" s="19">
        <v>24347</v>
      </c>
      <c r="E181" s="19">
        <v>25622</v>
      </c>
      <c r="F181" s="19">
        <v>49778</v>
      </c>
      <c r="G181" s="19">
        <v>24293</v>
      </c>
      <c r="H181" s="19">
        <v>25485</v>
      </c>
      <c r="I181" s="19">
        <v>49874</v>
      </c>
    </row>
    <row r="182" spans="1:9" s="102" customFormat="1" ht="12" customHeight="1" x14ac:dyDescent="0.2">
      <c r="A182" s="246" t="s">
        <v>227</v>
      </c>
      <c r="B182" s="246"/>
      <c r="C182" s="19">
        <v>150556</v>
      </c>
      <c r="D182" s="19">
        <v>73029</v>
      </c>
      <c r="E182" s="19">
        <v>77527</v>
      </c>
      <c r="F182" s="19">
        <v>151242</v>
      </c>
      <c r="G182" s="19">
        <v>73378</v>
      </c>
      <c r="H182" s="19">
        <v>77864</v>
      </c>
      <c r="I182" s="19">
        <v>150898</v>
      </c>
    </row>
    <row r="183" spans="1:9" s="102" customFormat="1" ht="12" customHeight="1" x14ac:dyDescent="0.2">
      <c r="A183" s="246" t="s">
        <v>228</v>
      </c>
      <c r="B183" s="246"/>
      <c r="C183" s="19">
        <v>63774</v>
      </c>
      <c r="D183" s="19">
        <v>30585</v>
      </c>
      <c r="E183" s="19">
        <v>33189</v>
      </c>
      <c r="F183" s="19">
        <v>64159</v>
      </c>
      <c r="G183" s="19">
        <v>30808</v>
      </c>
      <c r="H183" s="19">
        <v>33351</v>
      </c>
      <c r="I183" s="19">
        <v>63967</v>
      </c>
    </row>
    <row r="184" spans="1:9" s="102" customFormat="1" ht="12" customHeight="1" x14ac:dyDescent="0.2">
      <c r="A184" s="246" t="s">
        <v>229</v>
      </c>
      <c r="B184" s="246"/>
      <c r="C184" s="19">
        <v>5952</v>
      </c>
      <c r="D184" s="19">
        <v>2957</v>
      </c>
      <c r="E184" s="19">
        <v>2995</v>
      </c>
      <c r="F184" s="19">
        <v>5925</v>
      </c>
      <c r="G184" s="19">
        <v>2960</v>
      </c>
      <c r="H184" s="19">
        <v>2965</v>
      </c>
      <c r="I184" s="19">
        <v>5937</v>
      </c>
    </row>
    <row r="185" spans="1:9" s="102" customFormat="1" ht="12" customHeight="1" x14ac:dyDescent="0.2">
      <c r="A185" s="246" t="s">
        <v>230</v>
      </c>
      <c r="B185" s="246"/>
      <c r="C185" s="19">
        <v>55906</v>
      </c>
      <c r="D185" s="19">
        <v>27307</v>
      </c>
      <c r="E185" s="19">
        <v>28599</v>
      </c>
      <c r="F185" s="19">
        <v>56371</v>
      </c>
      <c r="G185" s="19">
        <v>27485</v>
      </c>
      <c r="H185" s="19">
        <v>28886</v>
      </c>
      <c r="I185" s="19">
        <v>56138</v>
      </c>
    </row>
    <row r="186" spans="1:9" s="102" customFormat="1" ht="12" customHeight="1" x14ac:dyDescent="0.2">
      <c r="A186" s="246" t="s">
        <v>231</v>
      </c>
      <c r="B186" s="246"/>
      <c r="C186" s="19">
        <v>10346</v>
      </c>
      <c r="D186" s="19">
        <v>5269</v>
      </c>
      <c r="E186" s="19">
        <v>5077</v>
      </c>
      <c r="F186" s="19">
        <v>10354</v>
      </c>
      <c r="G186" s="19">
        <v>5255</v>
      </c>
      <c r="H186" s="19">
        <v>5099</v>
      </c>
      <c r="I186" s="19">
        <v>10351</v>
      </c>
    </row>
    <row r="187" spans="1:9" s="102" customFormat="1" ht="12" customHeight="1" x14ac:dyDescent="0.2">
      <c r="A187" s="246" t="s">
        <v>232</v>
      </c>
      <c r="B187" s="246"/>
      <c r="C187" s="19">
        <v>5656</v>
      </c>
      <c r="D187" s="19">
        <v>2841</v>
      </c>
      <c r="E187" s="19">
        <v>2815</v>
      </c>
      <c r="F187" s="19">
        <v>5634</v>
      </c>
      <c r="G187" s="19">
        <v>2829</v>
      </c>
      <c r="H187" s="19">
        <v>2805</v>
      </c>
      <c r="I187" s="19">
        <v>5645</v>
      </c>
    </row>
    <row r="188" spans="1:9" s="102" customFormat="1" ht="12" customHeight="1" x14ac:dyDescent="0.2">
      <c r="A188" s="253" t="s">
        <v>233</v>
      </c>
      <c r="B188" s="253"/>
      <c r="C188" s="25">
        <v>8827</v>
      </c>
      <c r="D188" s="25">
        <v>4495</v>
      </c>
      <c r="E188" s="25">
        <v>4332</v>
      </c>
      <c r="F188" s="25">
        <v>8718</v>
      </c>
      <c r="G188" s="25">
        <v>4441</v>
      </c>
      <c r="H188" s="25">
        <v>4277</v>
      </c>
      <c r="I188" s="25">
        <v>8773</v>
      </c>
    </row>
    <row r="189" spans="1:9" s="102" customFormat="1" ht="12" customHeight="1" x14ac:dyDescent="0.2">
      <c r="A189" s="220"/>
      <c r="B189" s="220"/>
      <c r="C189" s="53"/>
      <c r="D189" s="53"/>
      <c r="E189" s="53"/>
      <c r="F189" s="53"/>
      <c r="G189" s="53"/>
      <c r="H189" s="53"/>
      <c r="I189" s="53"/>
    </row>
    <row r="190" spans="1:9" s="102" customFormat="1" ht="12" customHeight="1" x14ac:dyDescent="0.2">
      <c r="A190" s="247" t="s">
        <v>389</v>
      </c>
      <c r="B190" s="247"/>
      <c r="C190" s="17">
        <v>325437</v>
      </c>
      <c r="D190" s="17">
        <v>157893</v>
      </c>
      <c r="E190" s="17">
        <v>167544</v>
      </c>
      <c r="F190" s="17">
        <v>326800</v>
      </c>
      <c r="G190" s="17">
        <v>158611</v>
      </c>
      <c r="H190" s="17">
        <v>168189</v>
      </c>
      <c r="I190" s="17">
        <v>326117</v>
      </c>
    </row>
    <row r="191" spans="1:9" s="102" customFormat="1" ht="12" customHeight="1" x14ac:dyDescent="0.2">
      <c r="A191" s="246" t="s">
        <v>364</v>
      </c>
      <c r="B191" s="246"/>
      <c r="C191" s="19">
        <v>52513</v>
      </c>
      <c r="D191" s="19">
        <v>25530</v>
      </c>
      <c r="E191" s="19">
        <v>26983</v>
      </c>
      <c r="F191" s="19">
        <v>52963</v>
      </c>
      <c r="G191" s="19">
        <v>25723</v>
      </c>
      <c r="H191" s="19">
        <v>27240</v>
      </c>
      <c r="I191" s="19">
        <v>52737</v>
      </c>
    </row>
    <row r="192" spans="1:9" s="102" customFormat="1" ht="12" customHeight="1" x14ac:dyDescent="0.2">
      <c r="A192" s="246" t="s">
        <v>365</v>
      </c>
      <c r="B192" s="246"/>
      <c r="C192" s="21">
        <v>50420</v>
      </c>
      <c r="D192" s="21">
        <v>24577</v>
      </c>
      <c r="E192" s="21">
        <v>25843</v>
      </c>
      <c r="F192" s="21">
        <v>50224</v>
      </c>
      <c r="G192" s="21">
        <v>24523</v>
      </c>
      <c r="H192" s="21">
        <v>25701</v>
      </c>
      <c r="I192" s="21">
        <v>50323</v>
      </c>
    </row>
    <row r="193" spans="1:9" s="102" customFormat="1" ht="12" customHeight="1" x14ac:dyDescent="0.2">
      <c r="A193" s="246" t="s">
        <v>366</v>
      </c>
      <c r="B193" s="246"/>
      <c r="C193" s="19">
        <v>55566</v>
      </c>
      <c r="D193" s="19">
        <v>26505</v>
      </c>
      <c r="E193" s="19">
        <v>29061</v>
      </c>
      <c r="F193" s="19">
        <v>55987</v>
      </c>
      <c r="G193" s="19">
        <v>26732</v>
      </c>
      <c r="H193" s="19">
        <v>29255</v>
      </c>
      <c r="I193" s="19">
        <v>55775</v>
      </c>
    </row>
    <row r="194" spans="1:9" s="102" customFormat="1" ht="12" customHeight="1" x14ac:dyDescent="0.2">
      <c r="A194" s="246" t="s">
        <v>367</v>
      </c>
      <c r="B194" s="246"/>
      <c r="C194" s="19">
        <v>150105</v>
      </c>
      <c r="D194" s="19">
        <v>72799</v>
      </c>
      <c r="E194" s="19">
        <v>77306</v>
      </c>
      <c r="F194" s="19">
        <v>150796</v>
      </c>
      <c r="G194" s="19">
        <v>73148</v>
      </c>
      <c r="H194" s="19">
        <v>77648</v>
      </c>
      <c r="I194" s="19">
        <v>150449</v>
      </c>
    </row>
    <row r="195" spans="1:9" s="102" customFormat="1" ht="12" customHeight="1" x14ac:dyDescent="0.2">
      <c r="A195" s="219" t="s">
        <v>368</v>
      </c>
      <c r="B195" s="219"/>
      <c r="C195" s="25">
        <v>16833</v>
      </c>
      <c r="D195" s="25">
        <v>8482</v>
      </c>
      <c r="E195" s="25">
        <v>8351</v>
      </c>
      <c r="F195" s="25">
        <v>16830</v>
      </c>
      <c r="G195" s="25">
        <v>8485</v>
      </c>
      <c r="H195" s="25">
        <v>8345</v>
      </c>
      <c r="I195" s="25">
        <v>16833</v>
      </c>
    </row>
    <row r="196" spans="1:9" s="102" customFormat="1" ht="12" customHeight="1" x14ac:dyDescent="0.2">
      <c r="A196" s="221"/>
      <c r="B196" s="221"/>
      <c r="C196" s="29"/>
      <c r="D196" s="29"/>
      <c r="E196" s="29"/>
      <c r="F196" s="29"/>
      <c r="G196" s="29"/>
      <c r="H196" s="29"/>
      <c r="I196" s="29"/>
    </row>
    <row r="197" spans="1:9" s="102" customFormat="1" ht="12" customHeight="1" x14ac:dyDescent="0.2">
      <c r="A197" s="134" t="s">
        <v>388</v>
      </c>
      <c r="B197" s="134"/>
      <c r="C197" s="45">
        <v>25549</v>
      </c>
      <c r="D197" s="45">
        <v>12937</v>
      </c>
      <c r="E197" s="45">
        <v>12612</v>
      </c>
      <c r="F197" s="45">
        <v>25381</v>
      </c>
      <c r="G197" s="45">
        <v>12838</v>
      </c>
      <c r="H197" s="45">
        <v>12543</v>
      </c>
      <c r="I197" s="45">
        <v>25466</v>
      </c>
    </row>
    <row r="198" spans="1:9" s="223" customFormat="1" ht="12" customHeight="1" x14ac:dyDescent="0.15"/>
    <row r="199" spans="1:9" s="201" customFormat="1" ht="12" customHeight="1" x14ac:dyDescent="0.2">
      <c r="A199" s="233" t="s">
        <v>398</v>
      </c>
      <c r="B199" s="233"/>
      <c r="C199" s="233"/>
      <c r="D199" s="233"/>
      <c r="E199" s="233"/>
      <c r="F199" s="233"/>
      <c r="G199" s="233"/>
      <c r="H199" s="233"/>
      <c r="I199" s="233"/>
    </row>
    <row r="200" spans="1:9" s="204" customFormat="1" ht="11.25" x14ac:dyDescent="0.2">
      <c r="A200" s="261" t="s">
        <v>399</v>
      </c>
      <c r="B200" s="261"/>
      <c r="C200" s="261"/>
      <c r="D200" s="261"/>
      <c r="E200" s="261"/>
      <c r="F200" s="261"/>
      <c r="G200" s="261"/>
      <c r="H200" s="261"/>
      <c r="I200" s="261"/>
    </row>
    <row r="201" spans="1:9" s="204" customFormat="1" ht="11.25" x14ac:dyDescent="0.2">
      <c r="A201" s="261" t="s">
        <v>400</v>
      </c>
      <c r="B201" s="261"/>
      <c r="C201" s="261"/>
      <c r="D201" s="261"/>
      <c r="E201" s="261"/>
      <c r="F201" s="261"/>
      <c r="G201" s="261"/>
      <c r="H201" s="261"/>
      <c r="I201" s="261"/>
    </row>
    <row r="202" spans="1:9" s="201" customFormat="1" ht="12" customHeight="1" x14ac:dyDescent="0.2">
      <c r="A202" s="234" t="s">
        <v>384</v>
      </c>
      <c r="B202" s="235"/>
      <c r="C202" s="235"/>
      <c r="D202" s="235"/>
      <c r="E202" s="235"/>
      <c r="F202" s="235"/>
      <c r="G202" s="235"/>
      <c r="H202" s="235"/>
      <c r="I202" s="235"/>
    </row>
    <row r="203" spans="1:9" s="203" customFormat="1" ht="12" customHeight="1" x14ac:dyDescent="0.2">
      <c r="A203" s="248"/>
      <c r="B203" s="235"/>
      <c r="C203" s="235"/>
      <c r="D203" s="235"/>
      <c r="E203" s="235"/>
      <c r="F203" s="235"/>
      <c r="G203" s="235"/>
      <c r="H203" s="235"/>
      <c r="I203" s="235"/>
    </row>
    <row r="204" spans="1:9" s="204" customFormat="1" ht="12" customHeight="1" x14ac:dyDescent="0.2">
      <c r="A204" s="249" t="s">
        <v>346</v>
      </c>
      <c r="B204" s="235"/>
      <c r="C204" s="235"/>
      <c r="D204" s="235"/>
      <c r="E204" s="235"/>
      <c r="F204" s="235"/>
      <c r="G204" s="235"/>
      <c r="H204" s="235"/>
      <c r="I204" s="235"/>
    </row>
    <row r="205" spans="1:9" s="203" customFormat="1" ht="12" customHeight="1" x14ac:dyDescent="0.2">
      <c r="A205" s="250"/>
      <c r="B205" s="235"/>
      <c r="C205" s="235"/>
      <c r="D205" s="235"/>
      <c r="E205" s="235"/>
      <c r="F205" s="235"/>
      <c r="G205" s="235"/>
      <c r="H205" s="235"/>
      <c r="I205" s="235"/>
    </row>
    <row r="206" spans="1:9" s="205" customFormat="1" ht="12" customHeight="1" x14ac:dyDescent="0.2">
      <c r="A206" s="234" t="s">
        <v>397</v>
      </c>
      <c r="B206" s="251"/>
      <c r="C206" s="251"/>
      <c r="D206" s="251"/>
      <c r="E206" s="251"/>
      <c r="F206" s="251"/>
      <c r="G206" s="251"/>
      <c r="H206" s="251"/>
      <c r="I206" s="251"/>
    </row>
    <row r="207" spans="1:9" s="205" customFormat="1" ht="12" customHeight="1" x14ac:dyDescent="0.2">
      <c r="A207" s="252" t="s">
        <v>338</v>
      </c>
      <c r="B207" s="235"/>
      <c r="C207" s="235"/>
      <c r="D207" s="235"/>
      <c r="E207" s="235"/>
      <c r="F207" s="235"/>
      <c r="G207" s="235"/>
      <c r="H207" s="235"/>
      <c r="I207" s="235"/>
    </row>
  </sheetData>
  <mergeCells count="171">
    <mergeCell ref="A192:B192"/>
    <mergeCell ref="A193:B193"/>
    <mergeCell ref="A194:B194"/>
    <mergeCell ref="A185:B185"/>
    <mergeCell ref="A186:B186"/>
    <mergeCell ref="A187:B187"/>
    <mergeCell ref="A188:B188"/>
    <mergeCell ref="A190:B190"/>
    <mergeCell ref="A191:B191"/>
    <mergeCell ref="A175:B175"/>
    <mergeCell ref="A176:B176"/>
    <mergeCell ref="A177:B177"/>
    <mergeCell ref="A178:B178"/>
    <mergeCell ref="A180:B180"/>
    <mergeCell ref="A181:B181"/>
    <mergeCell ref="A182:B182"/>
    <mergeCell ref="A183:B183"/>
    <mergeCell ref="A184:B184"/>
    <mergeCell ref="A165:B165"/>
    <mergeCell ref="A166:B166"/>
    <mergeCell ref="A168:B168"/>
    <mergeCell ref="A169:B169"/>
    <mergeCell ref="A170:B170"/>
    <mergeCell ref="A171:B171"/>
    <mergeCell ref="A172:B172"/>
    <mergeCell ref="A173:B173"/>
    <mergeCell ref="A174:B174"/>
    <mergeCell ref="A154:B154"/>
    <mergeCell ref="A155:B155"/>
    <mergeCell ref="A156:B156"/>
    <mergeCell ref="A157:B157"/>
    <mergeCell ref="A159:B159"/>
    <mergeCell ref="A160:B160"/>
    <mergeCell ref="A161:B161"/>
    <mergeCell ref="A163:B163"/>
    <mergeCell ref="A164:B164"/>
    <mergeCell ref="A144:B144"/>
    <mergeCell ref="A145:B145"/>
    <mergeCell ref="A146:B146"/>
    <mergeCell ref="A147:B147"/>
    <mergeCell ref="A148:B148"/>
    <mergeCell ref="A149:B149"/>
    <mergeCell ref="A151:B151"/>
    <mergeCell ref="A152:B152"/>
    <mergeCell ref="A153:B153"/>
    <mergeCell ref="A133:B133"/>
    <mergeCell ref="A134:B134"/>
    <mergeCell ref="A135:B135"/>
    <mergeCell ref="A136:B136"/>
    <mergeCell ref="A137:B137"/>
    <mergeCell ref="A138:B138"/>
    <mergeCell ref="A141:B141"/>
    <mergeCell ref="A142:B142"/>
    <mergeCell ref="A143:B14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14:B114"/>
    <mergeCell ref="A115:B115"/>
    <mergeCell ref="A116:B116"/>
    <mergeCell ref="A117:B117"/>
    <mergeCell ref="A118:B118"/>
    <mergeCell ref="A120:B120"/>
    <mergeCell ref="A121:B121"/>
    <mergeCell ref="A122:B122"/>
    <mergeCell ref="A123:B123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43:B43"/>
    <mergeCell ref="A46:B46"/>
    <mergeCell ref="A51:B51"/>
    <mergeCell ref="A52:B52"/>
    <mergeCell ref="A53:B53"/>
    <mergeCell ref="A54:B54"/>
    <mergeCell ref="A56:B56"/>
    <mergeCell ref="A57:B57"/>
    <mergeCell ref="A58:B58"/>
    <mergeCell ref="A25:B25"/>
    <mergeCell ref="A28:B28"/>
    <mergeCell ref="A31:B31"/>
    <mergeCell ref="A32:B32"/>
    <mergeCell ref="A37:B37"/>
    <mergeCell ref="A38:B38"/>
    <mergeCell ref="A39:B39"/>
    <mergeCell ref="A41:B41"/>
    <mergeCell ref="A42:B42"/>
    <mergeCell ref="A16:B16"/>
    <mergeCell ref="A20:B20"/>
    <mergeCell ref="A1:I1"/>
    <mergeCell ref="A2:I2"/>
    <mergeCell ref="A3:I3"/>
    <mergeCell ref="A4:I4"/>
    <mergeCell ref="A22:B22"/>
    <mergeCell ref="A23:B23"/>
    <mergeCell ref="A24:B24"/>
    <mergeCell ref="A5:B5"/>
    <mergeCell ref="C5:H5"/>
    <mergeCell ref="A6:B6"/>
    <mergeCell ref="C6:E6"/>
    <mergeCell ref="F6:H6"/>
    <mergeCell ref="A7:I7"/>
    <mergeCell ref="A9:B9"/>
    <mergeCell ref="A11:B11"/>
    <mergeCell ref="A12:B12"/>
    <mergeCell ref="A205:I205"/>
    <mergeCell ref="A206:I206"/>
    <mergeCell ref="A207:I207"/>
    <mergeCell ref="A199:I199"/>
    <mergeCell ref="A200:I200"/>
    <mergeCell ref="A201:I201"/>
    <mergeCell ref="A202:I202"/>
    <mergeCell ref="A203:I203"/>
    <mergeCell ref="A204:I204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workbookViewId="0">
      <selection sqref="A1:J1"/>
    </sheetView>
  </sheetViews>
  <sheetFormatPr defaultRowHeight="12.75" x14ac:dyDescent="0.2"/>
  <cols>
    <col min="1" max="1" width="1.7109375" style="123" customWidth="1"/>
    <col min="2" max="2" width="1.7109375" style="114" customWidth="1"/>
    <col min="3" max="3" width="25.7109375" style="114" customWidth="1"/>
    <col min="4" max="16384" width="9.140625" style="114"/>
  </cols>
  <sheetData>
    <row r="1" spans="1:10" x14ac:dyDescent="0.2">
      <c r="A1" s="350"/>
      <c r="B1" s="350"/>
      <c r="C1" s="350"/>
      <c r="D1" s="350"/>
      <c r="E1" s="350"/>
      <c r="F1" s="350"/>
      <c r="G1" s="350"/>
      <c r="H1" s="350"/>
      <c r="I1" s="350"/>
      <c r="J1" s="350"/>
    </row>
    <row r="2" spans="1:10" s="108" customFormat="1" ht="27.75" customHeight="1" x14ac:dyDescent="0.2">
      <c r="A2" s="351" t="s">
        <v>298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s="4" customFormat="1" ht="15" customHeight="1" x14ac:dyDescent="0.25">
      <c r="A3" s="372"/>
      <c r="B3" s="372"/>
      <c r="C3" s="372"/>
      <c r="D3" s="372"/>
      <c r="E3" s="372"/>
      <c r="F3" s="372"/>
      <c r="G3" s="372"/>
      <c r="H3" s="372"/>
      <c r="I3" s="372"/>
      <c r="J3" s="372"/>
    </row>
    <row r="4" spans="1:10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  <c r="J4" s="290"/>
    </row>
    <row r="5" spans="1:10" s="1" customFormat="1" ht="12" customHeight="1" x14ac:dyDescent="0.2">
      <c r="A5" s="316"/>
      <c r="B5" s="316"/>
      <c r="C5" s="373"/>
      <c r="D5" s="374">
        <v>2002</v>
      </c>
      <c r="E5" s="375"/>
      <c r="F5" s="375"/>
      <c r="G5" s="374">
        <v>2003</v>
      </c>
      <c r="H5" s="375"/>
      <c r="I5" s="376"/>
      <c r="J5" s="115" t="s">
        <v>277</v>
      </c>
    </row>
    <row r="6" spans="1:10" s="1" customFormat="1" ht="12" customHeight="1" x14ac:dyDescent="0.2">
      <c r="A6" s="367"/>
      <c r="B6" s="367"/>
      <c r="C6" s="367"/>
      <c r="D6" s="368"/>
      <c r="E6" s="369"/>
      <c r="F6" s="370"/>
      <c r="G6" s="368"/>
      <c r="H6" s="369"/>
      <c r="I6" s="370"/>
      <c r="J6" s="116" t="s">
        <v>278</v>
      </c>
    </row>
    <row r="7" spans="1:10" s="1" customFormat="1" ht="12" customHeight="1" x14ac:dyDescent="0.2">
      <c r="A7" s="357"/>
      <c r="B7" s="357"/>
      <c r="C7" s="357"/>
      <c r="D7" s="357"/>
      <c r="E7" s="357"/>
      <c r="F7" s="357"/>
      <c r="G7" s="357"/>
      <c r="H7" s="357"/>
      <c r="I7" s="357"/>
      <c r="J7" s="357"/>
    </row>
    <row r="8" spans="1:10" s="1" customFormat="1" ht="12" customHeight="1" x14ac:dyDescent="0.2">
      <c r="A8" s="357"/>
      <c r="B8" s="357"/>
      <c r="C8" s="357"/>
      <c r="D8" s="371"/>
      <c r="E8" s="371"/>
      <c r="F8" s="371"/>
      <c r="G8" s="371"/>
      <c r="H8" s="371"/>
      <c r="I8" s="371"/>
    </row>
    <row r="9" spans="1:10" s="1" customFormat="1" ht="12" customHeight="1" x14ac:dyDescent="0.2">
      <c r="A9" s="366"/>
      <c r="B9" s="366"/>
      <c r="C9" s="366"/>
      <c r="D9" s="117" t="s">
        <v>3</v>
      </c>
      <c r="E9" s="117" t="s">
        <v>4</v>
      </c>
      <c r="F9" s="117" t="s">
        <v>5</v>
      </c>
      <c r="G9" s="117" t="s">
        <v>3</v>
      </c>
      <c r="H9" s="117" t="s">
        <v>4</v>
      </c>
      <c r="I9" s="117" t="s">
        <v>5</v>
      </c>
      <c r="J9" s="117"/>
    </row>
    <row r="10" spans="1:10" s="18" customFormat="1" ht="11.25" customHeight="1" x14ac:dyDescent="0.2">
      <c r="A10" s="336" t="s">
        <v>7</v>
      </c>
      <c r="B10" s="336"/>
      <c r="C10" s="336"/>
      <c r="D10" s="15">
        <f t="shared" ref="D10:J10" si="0">D11+D15+D19</f>
        <v>28399</v>
      </c>
      <c r="E10" s="15">
        <f t="shared" si="0"/>
        <v>14171</v>
      </c>
      <c r="F10" s="15">
        <f t="shared" si="0"/>
        <v>14228</v>
      </c>
      <c r="G10" s="15">
        <f t="shared" si="0"/>
        <v>28529</v>
      </c>
      <c r="H10" s="15">
        <f t="shared" si="0"/>
        <v>14313</v>
      </c>
      <c r="I10" s="15">
        <f t="shared" si="0"/>
        <v>14216</v>
      </c>
      <c r="J10" s="15">
        <f t="shared" si="0"/>
        <v>28466</v>
      </c>
    </row>
    <row r="11" spans="1:10" s="18" customFormat="1" ht="11.25" customHeight="1" x14ac:dyDescent="0.2">
      <c r="A11" s="86"/>
      <c r="B11" s="327" t="s">
        <v>8</v>
      </c>
      <c r="C11" s="327"/>
      <c r="D11" s="19">
        <f t="shared" ref="D11:J11" si="1">D12+D13+D14</f>
        <v>9877</v>
      </c>
      <c r="E11" s="19">
        <f t="shared" si="1"/>
        <v>4976</v>
      </c>
      <c r="F11" s="19">
        <f t="shared" si="1"/>
        <v>4901</v>
      </c>
      <c r="G11" s="19">
        <f t="shared" si="1"/>
        <v>9929</v>
      </c>
      <c r="H11" s="19">
        <f t="shared" si="1"/>
        <v>5054</v>
      </c>
      <c r="I11" s="19">
        <f t="shared" si="1"/>
        <v>4875</v>
      </c>
      <c r="J11" s="19">
        <f t="shared" si="1"/>
        <v>9904</v>
      </c>
    </row>
    <row r="12" spans="1:10" s="18" customFormat="1" ht="11.25" customHeight="1" x14ac:dyDescent="0.2">
      <c r="A12" s="86"/>
      <c r="B12" s="67"/>
      <c r="C12" s="87" t="s">
        <v>9</v>
      </c>
      <c r="D12" s="19">
        <f t="shared" ref="D12:J12" si="2">D289+D291+D299+D306+D307</f>
        <v>3467</v>
      </c>
      <c r="E12" s="19">
        <f t="shared" si="2"/>
        <v>1725</v>
      </c>
      <c r="F12" s="19">
        <f t="shared" si="2"/>
        <v>1742</v>
      </c>
      <c r="G12" s="19">
        <f t="shared" si="2"/>
        <v>3419</v>
      </c>
      <c r="H12" s="19">
        <f t="shared" si="2"/>
        <v>1695</v>
      </c>
      <c r="I12" s="19">
        <f t="shared" si="2"/>
        <v>1724</v>
      </c>
      <c r="J12" s="19">
        <f t="shared" si="2"/>
        <v>3443</v>
      </c>
    </row>
    <row r="13" spans="1:10" s="18" customFormat="1" ht="11.25" customHeight="1" x14ac:dyDescent="0.2">
      <c r="A13" s="86"/>
      <c r="B13" s="67"/>
      <c r="C13" s="87" t="s">
        <v>10</v>
      </c>
      <c r="D13" s="19">
        <f t="shared" ref="D13:J13" si="3">D290+D293+D294+D295+D296+D297+D298+D300+D302+D303+D308+D309</f>
        <v>3252</v>
      </c>
      <c r="E13" s="19">
        <f t="shared" si="3"/>
        <v>1605</v>
      </c>
      <c r="F13" s="19">
        <f t="shared" si="3"/>
        <v>1647</v>
      </c>
      <c r="G13" s="19">
        <f t="shared" si="3"/>
        <v>3272</v>
      </c>
      <c r="H13" s="19">
        <f t="shared" si="3"/>
        <v>1632</v>
      </c>
      <c r="I13" s="19">
        <f t="shared" si="3"/>
        <v>1640</v>
      </c>
      <c r="J13" s="19">
        <f t="shared" si="3"/>
        <v>3259</v>
      </c>
    </row>
    <row r="14" spans="1:10" s="18" customFormat="1" ht="11.25" customHeight="1" x14ac:dyDescent="0.2">
      <c r="A14" s="86"/>
      <c r="B14" s="68"/>
      <c r="C14" s="68" t="s">
        <v>11</v>
      </c>
      <c r="D14" s="19">
        <f t="shared" ref="D14:J14" si="4">D292+D301+D304+D305</f>
        <v>3158</v>
      </c>
      <c r="E14" s="19">
        <f t="shared" si="4"/>
        <v>1646</v>
      </c>
      <c r="F14" s="19">
        <f t="shared" si="4"/>
        <v>1512</v>
      </c>
      <c r="G14" s="19">
        <f t="shared" si="4"/>
        <v>3238</v>
      </c>
      <c r="H14" s="19">
        <f t="shared" si="4"/>
        <v>1727</v>
      </c>
      <c r="I14" s="19">
        <f t="shared" si="4"/>
        <v>1511</v>
      </c>
      <c r="J14" s="19">
        <f t="shared" si="4"/>
        <v>3202</v>
      </c>
    </row>
    <row r="15" spans="1:10" s="18" customFormat="1" ht="11.25" customHeight="1" x14ac:dyDescent="0.2">
      <c r="A15" s="86"/>
      <c r="B15" s="327" t="s">
        <v>12</v>
      </c>
      <c r="C15" s="327"/>
      <c r="D15" s="19">
        <f t="shared" ref="D15:J15" si="5">D16+D17+D18</f>
        <v>5495</v>
      </c>
      <c r="E15" s="19">
        <f t="shared" si="5"/>
        <v>2731</v>
      </c>
      <c r="F15" s="19">
        <f t="shared" si="5"/>
        <v>2764</v>
      </c>
      <c r="G15" s="19">
        <f t="shared" si="5"/>
        <v>5535</v>
      </c>
      <c r="H15" s="19">
        <f t="shared" si="5"/>
        <v>2760</v>
      </c>
      <c r="I15" s="19">
        <f t="shared" si="5"/>
        <v>2775</v>
      </c>
      <c r="J15" s="19">
        <f t="shared" si="5"/>
        <v>5514</v>
      </c>
    </row>
    <row r="16" spans="1:10" s="18" customFormat="1" ht="11.25" customHeight="1" x14ac:dyDescent="0.2">
      <c r="A16" s="86"/>
      <c r="B16" s="67"/>
      <c r="C16" s="87" t="s">
        <v>13</v>
      </c>
      <c r="D16" s="19">
        <f t="shared" ref="D16:J16" si="6">D270+D271+D275+D282+D286</f>
        <v>1752</v>
      </c>
      <c r="E16" s="19">
        <f t="shared" si="6"/>
        <v>871</v>
      </c>
      <c r="F16" s="19">
        <f t="shared" si="6"/>
        <v>881</v>
      </c>
      <c r="G16" s="19">
        <f t="shared" si="6"/>
        <v>1756</v>
      </c>
      <c r="H16" s="19">
        <f t="shared" si="6"/>
        <v>877</v>
      </c>
      <c r="I16" s="19">
        <f t="shared" si="6"/>
        <v>879</v>
      </c>
      <c r="J16" s="19">
        <f t="shared" si="6"/>
        <v>1754</v>
      </c>
    </row>
    <row r="17" spans="1:10" s="18" customFormat="1" ht="11.25" customHeight="1" x14ac:dyDescent="0.2">
      <c r="A17" s="86"/>
      <c r="B17" s="67"/>
      <c r="C17" s="87" t="s">
        <v>14</v>
      </c>
      <c r="D17" s="19">
        <f t="shared" ref="D17:J17" si="7">D272+D273+D274+D276+D277+D278+D281+D283+D284</f>
        <v>1811</v>
      </c>
      <c r="E17" s="19">
        <f t="shared" si="7"/>
        <v>874</v>
      </c>
      <c r="F17" s="19">
        <f t="shared" si="7"/>
        <v>937</v>
      </c>
      <c r="G17" s="19">
        <f t="shared" si="7"/>
        <v>1839</v>
      </c>
      <c r="H17" s="19">
        <f t="shared" si="7"/>
        <v>890</v>
      </c>
      <c r="I17" s="19">
        <f t="shared" si="7"/>
        <v>949</v>
      </c>
      <c r="J17" s="19">
        <f t="shared" si="7"/>
        <v>1824</v>
      </c>
    </row>
    <row r="18" spans="1:10" s="18" customFormat="1" ht="11.25" customHeight="1" x14ac:dyDescent="0.2">
      <c r="A18" s="86"/>
      <c r="B18" s="68"/>
      <c r="C18" s="87" t="s">
        <v>15</v>
      </c>
      <c r="D18" s="19">
        <f t="shared" ref="D18:J18" si="8">D279+D280+D285</f>
        <v>1932</v>
      </c>
      <c r="E18" s="19">
        <f t="shared" si="8"/>
        <v>986</v>
      </c>
      <c r="F18" s="19">
        <f t="shared" si="8"/>
        <v>946</v>
      </c>
      <c r="G18" s="19">
        <f t="shared" si="8"/>
        <v>1940</v>
      </c>
      <c r="H18" s="19">
        <f t="shared" si="8"/>
        <v>993</v>
      </c>
      <c r="I18" s="19">
        <f t="shared" si="8"/>
        <v>947</v>
      </c>
      <c r="J18" s="19">
        <f t="shared" si="8"/>
        <v>1936</v>
      </c>
    </row>
    <row r="19" spans="1:10" s="18" customFormat="1" ht="11.25" customHeight="1" x14ac:dyDescent="0.2">
      <c r="A19" s="86"/>
      <c r="B19" s="341" t="s">
        <v>16</v>
      </c>
      <c r="C19" s="341"/>
      <c r="D19" s="103">
        <f t="shared" ref="D19:J19" si="9">D262+D263+D264+D246+D265+D266+D252+D267+D255</f>
        <v>13027</v>
      </c>
      <c r="E19" s="103">
        <f t="shared" si="9"/>
        <v>6464</v>
      </c>
      <c r="F19" s="103">
        <f t="shared" si="9"/>
        <v>6563</v>
      </c>
      <c r="G19" s="103">
        <f t="shared" si="9"/>
        <v>13065</v>
      </c>
      <c r="H19" s="103">
        <f t="shared" si="9"/>
        <v>6499</v>
      </c>
      <c r="I19" s="103">
        <f t="shared" si="9"/>
        <v>6566</v>
      </c>
      <c r="J19" s="103">
        <f t="shared" si="9"/>
        <v>13048</v>
      </c>
    </row>
    <row r="20" spans="1:10" s="18" customFormat="1" ht="11.25" customHeight="1" x14ac:dyDescent="0.2">
      <c r="A20" s="336"/>
      <c r="B20" s="336"/>
      <c r="C20" s="336"/>
      <c r="D20" s="336"/>
      <c r="E20" s="336"/>
      <c r="F20" s="336"/>
      <c r="G20" s="336"/>
      <c r="H20" s="336"/>
      <c r="I20" s="336"/>
      <c r="J20" s="336"/>
    </row>
    <row r="21" spans="1:10" s="18" customFormat="1" ht="11.25" customHeight="1" x14ac:dyDescent="0.2">
      <c r="A21" s="336" t="s">
        <v>17</v>
      </c>
      <c r="B21" s="336"/>
      <c r="C21" s="336"/>
      <c r="D21" s="15">
        <f t="shared" ref="D21:J21" si="10">D22+D23+D24+D27+D30+D31</f>
        <v>63748</v>
      </c>
      <c r="E21" s="15">
        <f t="shared" si="10"/>
        <v>29945</v>
      </c>
      <c r="F21" s="15">
        <f t="shared" si="10"/>
        <v>33803</v>
      </c>
      <c r="G21" s="15">
        <f t="shared" si="10"/>
        <v>64196</v>
      </c>
      <c r="H21" s="15">
        <f t="shared" si="10"/>
        <v>30209</v>
      </c>
      <c r="I21" s="15">
        <f t="shared" si="10"/>
        <v>33987</v>
      </c>
      <c r="J21" s="15">
        <f t="shared" si="10"/>
        <v>63970</v>
      </c>
    </row>
    <row r="22" spans="1:10" s="18" customFormat="1" ht="11.25" customHeight="1" x14ac:dyDescent="0.2">
      <c r="A22" s="86"/>
      <c r="B22" s="327" t="s">
        <v>18</v>
      </c>
      <c r="C22" s="327"/>
      <c r="D22" s="19">
        <f t="shared" ref="D22:J22" si="11">D175+D178+D179+D194+D195+D198+D200+D202+D205</f>
        <v>39044</v>
      </c>
      <c r="E22" s="19">
        <f t="shared" si="11"/>
        <v>18067</v>
      </c>
      <c r="F22" s="19">
        <f t="shared" si="11"/>
        <v>20977</v>
      </c>
      <c r="G22" s="19">
        <f t="shared" si="11"/>
        <v>39298</v>
      </c>
      <c r="H22" s="19">
        <f t="shared" si="11"/>
        <v>18207</v>
      </c>
      <c r="I22" s="19">
        <f t="shared" si="11"/>
        <v>21091</v>
      </c>
      <c r="J22" s="19">
        <f t="shared" si="11"/>
        <v>39170</v>
      </c>
    </row>
    <row r="23" spans="1:10" s="18" customFormat="1" ht="11.25" customHeight="1" x14ac:dyDescent="0.2">
      <c r="A23" s="86"/>
      <c r="B23" s="327" t="s">
        <v>19</v>
      </c>
      <c r="C23" s="327"/>
      <c r="D23" s="19">
        <f t="shared" ref="D23:J23" si="12">D180+D186+D190+D196+D204+D206+D207+D213</f>
        <v>3776</v>
      </c>
      <c r="E23" s="19">
        <f t="shared" si="12"/>
        <v>1775</v>
      </c>
      <c r="F23" s="19">
        <f t="shared" si="12"/>
        <v>2001</v>
      </c>
      <c r="G23" s="19">
        <f t="shared" si="12"/>
        <v>3860</v>
      </c>
      <c r="H23" s="19">
        <f t="shared" si="12"/>
        <v>1829</v>
      </c>
      <c r="I23" s="19">
        <f t="shared" si="12"/>
        <v>2031</v>
      </c>
      <c r="J23" s="19">
        <f t="shared" si="12"/>
        <v>3818</v>
      </c>
    </row>
    <row r="24" spans="1:10" s="18" customFormat="1" ht="11.25" customHeight="1" x14ac:dyDescent="0.2">
      <c r="A24" s="86"/>
      <c r="B24" s="327" t="s">
        <v>20</v>
      </c>
      <c r="C24" s="327"/>
      <c r="D24" s="19">
        <f t="shared" ref="D24:J24" si="13">D25+D26</f>
        <v>10829</v>
      </c>
      <c r="E24" s="19">
        <f t="shared" si="13"/>
        <v>5260</v>
      </c>
      <c r="F24" s="19">
        <f t="shared" si="13"/>
        <v>5569</v>
      </c>
      <c r="G24" s="19">
        <f t="shared" si="13"/>
        <v>10900</v>
      </c>
      <c r="H24" s="19">
        <f t="shared" si="13"/>
        <v>5314</v>
      </c>
      <c r="I24" s="19">
        <f t="shared" si="13"/>
        <v>5586</v>
      </c>
      <c r="J24" s="19">
        <f t="shared" si="13"/>
        <v>10867</v>
      </c>
    </row>
    <row r="25" spans="1:10" s="18" customFormat="1" ht="11.25" customHeight="1" x14ac:dyDescent="0.2">
      <c r="A25" s="86"/>
      <c r="B25" s="67"/>
      <c r="C25" s="87" t="s">
        <v>21</v>
      </c>
      <c r="D25" s="19">
        <f t="shared" ref="D25:J25" si="14">D177+D183+D185+D197+D208+D214</f>
        <v>961</v>
      </c>
      <c r="E25" s="19">
        <f t="shared" si="14"/>
        <v>480</v>
      </c>
      <c r="F25" s="19">
        <f t="shared" si="14"/>
        <v>481</v>
      </c>
      <c r="G25" s="19">
        <f t="shared" si="14"/>
        <v>938</v>
      </c>
      <c r="H25" s="19">
        <f t="shared" si="14"/>
        <v>476</v>
      </c>
      <c r="I25" s="19">
        <f t="shared" si="14"/>
        <v>462</v>
      </c>
      <c r="J25" s="19">
        <f t="shared" si="14"/>
        <v>949</v>
      </c>
    </row>
    <row r="26" spans="1:10" s="18" customFormat="1" ht="11.25" customHeight="1" x14ac:dyDescent="0.2">
      <c r="A26" s="86"/>
      <c r="B26" s="68"/>
      <c r="C26" s="68" t="s">
        <v>22</v>
      </c>
      <c r="D26" s="19">
        <f t="shared" ref="D26:J26" si="15">D184+D187+D188+D193+D210</f>
        <v>9868</v>
      </c>
      <c r="E26" s="19">
        <f t="shared" si="15"/>
        <v>4780</v>
      </c>
      <c r="F26" s="19">
        <f t="shared" si="15"/>
        <v>5088</v>
      </c>
      <c r="G26" s="19">
        <f t="shared" si="15"/>
        <v>9962</v>
      </c>
      <c r="H26" s="19">
        <f t="shared" si="15"/>
        <v>4838</v>
      </c>
      <c r="I26" s="19">
        <f t="shared" si="15"/>
        <v>5124</v>
      </c>
      <c r="J26" s="19">
        <f t="shared" si="15"/>
        <v>9918</v>
      </c>
    </row>
    <row r="27" spans="1:10" s="18" customFormat="1" ht="11.25" customHeight="1" x14ac:dyDescent="0.2">
      <c r="A27" s="86"/>
      <c r="B27" s="327" t="s">
        <v>23</v>
      </c>
      <c r="C27" s="327"/>
      <c r="D27" s="19">
        <f t="shared" ref="D27:J27" si="16">D28+D29</f>
        <v>3566</v>
      </c>
      <c r="E27" s="19">
        <f t="shared" si="16"/>
        <v>1678</v>
      </c>
      <c r="F27" s="19">
        <f t="shared" si="16"/>
        <v>1888</v>
      </c>
      <c r="G27" s="19">
        <f t="shared" si="16"/>
        <v>3599</v>
      </c>
      <c r="H27" s="19">
        <f t="shared" si="16"/>
        <v>1703</v>
      </c>
      <c r="I27" s="19">
        <f t="shared" si="16"/>
        <v>1896</v>
      </c>
      <c r="J27" s="19">
        <f t="shared" si="16"/>
        <v>3580</v>
      </c>
    </row>
    <row r="28" spans="1:10" s="18" customFormat="1" ht="11.25" customHeight="1" x14ac:dyDescent="0.2">
      <c r="A28" s="86"/>
      <c r="B28" s="67"/>
      <c r="C28" s="87" t="s">
        <v>24</v>
      </c>
      <c r="D28" s="19">
        <f t="shared" ref="D28:J28" si="17">D176+D191+D203</f>
        <v>1157</v>
      </c>
      <c r="E28" s="19">
        <f t="shared" si="17"/>
        <v>527</v>
      </c>
      <c r="F28" s="19">
        <f t="shared" si="17"/>
        <v>630</v>
      </c>
      <c r="G28" s="19">
        <f t="shared" si="17"/>
        <v>1150</v>
      </c>
      <c r="H28" s="19">
        <f t="shared" si="17"/>
        <v>524</v>
      </c>
      <c r="I28" s="19">
        <f t="shared" si="17"/>
        <v>626</v>
      </c>
      <c r="J28" s="19">
        <f t="shared" si="17"/>
        <v>1153</v>
      </c>
    </row>
    <row r="29" spans="1:10" s="18" customFormat="1" ht="11.25" customHeight="1" x14ac:dyDescent="0.2">
      <c r="A29" s="86"/>
      <c r="B29" s="68"/>
      <c r="C29" s="68" t="s">
        <v>25</v>
      </c>
      <c r="D29" s="19">
        <f t="shared" ref="D29:J29" si="18">D181+D209+D212</f>
        <v>2409</v>
      </c>
      <c r="E29" s="19">
        <f t="shared" si="18"/>
        <v>1151</v>
      </c>
      <c r="F29" s="19">
        <f t="shared" si="18"/>
        <v>1258</v>
      </c>
      <c r="G29" s="19">
        <f t="shared" si="18"/>
        <v>2449</v>
      </c>
      <c r="H29" s="19">
        <f t="shared" si="18"/>
        <v>1179</v>
      </c>
      <c r="I29" s="19">
        <f t="shared" si="18"/>
        <v>1270</v>
      </c>
      <c r="J29" s="19">
        <f t="shared" si="18"/>
        <v>2427</v>
      </c>
    </row>
    <row r="30" spans="1:10" s="18" customFormat="1" ht="11.25" customHeight="1" x14ac:dyDescent="0.2">
      <c r="A30" s="86"/>
      <c r="B30" s="327" t="s">
        <v>26</v>
      </c>
      <c r="C30" s="327"/>
      <c r="D30" s="19">
        <f t="shared" ref="D30:J30" si="19">D189+D192+D199+D201+D211</f>
        <v>809</v>
      </c>
      <c r="E30" s="19">
        <f t="shared" si="19"/>
        <v>384</v>
      </c>
      <c r="F30" s="19">
        <f t="shared" si="19"/>
        <v>425</v>
      </c>
      <c r="G30" s="19">
        <f t="shared" si="19"/>
        <v>795</v>
      </c>
      <c r="H30" s="19">
        <f t="shared" si="19"/>
        <v>378</v>
      </c>
      <c r="I30" s="19">
        <f t="shared" si="19"/>
        <v>417</v>
      </c>
      <c r="J30" s="19">
        <f t="shared" si="19"/>
        <v>802</v>
      </c>
    </row>
    <row r="31" spans="1:10" s="18" customFormat="1" ht="11.25" customHeight="1" x14ac:dyDescent="0.2">
      <c r="A31" s="86"/>
      <c r="B31" s="327" t="s">
        <v>27</v>
      </c>
      <c r="C31" s="327"/>
      <c r="D31" s="19">
        <f t="shared" ref="D31:J31" si="20">D32+D33+D34</f>
        <v>5724</v>
      </c>
      <c r="E31" s="19">
        <f t="shared" si="20"/>
        <v>2781</v>
      </c>
      <c r="F31" s="19">
        <f t="shared" si="20"/>
        <v>2943</v>
      </c>
      <c r="G31" s="19">
        <f t="shared" si="20"/>
        <v>5744</v>
      </c>
      <c r="H31" s="19">
        <f t="shared" si="20"/>
        <v>2778</v>
      </c>
      <c r="I31" s="19">
        <f t="shared" si="20"/>
        <v>2966</v>
      </c>
      <c r="J31" s="19">
        <f t="shared" si="20"/>
        <v>5733</v>
      </c>
    </row>
    <row r="32" spans="1:10" s="18" customFormat="1" ht="11.25" customHeight="1" x14ac:dyDescent="0.2">
      <c r="A32" s="86"/>
      <c r="B32" s="67"/>
      <c r="C32" s="87" t="s">
        <v>28</v>
      </c>
      <c r="D32" s="19">
        <f t="shared" ref="D32:J32" si="21">D221+D222+D228+D234+D236+D237</f>
        <v>583</v>
      </c>
      <c r="E32" s="19">
        <f t="shared" si="21"/>
        <v>285</v>
      </c>
      <c r="F32" s="19">
        <f t="shared" si="21"/>
        <v>298</v>
      </c>
      <c r="G32" s="19">
        <f t="shared" si="21"/>
        <v>583</v>
      </c>
      <c r="H32" s="19">
        <f t="shared" si="21"/>
        <v>284</v>
      </c>
      <c r="I32" s="19">
        <f t="shared" si="21"/>
        <v>299</v>
      </c>
      <c r="J32" s="19">
        <f t="shared" si="21"/>
        <v>583</v>
      </c>
    </row>
    <row r="33" spans="1:10" s="18" customFormat="1" ht="11.25" customHeight="1" x14ac:dyDescent="0.2">
      <c r="A33" s="86"/>
      <c r="B33" s="67"/>
      <c r="C33" s="68" t="s">
        <v>29</v>
      </c>
      <c r="D33" s="19">
        <f t="shared" ref="D33:J33" si="22">D220+D223+D225+D231</f>
        <v>238</v>
      </c>
      <c r="E33" s="19">
        <f t="shared" si="22"/>
        <v>129</v>
      </c>
      <c r="F33" s="19">
        <f t="shared" si="22"/>
        <v>109</v>
      </c>
      <c r="G33" s="19">
        <f t="shared" si="22"/>
        <v>235</v>
      </c>
      <c r="H33" s="19">
        <f t="shared" si="22"/>
        <v>129</v>
      </c>
      <c r="I33" s="19">
        <f t="shared" si="22"/>
        <v>106</v>
      </c>
      <c r="J33" s="19">
        <f t="shared" si="22"/>
        <v>236</v>
      </c>
    </row>
    <row r="34" spans="1:10" s="18" customFormat="1" ht="11.25" customHeight="1" x14ac:dyDescent="0.2">
      <c r="A34" s="86"/>
      <c r="B34" s="67"/>
      <c r="C34" s="67" t="s">
        <v>30</v>
      </c>
      <c r="D34" s="103">
        <f t="shared" ref="D34:J34" si="23">D217+D218+D219+D224+D226+D227+D229+D230+D232+D233+D235+D238</f>
        <v>4903</v>
      </c>
      <c r="E34" s="103">
        <f t="shared" si="23"/>
        <v>2367</v>
      </c>
      <c r="F34" s="103">
        <f t="shared" si="23"/>
        <v>2536</v>
      </c>
      <c r="G34" s="103">
        <f t="shared" si="23"/>
        <v>4926</v>
      </c>
      <c r="H34" s="103">
        <f t="shared" si="23"/>
        <v>2365</v>
      </c>
      <c r="I34" s="103">
        <f t="shared" si="23"/>
        <v>2561</v>
      </c>
      <c r="J34" s="103">
        <f t="shared" si="23"/>
        <v>4914</v>
      </c>
    </row>
    <row r="35" spans="1:10" s="18" customFormat="1" ht="11.25" customHeight="1" x14ac:dyDescent="0.2">
      <c r="A35" s="336"/>
      <c r="B35" s="336"/>
      <c r="C35" s="336"/>
      <c r="D35" s="336"/>
      <c r="E35" s="336"/>
      <c r="F35" s="336"/>
      <c r="G35" s="336"/>
      <c r="H35" s="336"/>
      <c r="I35" s="336"/>
      <c r="J35" s="336"/>
    </row>
    <row r="36" spans="1:10" s="18" customFormat="1" ht="11.25" customHeight="1" x14ac:dyDescent="0.2">
      <c r="A36" s="336" t="s">
        <v>31</v>
      </c>
      <c r="B36" s="336"/>
      <c r="C36" s="336"/>
      <c r="D36" s="15">
        <f t="shared" ref="D36:J36" si="24">D37+D38</f>
        <v>44076</v>
      </c>
      <c r="E36" s="15">
        <f t="shared" si="24"/>
        <v>21162</v>
      </c>
      <c r="F36" s="15">
        <f t="shared" si="24"/>
        <v>22914</v>
      </c>
      <c r="G36" s="15">
        <f t="shared" si="24"/>
        <v>44316</v>
      </c>
      <c r="H36" s="15">
        <f t="shared" si="24"/>
        <v>21293</v>
      </c>
      <c r="I36" s="15">
        <f t="shared" si="24"/>
        <v>23023</v>
      </c>
      <c r="J36" s="15">
        <f t="shared" si="24"/>
        <v>44196</v>
      </c>
    </row>
    <row r="37" spans="1:10" s="18" customFormat="1" ht="11.25" customHeight="1" x14ac:dyDescent="0.2">
      <c r="A37" s="86"/>
      <c r="B37" s="327" t="s">
        <v>32</v>
      </c>
      <c r="C37" s="327"/>
      <c r="D37" s="19">
        <f t="shared" ref="D37:J37" si="25">D241+D242+D244+D245+D247+D250+D253+D254+D258+D259</f>
        <v>38433</v>
      </c>
      <c r="E37" s="19">
        <f t="shared" si="25"/>
        <v>18330</v>
      </c>
      <c r="F37" s="19">
        <f t="shared" si="25"/>
        <v>20103</v>
      </c>
      <c r="G37" s="19">
        <f t="shared" si="25"/>
        <v>38619</v>
      </c>
      <c r="H37" s="19">
        <f t="shared" si="25"/>
        <v>18450</v>
      </c>
      <c r="I37" s="19">
        <f t="shared" si="25"/>
        <v>20169</v>
      </c>
      <c r="J37" s="19">
        <f t="shared" si="25"/>
        <v>38522</v>
      </c>
    </row>
    <row r="38" spans="1:10" s="18" customFormat="1" ht="11.25" customHeight="1" x14ac:dyDescent="0.2">
      <c r="A38" s="86"/>
      <c r="B38" s="328" t="s">
        <v>33</v>
      </c>
      <c r="C38" s="328"/>
      <c r="D38" s="103">
        <f t="shared" ref="D38:J38" si="26">D243+D182+D248+D256+D257</f>
        <v>5643</v>
      </c>
      <c r="E38" s="103">
        <f t="shared" si="26"/>
        <v>2832</v>
      </c>
      <c r="F38" s="103">
        <f t="shared" si="26"/>
        <v>2811</v>
      </c>
      <c r="G38" s="103">
        <f t="shared" si="26"/>
        <v>5697</v>
      </c>
      <c r="H38" s="103">
        <f t="shared" si="26"/>
        <v>2843</v>
      </c>
      <c r="I38" s="103">
        <f t="shared" si="26"/>
        <v>2854</v>
      </c>
      <c r="J38" s="103">
        <f t="shared" si="26"/>
        <v>5674</v>
      </c>
    </row>
    <row r="39" spans="1:10" s="18" customFormat="1" ht="11.25" customHeight="1" x14ac:dyDescent="0.2">
      <c r="A39" s="336"/>
      <c r="B39" s="336"/>
      <c r="C39" s="336"/>
      <c r="D39" s="336"/>
      <c r="E39" s="336"/>
      <c r="F39" s="336"/>
      <c r="G39" s="336"/>
      <c r="H39" s="336"/>
      <c r="I39" s="336"/>
      <c r="J39" s="336"/>
    </row>
    <row r="40" spans="1:10" s="18" customFormat="1" ht="11.25" customHeight="1" x14ac:dyDescent="0.2">
      <c r="A40" s="336" t="s">
        <v>34</v>
      </c>
      <c r="B40" s="336"/>
      <c r="C40" s="336"/>
      <c r="D40" s="15">
        <f t="shared" ref="D40:J40" si="27">D41+D42+D46</f>
        <v>127685</v>
      </c>
      <c r="E40" s="15">
        <f t="shared" si="27"/>
        <v>60332</v>
      </c>
      <c r="F40" s="15">
        <f t="shared" si="27"/>
        <v>67353</v>
      </c>
      <c r="G40" s="15">
        <f t="shared" si="27"/>
        <v>128638</v>
      </c>
      <c r="H40" s="15">
        <f t="shared" si="27"/>
        <v>60852</v>
      </c>
      <c r="I40" s="15">
        <f t="shared" si="27"/>
        <v>67786</v>
      </c>
      <c r="J40" s="15">
        <f t="shared" si="27"/>
        <v>128164</v>
      </c>
    </row>
    <row r="41" spans="1:10" s="18" customFormat="1" ht="11.25" customHeight="1" x14ac:dyDescent="0.2">
      <c r="A41" s="86"/>
      <c r="B41" s="327" t="s">
        <v>35</v>
      </c>
      <c r="C41" s="327"/>
      <c r="D41" s="19">
        <f t="shared" ref="D41:J41" si="28">D88+D93+D102+D106+D107+D109+D111+D112+D113+D118+D121+D122+D124+D126+D127+D128+D131+D133+D137+D139+D142+D144+D146+D150+D151+D152+D155+D156+D160+D164+D168+D170+D171</f>
        <v>84632</v>
      </c>
      <c r="E41" s="19">
        <f t="shared" si="28"/>
        <v>39569</v>
      </c>
      <c r="F41" s="19">
        <f t="shared" si="28"/>
        <v>45063</v>
      </c>
      <c r="G41" s="19">
        <f t="shared" si="28"/>
        <v>85147</v>
      </c>
      <c r="H41" s="19">
        <f t="shared" si="28"/>
        <v>39902</v>
      </c>
      <c r="I41" s="19">
        <f t="shared" si="28"/>
        <v>45245</v>
      </c>
      <c r="J41" s="19">
        <f t="shared" si="28"/>
        <v>84893</v>
      </c>
    </row>
    <row r="42" spans="1:10" s="18" customFormat="1" ht="11.25" customHeight="1" x14ac:dyDescent="0.2">
      <c r="A42" s="86"/>
      <c r="B42" s="327" t="s">
        <v>36</v>
      </c>
      <c r="C42" s="327"/>
      <c r="D42" s="19">
        <f t="shared" ref="D42:J42" si="29">D43+D44+D45</f>
        <v>22515</v>
      </c>
      <c r="E42" s="19">
        <f t="shared" si="29"/>
        <v>11046</v>
      </c>
      <c r="F42" s="19">
        <f t="shared" si="29"/>
        <v>11469</v>
      </c>
      <c r="G42" s="19">
        <f t="shared" si="29"/>
        <v>22801</v>
      </c>
      <c r="H42" s="19">
        <f t="shared" si="29"/>
        <v>11155</v>
      </c>
      <c r="I42" s="19">
        <f t="shared" si="29"/>
        <v>11646</v>
      </c>
      <c r="J42" s="19">
        <f t="shared" si="29"/>
        <v>22655</v>
      </c>
    </row>
    <row r="43" spans="1:10" s="18" customFormat="1" ht="11.25" customHeight="1" x14ac:dyDescent="0.2">
      <c r="A43" s="86"/>
      <c r="B43" s="67"/>
      <c r="C43" s="87" t="s">
        <v>37</v>
      </c>
      <c r="D43" s="19">
        <f t="shared" ref="D43:J43" si="30">D94+D98+D108+D129+D249+D135+D251+D140+D158+D162+D165</f>
        <v>11013</v>
      </c>
      <c r="E43" s="19">
        <f t="shared" si="30"/>
        <v>5434</v>
      </c>
      <c r="F43" s="19">
        <f t="shared" si="30"/>
        <v>5579</v>
      </c>
      <c r="G43" s="19">
        <f t="shared" si="30"/>
        <v>11175</v>
      </c>
      <c r="H43" s="19">
        <f t="shared" si="30"/>
        <v>5497</v>
      </c>
      <c r="I43" s="19">
        <f t="shared" si="30"/>
        <v>5678</v>
      </c>
      <c r="J43" s="19">
        <f t="shared" si="30"/>
        <v>11092</v>
      </c>
    </row>
    <row r="44" spans="1:10" s="18" customFormat="1" ht="11.25" customHeight="1" x14ac:dyDescent="0.2">
      <c r="A44" s="86"/>
      <c r="B44" s="67"/>
      <c r="C44" s="87" t="s">
        <v>38</v>
      </c>
      <c r="D44" s="19">
        <f t="shared" ref="D44:J44" si="31">D96+D110+D119+D132+D149+D153+D163+D172</f>
        <v>10658</v>
      </c>
      <c r="E44" s="19">
        <f t="shared" si="31"/>
        <v>5213</v>
      </c>
      <c r="F44" s="19">
        <f t="shared" si="31"/>
        <v>5445</v>
      </c>
      <c r="G44" s="19">
        <f t="shared" si="31"/>
        <v>10774</v>
      </c>
      <c r="H44" s="19">
        <f t="shared" si="31"/>
        <v>5249</v>
      </c>
      <c r="I44" s="19">
        <f t="shared" si="31"/>
        <v>5525</v>
      </c>
      <c r="J44" s="19">
        <f t="shared" si="31"/>
        <v>10716</v>
      </c>
    </row>
    <row r="45" spans="1:10" s="18" customFormat="1" ht="11.25" customHeight="1" x14ac:dyDescent="0.2">
      <c r="A45" s="86"/>
      <c r="B45" s="68"/>
      <c r="C45" s="68" t="s">
        <v>39</v>
      </c>
      <c r="D45" s="19">
        <f t="shared" ref="D45:J45" si="32">D100+D115+D116+D166</f>
        <v>844</v>
      </c>
      <c r="E45" s="19">
        <f t="shared" si="32"/>
        <v>399</v>
      </c>
      <c r="F45" s="19">
        <f t="shared" si="32"/>
        <v>445</v>
      </c>
      <c r="G45" s="19">
        <f t="shared" si="32"/>
        <v>852</v>
      </c>
      <c r="H45" s="19">
        <f t="shared" si="32"/>
        <v>409</v>
      </c>
      <c r="I45" s="19">
        <f t="shared" si="32"/>
        <v>443</v>
      </c>
      <c r="J45" s="19">
        <f t="shared" si="32"/>
        <v>847</v>
      </c>
    </row>
    <row r="46" spans="1:10" s="18" customFormat="1" ht="11.25" customHeight="1" x14ac:dyDescent="0.2">
      <c r="A46" s="86"/>
      <c r="B46" s="327" t="s">
        <v>40</v>
      </c>
      <c r="C46" s="327"/>
      <c r="D46" s="19">
        <f t="shared" ref="D46:J46" si="33">D47+D48+D49</f>
        <v>20538</v>
      </c>
      <c r="E46" s="19">
        <f t="shared" si="33"/>
        <v>9717</v>
      </c>
      <c r="F46" s="19">
        <f t="shared" si="33"/>
        <v>10821</v>
      </c>
      <c r="G46" s="19">
        <f t="shared" si="33"/>
        <v>20690</v>
      </c>
      <c r="H46" s="19">
        <f t="shared" si="33"/>
        <v>9795</v>
      </c>
      <c r="I46" s="19">
        <f t="shared" si="33"/>
        <v>10895</v>
      </c>
      <c r="J46" s="19">
        <f t="shared" si="33"/>
        <v>20616</v>
      </c>
    </row>
    <row r="47" spans="1:10" s="18" customFormat="1" ht="11.25" customHeight="1" x14ac:dyDescent="0.2">
      <c r="A47" s="86"/>
      <c r="B47" s="67"/>
      <c r="C47" s="87" t="s">
        <v>41</v>
      </c>
      <c r="D47" s="19">
        <f t="shared" ref="D47:J47" si="34">D89+D91+D103+D105+D125+D130+D141+D145+D169</f>
        <v>2407</v>
      </c>
      <c r="E47" s="19">
        <f t="shared" si="34"/>
        <v>1154</v>
      </c>
      <c r="F47" s="19">
        <f t="shared" si="34"/>
        <v>1253</v>
      </c>
      <c r="G47" s="19">
        <f t="shared" si="34"/>
        <v>2432</v>
      </c>
      <c r="H47" s="19">
        <f t="shared" si="34"/>
        <v>1166</v>
      </c>
      <c r="I47" s="19">
        <f t="shared" si="34"/>
        <v>1266</v>
      </c>
      <c r="J47" s="19">
        <f t="shared" si="34"/>
        <v>2420</v>
      </c>
    </row>
    <row r="48" spans="1:10" s="18" customFormat="1" ht="11.25" customHeight="1" x14ac:dyDescent="0.2">
      <c r="A48" s="86"/>
      <c r="B48" s="67"/>
      <c r="C48" s="87" t="s">
        <v>42</v>
      </c>
      <c r="D48" s="19">
        <f t="shared" ref="D48:J48" si="35">D92+D95+D120+D123+D143+D148+D157+D161</f>
        <v>5526</v>
      </c>
      <c r="E48" s="19">
        <f t="shared" si="35"/>
        <v>2631</v>
      </c>
      <c r="F48" s="19">
        <f t="shared" si="35"/>
        <v>2895</v>
      </c>
      <c r="G48" s="19">
        <f t="shared" si="35"/>
        <v>5572</v>
      </c>
      <c r="H48" s="19">
        <f t="shared" si="35"/>
        <v>2655</v>
      </c>
      <c r="I48" s="19">
        <f t="shared" si="35"/>
        <v>2917</v>
      </c>
      <c r="J48" s="19">
        <f t="shared" si="35"/>
        <v>5550</v>
      </c>
    </row>
    <row r="49" spans="1:10" s="18" customFormat="1" ht="11.25" customHeight="1" x14ac:dyDescent="0.2">
      <c r="A49" s="86"/>
      <c r="B49" s="67"/>
      <c r="C49" s="67" t="s">
        <v>43</v>
      </c>
      <c r="D49" s="103">
        <f t="shared" ref="D49:J49" si="36">D87+D97+D101+D114+D117+D134+D147+D154+D167</f>
        <v>12605</v>
      </c>
      <c r="E49" s="103">
        <f t="shared" si="36"/>
        <v>5932</v>
      </c>
      <c r="F49" s="103">
        <f t="shared" si="36"/>
        <v>6673</v>
      </c>
      <c r="G49" s="103">
        <f t="shared" si="36"/>
        <v>12686</v>
      </c>
      <c r="H49" s="103">
        <f t="shared" si="36"/>
        <v>5974</v>
      </c>
      <c r="I49" s="103">
        <f t="shared" si="36"/>
        <v>6712</v>
      </c>
      <c r="J49" s="103">
        <f t="shared" si="36"/>
        <v>12646</v>
      </c>
    </row>
    <row r="50" spans="1:10" s="18" customFormat="1" ht="11.25" customHeight="1" x14ac:dyDescent="0.2">
      <c r="A50" s="336"/>
      <c r="B50" s="336"/>
      <c r="C50" s="336"/>
      <c r="D50" s="336"/>
      <c r="E50" s="336"/>
      <c r="F50" s="336"/>
      <c r="G50" s="336"/>
      <c r="H50" s="336"/>
      <c r="I50" s="336"/>
      <c r="J50" s="336"/>
    </row>
    <row r="51" spans="1:10" s="18" customFormat="1" ht="11.25" customHeight="1" x14ac:dyDescent="0.2">
      <c r="A51" s="336" t="s">
        <v>44</v>
      </c>
      <c r="B51" s="336"/>
      <c r="C51" s="336"/>
      <c r="D51" s="15">
        <f t="shared" ref="D51:J51" si="37">D52+D53+D54</f>
        <v>51348</v>
      </c>
      <c r="E51" s="15">
        <f t="shared" si="37"/>
        <v>24540</v>
      </c>
      <c r="F51" s="15">
        <f t="shared" si="37"/>
        <v>26808</v>
      </c>
      <c r="G51" s="15">
        <f t="shared" si="37"/>
        <v>51636</v>
      </c>
      <c r="H51" s="15">
        <f t="shared" si="37"/>
        <v>24689</v>
      </c>
      <c r="I51" s="15">
        <f t="shared" si="37"/>
        <v>26947</v>
      </c>
      <c r="J51" s="15">
        <f t="shared" si="37"/>
        <v>51489</v>
      </c>
    </row>
    <row r="52" spans="1:10" s="18" customFormat="1" ht="11.25" customHeight="1" x14ac:dyDescent="0.2">
      <c r="A52" s="86"/>
      <c r="B52" s="327" t="s">
        <v>45</v>
      </c>
      <c r="C52" s="327"/>
      <c r="D52" s="19">
        <f t="shared" ref="D52:J52" si="38">D59+D67+D74+D84</f>
        <v>18224</v>
      </c>
      <c r="E52" s="19">
        <f t="shared" si="38"/>
        <v>8587</v>
      </c>
      <c r="F52" s="19">
        <f t="shared" si="38"/>
        <v>9637</v>
      </c>
      <c r="G52" s="19">
        <f t="shared" si="38"/>
        <v>18275</v>
      </c>
      <c r="H52" s="19">
        <f t="shared" si="38"/>
        <v>8602</v>
      </c>
      <c r="I52" s="19">
        <f t="shared" si="38"/>
        <v>9673</v>
      </c>
      <c r="J52" s="19">
        <f t="shared" si="38"/>
        <v>18250</v>
      </c>
    </row>
    <row r="53" spans="1:10" s="18" customFormat="1" ht="11.25" customHeight="1" x14ac:dyDescent="0.2">
      <c r="A53" s="86"/>
      <c r="B53" s="327" t="s">
        <v>46</v>
      </c>
      <c r="C53" s="327"/>
      <c r="D53" s="19">
        <f t="shared" ref="D53:J53" si="39">D90+D58+D60+D99+D104+D64+D68+D69+D70+D136+D138+D71+D72+D77+D78+D79+D159+D81+D82+D83</f>
        <v>29264</v>
      </c>
      <c r="E53" s="19">
        <f t="shared" si="39"/>
        <v>14071</v>
      </c>
      <c r="F53" s="19">
        <f t="shared" si="39"/>
        <v>15193</v>
      </c>
      <c r="G53" s="19">
        <f t="shared" si="39"/>
        <v>29462</v>
      </c>
      <c r="H53" s="19">
        <f t="shared" si="39"/>
        <v>14183</v>
      </c>
      <c r="I53" s="19">
        <f t="shared" si="39"/>
        <v>15279</v>
      </c>
      <c r="J53" s="19">
        <f t="shared" si="39"/>
        <v>29362</v>
      </c>
    </row>
    <row r="54" spans="1:10" s="18" customFormat="1" ht="11.25" customHeight="1" x14ac:dyDescent="0.2">
      <c r="A54" s="86"/>
      <c r="B54" s="328" t="s">
        <v>47</v>
      </c>
      <c r="C54" s="328"/>
      <c r="D54" s="103">
        <f t="shared" ref="D54:J54" si="40">D61+D62+D63+D65+D66+D73+D75+D76+D80</f>
        <v>3860</v>
      </c>
      <c r="E54" s="103">
        <f t="shared" si="40"/>
        <v>1882</v>
      </c>
      <c r="F54" s="103">
        <f t="shared" si="40"/>
        <v>1978</v>
      </c>
      <c r="G54" s="103">
        <f t="shared" si="40"/>
        <v>3899</v>
      </c>
      <c r="H54" s="103">
        <f t="shared" si="40"/>
        <v>1904</v>
      </c>
      <c r="I54" s="103">
        <f t="shared" si="40"/>
        <v>1995</v>
      </c>
      <c r="J54" s="103">
        <f t="shared" si="40"/>
        <v>3877</v>
      </c>
    </row>
    <row r="55" spans="1:10" s="18" customFormat="1" ht="11.25" customHeight="1" x14ac:dyDescent="0.2">
      <c r="A55" s="336"/>
      <c r="B55" s="336"/>
      <c r="C55" s="336"/>
      <c r="D55" s="336"/>
      <c r="E55" s="336"/>
      <c r="F55" s="336"/>
      <c r="G55" s="336"/>
      <c r="H55" s="336"/>
      <c r="I55" s="336"/>
      <c r="J55" s="336"/>
    </row>
    <row r="56" spans="1:10" s="16" customFormat="1" ht="11.25" customHeight="1" x14ac:dyDescent="0.2">
      <c r="A56" s="336" t="s">
        <v>272</v>
      </c>
      <c r="B56" s="336"/>
      <c r="C56" s="336"/>
      <c r="D56" s="15">
        <f t="shared" ref="D56:J56" si="41">D10+D21+D36+D40+D51</f>
        <v>315256</v>
      </c>
      <c r="E56" s="15">
        <f t="shared" si="41"/>
        <v>150150</v>
      </c>
      <c r="F56" s="15">
        <f t="shared" si="41"/>
        <v>165106</v>
      </c>
      <c r="G56" s="15">
        <f t="shared" si="41"/>
        <v>317315</v>
      </c>
      <c r="H56" s="15">
        <f t="shared" si="41"/>
        <v>151356</v>
      </c>
      <c r="I56" s="15">
        <f t="shared" si="41"/>
        <v>165959</v>
      </c>
      <c r="J56" s="15">
        <f t="shared" si="41"/>
        <v>316285</v>
      </c>
    </row>
    <row r="57" spans="1:10" s="16" customFormat="1" ht="11.25" customHeight="1" x14ac:dyDescent="0.2">
      <c r="A57" s="296" t="s">
        <v>48</v>
      </c>
      <c r="B57" s="296"/>
      <c r="C57" s="296"/>
      <c r="D57" s="15">
        <f t="shared" ref="D57:J57" si="42">SUM(D58:D84)</f>
        <v>46734</v>
      </c>
      <c r="E57" s="15">
        <f t="shared" si="42"/>
        <v>22265</v>
      </c>
      <c r="F57" s="15">
        <f t="shared" si="42"/>
        <v>24469</v>
      </c>
      <c r="G57" s="15">
        <f t="shared" si="42"/>
        <v>47036</v>
      </c>
      <c r="H57" s="15">
        <f t="shared" si="42"/>
        <v>22418</v>
      </c>
      <c r="I57" s="15">
        <f t="shared" si="42"/>
        <v>24618</v>
      </c>
      <c r="J57" s="15">
        <f t="shared" si="42"/>
        <v>46884</v>
      </c>
    </row>
    <row r="58" spans="1:10" s="18" customFormat="1" ht="11.25" customHeight="1" x14ac:dyDescent="0.2">
      <c r="A58" s="16"/>
      <c r="B58" s="89"/>
      <c r="C58" s="66" t="s">
        <v>241</v>
      </c>
      <c r="D58" s="19">
        <v>1042</v>
      </c>
      <c r="E58" s="19">
        <v>488</v>
      </c>
      <c r="F58" s="19">
        <v>554</v>
      </c>
      <c r="G58" s="19">
        <v>1078</v>
      </c>
      <c r="H58" s="19">
        <v>503</v>
      </c>
      <c r="I58" s="19">
        <v>575</v>
      </c>
      <c r="J58" s="19">
        <v>1060</v>
      </c>
    </row>
    <row r="59" spans="1:10" s="18" customFormat="1" ht="11.25" customHeight="1" x14ac:dyDescent="0.2">
      <c r="A59" s="16"/>
      <c r="B59" s="89"/>
      <c r="C59" s="66" t="s">
        <v>49</v>
      </c>
      <c r="D59" s="19">
        <v>3415</v>
      </c>
      <c r="E59" s="19">
        <v>1644</v>
      </c>
      <c r="F59" s="19">
        <v>1771</v>
      </c>
      <c r="G59" s="19">
        <v>3426</v>
      </c>
      <c r="H59" s="19">
        <v>1638</v>
      </c>
      <c r="I59" s="19">
        <v>1788</v>
      </c>
      <c r="J59" s="19">
        <v>3419</v>
      </c>
    </row>
    <row r="60" spans="1:10" s="18" customFormat="1" ht="11.25" customHeight="1" x14ac:dyDescent="0.2">
      <c r="A60" s="16"/>
      <c r="B60" s="89"/>
      <c r="C60" s="66" t="s">
        <v>50</v>
      </c>
      <c r="D60" s="19">
        <v>570</v>
      </c>
      <c r="E60" s="19">
        <v>280</v>
      </c>
      <c r="F60" s="19">
        <v>290</v>
      </c>
      <c r="G60" s="19">
        <v>592</v>
      </c>
      <c r="H60" s="19">
        <v>296</v>
      </c>
      <c r="I60" s="19">
        <v>296</v>
      </c>
      <c r="J60" s="19">
        <v>582</v>
      </c>
    </row>
    <row r="61" spans="1:10" s="18" customFormat="1" ht="11.25" customHeight="1" x14ac:dyDescent="0.2">
      <c r="A61" s="16"/>
      <c r="B61" s="89"/>
      <c r="C61" s="66" t="s">
        <v>242</v>
      </c>
      <c r="D61" s="19">
        <v>194</v>
      </c>
      <c r="E61" s="19">
        <v>100</v>
      </c>
      <c r="F61" s="19">
        <v>94</v>
      </c>
      <c r="G61" s="19">
        <v>195</v>
      </c>
      <c r="H61" s="19">
        <v>100</v>
      </c>
      <c r="I61" s="19">
        <v>95</v>
      </c>
      <c r="J61" s="19">
        <v>194</v>
      </c>
    </row>
    <row r="62" spans="1:10" s="18" customFormat="1" ht="11.25" customHeight="1" x14ac:dyDescent="0.2">
      <c r="A62" s="16"/>
      <c r="B62" s="89"/>
      <c r="C62" s="66" t="s">
        <v>243</v>
      </c>
      <c r="D62" s="19">
        <v>179</v>
      </c>
      <c r="E62" s="19">
        <v>89</v>
      </c>
      <c r="F62" s="19">
        <v>90</v>
      </c>
      <c r="G62" s="19">
        <v>187</v>
      </c>
      <c r="H62" s="19">
        <v>94</v>
      </c>
      <c r="I62" s="19">
        <v>93</v>
      </c>
      <c r="J62" s="19">
        <v>183</v>
      </c>
    </row>
    <row r="63" spans="1:10" s="18" customFormat="1" ht="11.25" customHeight="1" x14ac:dyDescent="0.2">
      <c r="A63" s="16"/>
      <c r="B63" s="89"/>
      <c r="C63" s="66" t="s">
        <v>244</v>
      </c>
      <c r="D63" s="19">
        <v>366</v>
      </c>
      <c r="E63" s="19">
        <v>192</v>
      </c>
      <c r="F63" s="19">
        <v>174</v>
      </c>
      <c r="G63" s="19">
        <v>362</v>
      </c>
      <c r="H63" s="19">
        <v>188</v>
      </c>
      <c r="I63" s="19">
        <v>174</v>
      </c>
      <c r="J63" s="19">
        <v>363</v>
      </c>
    </row>
    <row r="64" spans="1:10" s="18" customFormat="1" ht="11.25" customHeight="1" x14ac:dyDescent="0.2">
      <c r="A64" s="16"/>
      <c r="B64" s="89"/>
      <c r="C64" s="66" t="s">
        <v>245</v>
      </c>
      <c r="D64" s="19">
        <v>719</v>
      </c>
      <c r="E64" s="19">
        <v>334</v>
      </c>
      <c r="F64" s="19">
        <v>385</v>
      </c>
      <c r="G64" s="19">
        <v>732</v>
      </c>
      <c r="H64" s="19">
        <v>340</v>
      </c>
      <c r="I64" s="19">
        <v>392</v>
      </c>
      <c r="J64" s="19">
        <v>726</v>
      </c>
    </row>
    <row r="65" spans="1:10" s="18" customFormat="1" ht="11.25" customHeight="1" x14ac:dyDescent="0.2">
      <c r="A65" s="16"/>
      <c r="B65" s="89"/>
      <c r="C65" s="66" t="s">
        <v>299</v>
      </c>
      <c r="D65" s="19">
        <v>67</v>
      </c>
      <c r="E65" s="19">
        <v>36</v>
      </c>
      <c r="F65" s="19">
        <v>31</v>
      </c>
      <c r="G65" s="19">
        <v>63</v>
      </c>
      <c r="H65" s="19">
        <v>35</v>
      </c>
      <c r="I65" s="19">
        <v>28</v>
      </c>
      <c r="J65" s="19">
        <v>64</v>
      </c>
    </row>
    <row r="66" spans="1:10" s="18" customFormat="1" ht="11.25" customHeight="1" x14ac:dyDescent="0.2">
      <c r="A66" s="16"/>
      <c r="B66" s="89"/>
      <c r="C66" s="66" t="s">
        <v>52</v>
      </c>
      <c r="D66" s="19">
        <v>1774</v>
      </c>
      <c r="E66" s="19">
        <v>841</v>
      </c>
      <c r="F66" s="19">
        <v>933</v>
      </c>
      <c r="G66" s="19">
        <v>1795</v>
      </c>
      <c r="H66" s="19">
        <v>856</v>
      </c>
      <c r="I66" s="19">
        <v>939</v>
      </c>
      <c r="J66" s="19">
        <v>1785</v>
      </c>
    </row>
    <row r="67" spans="1:10" s="18" customFormat="1" ht="11.25" customHeight="1" x14ac:dyDescent="0.2">
      <c r="A67" s="16"/>
      <c r="B67" s="89"/>
      <c r="C67" s="66" t="s">
        <v>53</v>
      </c>
      <c r="D67" s="19">
        <v>7768</v>
      </c>
      <c r="E67" s="19">
        <v>3586</v>
      </c>
      <c r="F67" s="19">
        <v>4182</v>
      </c>
      <c r="G67" s="19">
        <v>7738</v>
      </c>
      <c r="H67" s="19">
        <v>3586</v>
      </c>
      <c r="I67" s="19">
        <v>4152</v>
      </c>
      <c r="J67" s="19">
        <v>7753</v>
      </c>
    </row>
    <row r="68" spans="1:10" s="18" customFormat="1" ht="11.25" customHeight="1" x14ac:dyDescent="0.2">
      <c r="A68" s="16"/>
      <c r="B68" s="89"/>
      <c r="C68" s="66" t="s">
        <v>54</v>
      </c>
      <c r="D68" s="19">
        <v>2604</v>
      </c>
      <c r="E68" s="19">
        <v>1246</v>
      </c>
      <c r="F68" s="19">
        <v>1358</v>
      </c>
      <c r="G68" s="19">
        <v>2617</v>
      </c>
      <c r="H68" s="19">
        <v>1250</v>
      </c>
      <c r="I68" s="19">
        <v>1367</v>
      </c>
      <c r="J68" s="19">
        <v>2612</v>
      </c>
    </row>
    <row r="69" spans="1:10" s="18" customFormat="1" ht="11.25" customHeight="1" x14ac:dyDescent="0.2">
      <c r="A69" s="16"/>
      <c r="B69" s="89"/>
      <c r="C69" s="66" t="s">
        <v>246</v>
      </c>
      <c r="D69" s="19">
        <v>871</v>
      </c>
      <c r="E69" s="19">
        <v>417</v>
      </c>
      <c r="F69" s="19">
        <v>454</v>
      </c>
      <c r="G69" s="19">
        <v>865</v>
      </c>
      <c r="H69" s="19">
        <v>411</v>
      </c>
      <c r="I69" s="19">
        <v>454</v>
      </c>
      <c r="J69" s="19">
        <v>867</v>
      </c>
    </row>
    <row r="70" spans="1:10" s="18" customFormat="1" ht="11.25" customHeight="1" x14ac:dyDescent="0.2">
      <c r="A70" s="16"/>
      <c r="B70" s="89"/>
      <c r="C70" s="66" t="s">
        <v>55</v>
      </c>
      <c r="D70" s="19">
        <v>1523</v>
      </c>
      <c r="E70" s="19">
        <v>735</v>
      </c>
      <c r="F70" s="19">
        <v>788</v>
      </c>
      <c r="G70" s="19">
        <v>1537</v>
      </c>
      <c r="H70" s="19">
        <v>744</v>
      </c>
      <c r="I70" s="19">
        <v>793</v>
      </c>
      <c r="J70" s="19">
        <v>1530</v>
      </c>
    </row>
    <row r="71" spans="1:10" s="18" customFormat="1" ht="11.25" customHeight="1" x14ac:dyDescent="0.2">
      <c r="A71" s="16"/>
      <c r="B71" s="89"/>
      <c r="C71" s="66" t="s">
        <v>56</v>
      </c>
      <c r="D71" s="19">
        <v>6094</v>
      </c>
      <c r="E71" s="19">
        <v>2798</v>
      </c>
      <c r="F71" s="19">
        <v>3296</v>
      </c>
      <c r="G71" s="19">
        <v>6121</v>
      </c>
      <c r="H71" s="19">
        <v>2825</v>
      </c>
      <c r="I71" s="19">
        <v>3296</v>
      </c>
      <c r="J71" s="19">
        <v>6108</v>
      </c>
    </row>
    <row r="72" spans="1:10" s="18" customFormat="1" ht="11.25" customHeight="1" x14ac:dyDescent="0.2">
      <c r="A72" s="16"/>
      <c r="B72" s="89"/>
      <c r="C72" s="66" t="s">
        <v>57</v>
      </c>
      <c r="D72" s="19">
        <v>315</v>
      </c>
      <c r="E72" s="19">
        <v>156</v>
      </c>
      <c r="F72" s="19">
        <v>159</v>
      </c>
      <c r="G72" s="19">
        <v>311</v>
      </c>
      <c r="H72" s="19">
        <v>153</v>
      </c>
      <c r="I72" s="19">
        <v>158</v>
      </c>
      <c r="J72" s="19">
        <v>312</v>
      </c>
    </row>
    <row r="73" spans="1:10" s="18" customFormat="1" ht="11.25" customHeight="1" x14ac:dyDescent="0.2">
      <c r="A73" s="16"/>
      <c r="B73" s="89"/>
      <c r="C73" s="66" t="s">
        <v>300</v>
      </c>
      <c r="D73" s="19">
        <v>92</v>
      </c>
      <c r="E73" s="19">
        <v>45</v>
      </c>
      <c r="F73" s="19">
        <v>47</v>
      </c>
      <c r="G73" s="19">
        <v>97</v>
      </c>
      <c r="H73" s="19">
        <v>46</v>
      </c>
      <c r="I73" s="19">
        <v>51</v>
      </c>
      <c r="J73" s="19">
        <v>95</v>
      </c>
    </row>
    <row r="74" spans="1:10" s="18" customFormat="1" ht="11.25" customHeight="1" x14ac:dyDescent="0.2">
      <c r="A74" s="16"/>
      <c r="B74" s="89"/>
      <c r="C74" s="66" t="s">
        <v>58</v>
      </c>
      <c r="D74" s="19">
        <v>4228</v>
      </c>
      <c r="E74" s="19">
        <v>2001</v>
      </c>
      <c r="F74" s="19">
        <v>2227</v>
      </c>
      <c r="G74" s="19">
        <v>4265</v>
      </c>
      <c r="H74" s="19">
        <v>2014</v>
      </c>
      <c r="I74" s="19">
        <v>2251</v>
      </c>
      <c r="J74" s="19">
        <v>4247</v>
      </c>
    </row>
    <row r="75" spans="1:10" s="18" customFormat="1" ht="11.25" customHeight="1" x14ac:dyDescent="0.2">
      <c r="A75" s="16"/>
      <c r="B75" s="89"/>
      <c r="C75" s="66" t="s">
        <v>247</v>
      </c>
      <c r="D75" s="19">
        <v>708</v>
      </c>
      <c r="E75" s="19">
        <v>339</v>
      </c>
      <c r="F75" s="19">
        <v>369</v>
      </c>
      <c r="G75" s="19">
        <v>709</v>
      </c>
      <c r="H75" s="19">
        <v>337</v>
      </c>
      <c r="I75" s="19">
        <v>372</v>
      </c>
      <c r="J75" s="19">
        <v>708</v>
      </c>
    </row>
    <row r="76" spans="1:10" s="18" customFormat="1" ht="11.25" customHeight="1" x14ac:dyDescent="0.2">
      <c r="A76" s="16"/>
      <c r="B76" s="89"/>
      <c r="C76" s="66" t="s">
        <v>248</v>
      </c>
      <c r="D76" s="19">
        <v>220</v>
      </c>
      <c r="E76" s="19">
        <v>106</v>
      </c>
      <c r="F76" s="19">
        <v>114</v>
      </c>
      <c r="G76" s="19">
        <v>225</v>
      </c>
      <c r="H76" s="19">
        <v>109</v>
      </c>
      <c r="I76" s="19">
        <v>116</v>
      </c>
      <c r="J76" s="19">
        <v>222</v>
      </c>
    </row>
    <row r="77" spans="1:10" s="18" customFormat="1" ht="11.25" customHeight="1" x14ac:dyDescent="0.2">
      <c r="A77" s="16"/>
      <c r="B77" s="89"/>
      <c r="C77" s="66" t="s">
        <v>59</v>
      </c>
      <c r="D77" s="19">
        <v>2427</v>
      </c>
      <c r="E77" s="19">
        <v>1179</v>
      </c>
      <c r="F77" s="19">
        <v>1248</v>
      </c>
      <c r="G77" s="19">
        <v>2412</v>
      </c>
      <c r="H77" s="19">
        <v>1168</v>
      </c>
      <c r="I77" s="19">
        <v>1244</v>
      </c>
      <c r="J77" s="19">
        <v>2420</v>
      </c>
    </row>
    <row r="78" spans="1:10" s="18" customFormat="1" ht="11.25" customHeight="1" x14ac:dyDescent="0.2">
      <c r="A78" s="16"/>
      <c r="B78" s="89"/>
      <c r="C78" s="66" t="s">
        <v>249</v>
      </c>
      <c r="D78" s="19">
        <v>1349</v>
      </c>
      <c r="E78" s="19">
        <v>652</v>
      </c>
      <c r="F78" s="19">
        <v>697</v>
      </c>
      <c r="G78" s="19">
        <v>1361</v>
      </c>
      <c r="H78" s="19">
        <v>663</v>
      </c>
      <c r="I78" s="19">
        <v>698</v>
      </c>
      <c r="J78" s="19">
        <v>1356</v>
      </c>
    </row>
    <row r="79" spans="1:10" s="18" customFormat="1" ht="11.25" customHeight="1" x14ac:dyDescent="0.2">
      <c r="A79" s="16"/>
      <c r="B79" s="89"/>
      <c r="C79" s="66" t="s">
        <v>60</v>
      </c>
      <c r="D79" s="19">
        <v>2382</v>
      </c>
      <c r="E79" s="19">
        <v>1167</v>
      </c>
      <c r="F79" s="19">
        <v>1215</v>
      </c>
      <c r="G79" s="19">
        <v>2393</v>
      </c>
      <c r="H79" s="19">
        <v>1179</v>
      </c>
      <c r="I79" s="19">
        <v>1214</v>
      </c>
      <c r="J79" s="19">
        <v>2387</v>
      </c>
    </row>
    <row r="80" spans="1:10" s="18" customFormat="1" ht="11.25" customHeight="1" x14ac:dyDescent="0.2">
      <c r="A80" s="16"/>
      <c r="B80" s="89"/>
      <c r="C80" s="66" t="s">
        <v>250</v>
      </c>
      <c r="D80" s="19">
        <v>260</v>
      </c>
      <c r="E80" s="19">
        <v>134</v>
      </c>
      <c r="F80" s="19">
        <v>126</v>
      </c>
      <c r="G80" s="19">
        <v>266</v>
      </c>
      <c r="H80" s="19">
        <v>139</v>
      </c>
      <c r="I80" s="19">
        <v>127</v>
      </c>
      <c r="J80" s="19">
        <v>263</v>
      </c>
    </row>
    <row r="81" spans="1:10" s="18" customFormat="1" ht="11.25" customHeight="1" x14ac:dyDescent="0.2">
      <c r="A81" s="16"/>
      <c r="B81" s="89"/>
      <c r="C81" s="66" t="s">
        <v>301</v>
      </c>
      <c r="D81" s="19">
        <v>511</v>
      </c>
      <c r="E81" s="19">
        <v>251</v>
      </c>
      <c r="F81" s="19">
        <v>260</v>
      </c>
      <c r="G81" s="19">
        <v>518</v>
      </c>
      <c r="H81" s="19">
        <v>250</v>
      </c>
      <c r="I81" s="19">
        <v>268</v>
      </c>
      <c r="J81" s="19">
        <v>515</v>
      </c>
    </row>
    <row r="82" spans="1:10" s="18" customFormat="1" ht="11.25" customHeight="1" x14ac:dyDescent="0.2">
      <c r="A82" s="16"/>
      <c r="B82" s="89"/>
      <c r="C82" s="66" t="s">
        <v>61</v>
      </c>
      <c r="D82" s="19">
        <v>3833</v>
      </c>
      <c r="E82" s="19">
        <v>1894</v>
      </c>
      <c r="F82" s="19">
        <v>1939</v>
      </c>
      <c r="G82" s="19">
        <v>3913</v>
      </c>
      <c r="H82" s="19">
        <v>1930</v>
      </c>
      <c r="I82" s="19">
        <v>1983</v>
      </c>
      <c r="J82" s="19">
        <v>3872</v>
      </c>
    </row>
    <row r="83" spans="1:10" s="18" customFormat="1" ht="11.25" customHeight="1" x14ac:dyDescent="0.2">
      <c r="A83" s="16"/>
      <c r="B83" s="89"/>
      <c r="C83" s="66" t="s">
        <v>251</v>
      </c>
      <c r="D83" s="19">
        <v>410</v>
      </c>
      <c r="E83" s="19">
        <v>199</v>
      </c>
      <c r="F83" s="19">
        <v>211</v>
      </c>
      <c r="G83" s="19">
        <v>412</v>
      </c>
      <c r="H83" s="19">
        <v>200</v>
      </c>
      <c r="I83" s="19">
        <v>212</v>
      </c>
      <c r="J83" s="19">
        <v>410</v>
      </c>
    </row>
    <row r="84" spans="1:10" s="18" customFormat="1" ht="11.25" customHeight="1" x14ac:dyDescent="0.2">
      <c r="A84" s="16"/>
      <c r="B84" s="89"/>
      <c r="C84" s="89" t="s">
        <v>62</v>
      </c>
      <c r="D84" s="103">
        <v>2813</v>
      </c>
      <c r="E84" s="103">
        <v>1356</v>
      </c>
      <c r="F84" s="103">
        <v>1457</v>
      </c>
      <c r="G84" s="103">
        <v>2846</v>
      </c>
      <c r="H84" s="103">
        <v>1364</v>
      </c>
      <c r="I84" s="103">
        <v>1482</v>
      </c>
      <c r="J84" s="103">
        <v>2831</v>
      </c>
    </row>
    <row r="85" spans="1:10" s="18" customFormat="1" ht="11.25" customHeight="1" x14ac:dyDescent="0.2">
      <c r="A85" s="336"/>
      <c r="B85" s="336"/>
      <c r="C85" s="336"/>
      <c r="D85" s="336"/>
      <c r="E85" s="336"/>
      <c r="F85" s="336"/>
      <c r="G85" s="336"/>
      <c r="H85" s="336"/>
      <c r="I85" s="336"/>
      <c r="J85" s="336"/>
    </row>
    <row r="86" spans="1:10" s="16" customFormat="1" ht="11.25" customHeight="1" x14ac:dyDescent="0.2">
      <c r="A86" s="336" t="s">
        <v>63</v>
      </c>
      <c r="B86" s="336"/>
      <c r="C86" s="336"/>
      <c r="D86" s="15">
        <f t="shared" ref="D86:J86" si="43">SUM(D87:D172)</f>
        <v>131597</v>
      </c>
      <c r="E86" s="15">
        <f t="shared" si="43"/>
        <v>62250</v>
      </c>
      <c r="F86" s="15">
        <f t="shared" si="43"/>
        <v>69347</v>
      </c>
      <c r="G86" s="15">
        <f t="shared" si="43"/>
        <v>132515</v>
      </c>
      <c r="H86" s="15">
        <f t="shared" si="43"/>
        <v>62760</v>
      </c>
      <c r="I86" s="15">
        <f t="shared" si="43"/>
        <v>69755</v>
      </c>
      <c r="J86" s="15">
        <f t="shared" si="43"/>
        <v>132057</v>
      </c>
    </row>
    <row r="87" spans="1:10" s="18" customFormat="1" ht="11.25" customHeight="1" x14ac:dyDescent="0.2">
      <c r="A87" s="16"/>
      <c r="B87" s="89"/>
      <c r="C87" s="66" t="s">
        <v>64</v>
      </c>
      <c r="D87" s="118">
        <v>3752</v>
      </c>
      <c r="E87" s="118">
        <v>1765</v>
      </c>
      <c r="F87" s="118">
        <v>1987</v>
      </c>
      <c r="G87" s="118">
        <v>3740</v>
      </c>
      <c r="H87" s="118">
        <v>1757</v>
      </c>
      <c r="I87" s="118">
        <v>1983</v>
      </c>
      <c r="J87" s="118">
        <v>3747</v>
      </c>
    </row>
    <row r="88" spans="1:10" s="18" customFormat="1" ht="11.25" customHeight="1" x14ac:dyDescent="0.2">
      <c r="A88" s="16"/>
      <c r="B88" s="89"/>
      <c r="C88" s="66" t="s">
        <v>302</v>
      </c>
      <c r="D88" s="118">
        <v>430</v>
      </c>
      <c r="E88" s="118">
        <v>213</v>
      </c>
      <c r="F88" s="118">
        <v>217</v>
      </c>
      <c r="G88" s="118">
        <v>434</v>
      </c>
      <c r="H88" s="118">
        <v>216</v>
      </c>
      <c r="I88" s="118">
        <v>218</v>
      </c>
      <c r="J88" s="118">
        <v>432</v>
      </c>
    </row>
    <row r="89" spans="1:10" s="18" customFormat="1" ht="11.25" customHeight="1" x14ac:dyDescent="0.2">
      <c r="A89" s="16"/>
      <c r="B89" s="89"/>
      <c r="C89" s="66" t="s">
        <v>66</v>
      </c>
      <c r="D89" s="118">
        <v>285</v>
      </c>
      <c r="E89" s="118">
        <v>144</v>
      </c>
      <c r="F89" s="118">
        <v>141</v>
      </c>
      <c r="G89" s="118">
        <v>272</v>
      </c>
      <c r="H89" s="118">
        <v>133</v>
      </c>
      <c r="I89" s="118">
        <v>139</v>
      </c>
      <c r="J89" s="118">
        <v>278</v>
      </c>
    </row>
    <row r="90" spans="1:10" s="18" customFormat="1" ht="11.25" customHeight="1" x14ac:dyDescent="0.2">
      <c r="A90" s="16"/>
      <c r="B90" s="89"/>
      <c r="C90" s="66" t="s">
        <v>67</v>
      </c>
      <c r="D90" s="118">
        <v>982</v>
      </c>
      <c r="E90" s="118">
        <v>484</v>
      </c>
      <c r="F90" s="118">
        <v>498</v>
      </c>
      <c r="G90" s="118">
        <v>967</v>
      </c>
      <c r="H90" s="118">
        <v>476</v>
      </c>
      <c r="I90" s="118">
        <v>491</v>
      </c>
      <c r="J90" s="118">
        <v>975</v>
      </c>
    </row>
    <row r="91" spans="1:10" s="18" customFormat="1" ht="11.25" customHeight="1" x14ac:dyDescent="0.2">
      <c r="A91" s="16"/>
      <c r="B91" s="89"/>
      <c r="C91" s="66" t="s">
        <v>291</v>
      </c>
      <c r="D91" s="118">
        <v>448</v>
      </c>
      <c r="E91" s="118">
        <v>226</v>
      </c>
      <c r="F91" s="118">
        <v>222</v>
      </c>
      <c r="G91" s="118">
        <v>461</v>
      </c>
      <c r="H91" s="118">
        <v>233</v>
      </c>
      <c r="I91" s="118">
        <v>228</v>
      </c>
      <c r="J91" s="118">
        <v>454</v>
      </c>
    </row>
    <row r="92" spans="1:10" s="18" customFormat="1" ht="11.25" customHeight="1" x14ac:dyDescent="0.2">
      <c r="A92" s="16"/>
      <c r="B92" s="89"/>
      <c r="C92" s="66" t="s">
        <v>68</v>
      </c>
      <c r="D92" s="118">
        <v>295</v>
      </c>
      <c r="E92" s="118">
        <v>158</v>
      </c>
      <c r="F92" s="118">
        <v>137</v>
      </c>
      <c r="G92" s="118">
        <v>287</v>
      </c>
      <c r="H92" s="118">
        <v>156</v>
      </c>
      <c r="I92" s="118">
        <v>131</v>
      </c>
      <c r="J92" s="118">
        <v>291</v>
      </c>
    </row>
    <row r="93" spans="1:10" s="18" customFormat="1" ht="11.25" customHeight="1" x14ac:dyDescent="0.2">
      <c r="A93" s="16"/>
      <c r="B93" s="89"/>
      <c r="C93" s="66" t="s">
        <v>258</v>
      </c>
      <c r="D93" s="118">
        <v>1658</v>
      </c>
      <c r="E93" s="118">
        <v>799</v>
      </c>
      <c r="F93" s="118">
        <v>859</v>
      </c>
      <c r="G93" s="118">
        <v>1669</v>
      </c>
      <c r="H93" s="118">
        <v>807</v>
      </c>
      <c r="I93" s="118">
        <v>862</v>
      </c>
      <c r="J93" s="118">
        <v>1664</v>
      </c>
    </row>
    <row r="94" spans="1:10" s="18" customFormat="1" ht="11.25" customHeight="1" x14ac:dyDescent="0.2">
      <c r="A94" s="16"/>
      <c r="B94" s="89"/>
      <c r="C94" s="66" t="s">
        <v>69</v>
      </c>
      <c r="D94" s="118">
        <v>1272</v>
      </c>
      <c r="E94" s="118">
        <v>599</v>
      </c>
      <c r="F94" s="118">
        <v>673</v>
      </c>
      <c r="G94" s="118">
        <v>1296</v>
      </c>
      <c r="H94" s="118">
        <v>620</v>
      </c>
      <c r="I94" s="118">
        <v>676</v>
      </c>
      <c r="J94" s="118">
        <v>1283</v>
      </c>
    </row>
    <row r="95" spans="1:10" s="18" customFormat="1" ht="11.25" customHeight="1" x14ac:dyDescent="0.2">
      <c r="A95" s="16"/>
      <c r="B95" s="89"/>
      <c r="C95" s="66" t="s">
        <v>70</v>
      </c>
      <c r="D95" s="118">
        <v>571</v>
      </c>
      <c r="E95" s="118">
        <v>272</v>
      </c>
      <c r="F95" s="118">
        <v>299</v>
      </c>
      <c r="G95" s="118">
        <v>555</v>
      </c>
      <c r="H95" s="118">
        <v>268</v>
      </c>
      <c r="I95" s="118">
        <v>287</v>
      </c>
      <c r="J95" s="118">
        <v>564</v>
      </c>
    </row>
    <row r="96" spans="1:10" s="18" customFormat="1" ht="11.25" customHeight="1" x14ac:dyDescent="0.2">
      <c r="A96" s="16"/>
      <c r="B96" s="89"/>
      <c r="C96" s="66" t="s">
        <v>259</v>
      </c>
      <c r="D96" s="118">
        <v>314</v>
      </c>
      <c r="E96" s="118">
        <v>150</v>
      </c>
      <c r="F96" s="118">
        <v>164</v>
      </c>
      <c r="G96" s="118">
        <v>315</v>
      </c>
      <c r="H96" s="118">
        <v>155</v>
      </c>
      <c r="I96" s="118">
        <v>160</v>
      </c>
      <c r="J96" s="118">
        <v>314</v>
      </c>
    </row>
    <row r="97" spans="1:10" s="18" customFormat="1" ht="11.25" customHeight="1" x14ac:dyDescent="0.2">
      <c r="A97" s="16"/>
      <c r="B97" s="89"/>
      <c r="C97" s="66" t="s">
        <v>71</v>
      </c>
      <c r="D97" s="118">
        <v>1624</v>
      </c>
      <c r="E97" s="118">
        <v>763</v>
      </c>
      <c r="F97" s="118">
        <v>861</v>
      </c>
      <c r="G97" s="118">
        <v>1660</v>
      </c>
      <c r="H97" s="118">
        <v>780</v>
      </c>
      <c r="I97" s="118">
        <v>880</v>
      </c>
      <c r="J97" s="118">
        <v>1641</v>
      </c>
    </row>
    <row r="98" spans="1:10" s="18" customFormat="1" ht="11.25" customHeight="1" x14ac:dyDescent="0.2">
      <c r="A98" s="16"/>
      <c r="B98" s="89"/>
      <c r="C98" s="66" t="s">
        <v>72</v>
      </c>
      <c r="D98" s="118">
        <v>550</v>
      </c>
      <c r="E98" s="118">
        <v>274</v>
      </c>
      <c r="F98" s="118">
        <v>276</v>
      </c>
      <c r="G98" s="118">
        <v>577</v>
      </c>
      <c r="H98" s="118">
        <v>285</v>
      </c>
      <c r="I98" s="118">
        <v>292</v>
      </c>
      <c r="J98" s="118">
        <v>564</v>
      </c>
    </row>
    <row r="99" spans="1:10" s="18" customFormat="1" ht="11.25" customHeight="1" x14ac:dyDescent="0.2">
      <c r="A99" s="16"/>
      <c r="B99" s="89"/>
      <c r="C99" s="66" t="s">
        <v>73</v>
      </c>
      <c r="D99" s="118">
        <v>758</v>
      </c>
      <c r="E99" s="118">
        <v>372</v>
      </c>
      <c r="F99" s="118">
        <v>386</v>
      </c>
      <c r="G99" s="118">
        <v>761</v>
      </c>
      <c r="H99" s="118">
        <v>374</v>
      </c>
      <c r="I99" s="118">
        <v>387</v>
      </c>
      <c r="J99" s="118">
        <v>760</v>
      </c>
    </row>
    <row r="100" spans="1:10" s="18" customFormat="1" ht="11.25" customHeight="1" x14ac:dyDescent="0.2">
      <c r="A100" s="16"/>
      <c r="B100" s="89"/>
      <c r="C100" s="66" t="s">
        <v>74</v>
      </c>
      <c r="D100" s="118">
        <v>109</v>
      </c>
      <c r="E100" s="118">
        <v>57</v>
      </c>
      <c r="F100" s="118">
        <v>52</v>
      </c>
      <c r="G100" s="118">
        <v>124</v>
      </c>
      <c r="H100" s="118">
        <v>62</v>
      </c>
      <c r="I100" s="118">
        <v>62</v>
      </c>
      <c r="J100" s="118">
        <v>116</v>
      </c>
    </row>
    <row r="101" spans="1:10" s="18" customFormat="1" ht="11.25" customHeight="1" x14ac:dyDescent="0.2">
      <c r="A101" s="16"/>
      <c r="B101" s="89"/>
      <c r="C101" s="66" t="s">
        <v>303</v>
      </c>
      <c r="D101" s="118">
        <v>370</v>
      </c>
      <c r="E101" s="118">
        <v>183</v>
      </c>
      <c r="F101" s="118">
        <v>187</v>
      </c>
      <c r="G101" s="118">
        <v>368</v>
      </c>
      <c r="H101" s="118">
        <v>183</v>
      </c>
      <c r="I101" s="118">
        <v>185</v>
      </c>
      <c r="J101" s="118">
        <v>369</v>
      </c>
    </row>
    <row r="102" spans="1:10" s="18" customFormat="1" ht="11.25" customHeight="1" x14ac:dyDescent="0.2">
      <c r="A102" s="16"/>
      <c r="B102" s="89"/>
      <c r="C102" s="66" t="s">
        <v>304</v>
      </c>
      <c r="D102" s="118">
        <v>4909</v>
      </c>
      <c r="E102" s="118">
        <v>2256</v>
      </c>
      <c r="F102" s="118">
        <v>2653</v>
      </c>
      <c r="G102" s="118">
        <v>4926</v>
      </c>
      <c r="H102" s="118">
        <v>2265</v>
      </c>
      <c r="I102" s="118">
        <v>2661</v>
      </c>
      <c r="J102" s="118">
        <v>4918</v>
      </c>
    </row>
    <row r="103" spans="1:10" s="18" customFormat="1" ht="11.25" customHeight="1" x14ac:dyDescent="0.2">
      <c r="A103" s="16"/>
      <c r="B103" s="89"/>
      <c r="C103" s="66" t="s">
        <v>292</v>
      </c>
      <c r="D103" s="118">
        <v>286</v>
      </c>
      <c r="E103" s="118">
        <v>138</v>
      </c>
      <c r="F103" s="118">
        <v>148</v>
      </c>
      <c r="G103" s="118">
        <v>296</v>
      </c>
      <c r="H103" s="118">
        <v>142</v>
      </c>
      <c r="I103" s="118">
        <v>154</v>
      </c>
      <c r="J103" s="118">
        <v>292</v>
      </c>
    </row>
    <row r="104" spans="1:10" s="18" customFormat="1" ht="11.25" customHeight="1" x14ac:dyDescent="0.2">
      <c r="A104" s="16"/>
      <c r="B104" s="89"/>
      <c r="C104" s="66" t="s">
        <v>75</v>
      </c>
      <c r="D104" s="118">
        <v>474</v>
      </c>
      <c r="E104" s="118">
        <v>230</v>
      </c>
      <c r="F104" s="118">
        <v>244</v>
      </c>
      <c r="G104" s="118">
        <v>468</v>
      </c>
      <c r="H104" s="118">
        <v>228</v>
      </c>
      <c r="I104" s="118">
        <v>240</v>
      </c>
      <c r="J104" s="118">
        <v>470</v>
      </c>
    </row>
    <row r="105" spans="1:10" s="18" customFormat="1" ht="11.25" customHeight="1" x14ac:dyDescent="0.2">
      <c r="A105" s="16"/>
      <c r="B105" s="89"/>
      <c r="C105" s="66" t="s">
        <v>76</v>
      </c>
      <c r="D105" s="118">
        <v>635</v>
      </c>
      <c r="E105" s="118">
        <v>294</v>
      </c>
      <c r="F105" s="118">
        <v>341</v>
      </c>
      <c r="G105" s="118">
        <v>642</v>
      </c>
      <c r="H105" s="118">
        <v>297</v>
      </c>
      <c r="I105" s="118">
        <v>345</v>
      </c>
      <c r="J105" s="118">
        <v>639</v>
      </c>
    </row>
    <row r="106" spans="1:10" s="18" customFormat="1" ht="11.25" customHeight="1" x14ac:dyDescent="0.2">
      <c r="A106" s="16"/>
      <c r="B106" s="89"/>
      <c r="C106" s="66" t="s">
        <v>77</v>
      </c>
      <c r="D106" s="118">
        <v>1377</v>
      </c>
      <c r="E106" s="118">
        <v>678</v>
      </c>
      <c r="F106" s="118">
        <v>699</v>
      </c>
      <c r="G106" s="118">
        <v>1374</v>
      </c>
      <c r="H106" s="118">
        <v>688</v>
      </c>
      <c r="I106" s="118">
        <v>686</v>
      </c>
      <c r="J106" s="118">
        <v>1375</v>
      </c>
    </row>
    <row r="107" spans="1:10" s="18" customFormat="1" ht="11.25" customHeight="1" x14ac:dyDescent="0.2">
      <c r="A107" s="16"/>
      <c r="B107" s="89"/>
      <c r="C107" s="66" t="s">
        <v>78</v>
      </c>
      <c r="D107" s="118">
        <v>1694</v>
      </c>
      <c r="E107" s="118">
        <v>826</v>
      </c>
      <c r="F107" s="118">
        <v>868</v>
      </c>
      <c r="G107" s="118">
        <v>1753</v>
      </c>
      <c r="H107" s="118">
        <v>865</v>
      </c>
      <c r="I107" s="118">
        <v>888</v>
      </c>
      <c r="J107" s="118">
        <v>1723</v>
      </c>
    </row>
    <row r="108" spans="1:10" s="18" customFormat="1" ht="11.25" customHeight="1" x14ac:dyDescent="0.2">
      <c r="A108" s="16"/>
      <c r="B108" s="89"/>
      <c r="C108" s="66" t="s">
        <v>79</v>
      </c>
      <c r="D108" s="118">
        <v>635</v>
      </c>
      <c r="E108" s="118">
        <v>314</v>
      </c>
      <c r="F108" s="118">
        <v>321</v>
      </c>
      <c r="G108" s="118">
        <v>651</v>
      </c>
      <c r="H108" s="118">
        <v>321</v>
      </c>
      <c r="I108" s="118">
        <v>330</v>
      </c>
      <c r="J108" s="118">
        <v>643</v>
      </c>
    </row>
    <row r="109" spans="1:10" s="18" customFormat="1" ht="11.25" customHeight="1" x14ac:dyDescent="0.2">
      <c r="A109" s="16"/>
      <c r="B109" s="89"/>
      <c r="C109" s="66" t="s">
        <v>80</v>
      </c>
      <c r="D109" s="118">
        <v>1817</v>
      </c>
      <c r="E109" s="118">
        <v>873</v>
      </c>
      <c r="F109" s="118">
        <v>944</v>
      </c>
      <c r="G109" s="118">
        <v>1819</v>
      </c>
      <c r="H109" s="118">
        <v>861</v>
      </c>
      <c r="I109" s="118">
        <v>958</v>
      </c>
      <c r="J109" s="118">
        <v>1818</v>
      </c>
    </row>
    <row r="110" spans="1:10" s="18" customFormat="1" ht="11.25" customHeight="1" x14ac:dyDescent="0.2">
      <c r="A110" s="16"/>
      <c r="B110" s="89"/>
      <c r="C110" s="66" t="s">
        <v>81</v>
      </c>
      <c r="D110" s="19">
        <v>4438</v>
      </c>
      <c r="E110" s="19">
        <v>2173</v>
      </c>
      <c r="F110" s="19">
        <v>2265</v>
      </c>
      <c r="G110" s="19">
        <v>4513</v>
      </c>
      <c r="H110" s="19">
        <v>2199</v>
      </c>
      <c r="I110" s="19">
        <v>2314</v>
      </c>
      <c r="J110" s="19">
        <v>4476</v>
      </c>
    </row>
    <row r="111" spans="1:10" s="18" customFormat="1" ht="11.25" customHeight="1" x14ac:dyDescent="0.2">
      <c r="A111" s="16"/>
      <c r="B111" s="89"/>
      <c r="C111" s="66" t="s">
        <v>260</v>
      </c>
      <c r="D111" s="118">
        <v>521</v>
      </c>
      <c r="E111" s="118">
        <v>255</v>
      </c>
      <c r="F111" s="118">
        <v>266</v>
      </c>
      <c r="G111" s="118">
        <v>524</v>
      </c>
      <c r="H111" s="118">
        <v>258</v>
      </c>
      <c r="I111" s="118">
        <v>266</v>
      </c>
      <c r="J111" s="118">
        <v>523</v>
      </c>
    </row>
    <row r="112" spans="1:10" s="18" customFormat="1" ht="11.25" customHeight="1" x14ac:dyDescent="0.2">
      <c r="A112" s="16"/>
      <c r="B112" s="89"/>
      <c r="C112" s="66" t="s">
        <v>82</v>
      </c>
      <c r="D112" s="118">
        <v>105</v>
      </c>
      <c r="E112" s="118">
        <v>53</v>
      </c>
      <c r="F112" s="118">
        <v>52</v>
      </c>
      <c r="G112" s="118">
        <v>110</v>
      </c>
      <c r="H112" s="118">
        <v>54</v>
      </c>
      <c r="I112" s="118">
        <v>56</v>
      </c>
      <c r="J112" s="118">
        <v>108</v>
      </c>
    </row>
    <row r="113" spans="1:10" s="18" customFormat="1" ht="11.25" customHeight="1" x14ac:dyDescent="0.2">
      <c r="A113" s="16"/>
      <c r="B113" s="89"/>
      <c r="C113" s="66" t="s">
        <v>83</v>
      </c>
      <c r="D113" s="118">
        <v>693</v>
      </c>
      <c r="E113" s="118">
        <v>334</v>
      </c>
      <c r="F113" s="118">
        <v>359</v>
      </c>
      <c r="G113" s="118">
        <v>687</v>
      </c>
      <c r="H113" s="118">
        <v>328</v>
      </c>
      <c r="I113" s="118">
        <v>359</v>
      </c>
      <c r="J113" s="118">
        <v>689</v>
      </c>
    </row>
    <row r="114" spans="1:10" s="18" customFormat="1" ht="11.25" customHeight="1" x14ac:dyDescent="0.2">
      <c r="A114" s="16"/>
      <c r="B114" s="89"/>
      <c r="C114" s="66" t="s">
        <v>84</v>
      </c>
      <c r="D114" s="118">
        <v>3666</v>
      </c>
      <c r="E114" s="118">
        <v>1728</v>
      </c>
      <c r="F114" s="118">
        <v>1938</v>
      </c>
      <c r="G114" s="118">
        <v>3737</v>
      </c>
      <c r="H114" s="118">
        <v>1761</v>
      </c>
      <c r="I114" s="118">
        <v>1976</v>
      </c>
      <c r="J114" s="118">
        <v>3702</v>
      </c>
    </row>
    <row r="115" spans="1:10" s="18" customFormat="1" ht="11.25" customHeight="1" x14ac:dyDescent="0.2">
      <c r="A115" s="16"/>
      <c r="B115" s="89"/>
      <c r="C115" s="66" t="s">
        <v>85</v>
      </c>
      <c r="D115" s="118">
        <v>65</v>
      </c>
      <c r="E115" s="118">
        <v>30</v>
      </c>
      <c r="F115" s="118">
        <v>35</v>
      </c>
      <c r="G115" s="118">
        <v>59</v>
      </c>
      <c r="H115" s="118">
        <v>28</v>
      </c>
      <c r="I115" s="118">
        <v>31</v>
      </c>
      <c r="J115" s="118">
        <v>62</v>
      </c>
    </row>
    <row r="116" spans="1:10" s="18" customFormat="1" ht="11.25" customHeight="1" x14ac:dyDescent="0.2">
      <c r="A116" s="16"/>
      <c r="B116" s="89"/>
      <c r="C116" s="66" t="s">
        <v>86</v>
      </c>
      <c r="D116" s="118">
        <v>104</v>
      </c>
      <c r="E116" s="118">
        <v>49</v>
      </c>
      <c r="F116" s="118">
        <v>55</v>
      </c>
      <c r="G116" s="118">
        <v>104</v>
      </c>
      <c r="H116" s="118">
        <v>49</v>
      </c>
      <c r="I116" s="118">
        <v>55</v>
      </c>
      <c r="J116" s="118">
        <v>104</v>
      </c>
    </row>
    <row r="117" spans="1:10" s="18" customFormat="1" ht="11.25" customHeight="1" x14ac:dyDescent="0.2">
      <c r="A117" s="16"/>
      <c r="B117" s="89"/>
      <c r="C117" s="66" t="s">
        <v>305</v>
      </c>
      <c r="D117" s="118">
        <v>232</v>
      </c>
      <c r="E117" s="118">
        <v>113</v>
      </c>
      <c r="F117" s="118">
        <v>119</v>
      </c>
      <c r="G117" s="118">
        <v>241</v>
      </c>
      <c r="H117" s="118">
        <v>119</v>
      </c>
      <c r="I117" s="118">
        <v>122</v>
      </c>
      <c r="J117" s="118">
        <v>236</v>
      </c>
    </row>
    <row r="118" spans="1:10" s="18" customFormat="1" ht="11.25" customHeight="1" x14ac:dyDescent="0.2">
      <c r="A118" s="16"/>
      <c r="B118" s="89"/>
      <c r="C118" s="66" t="s">
        <v>88</v>
      </c>
      <c r="D118" s="118">
        <v>1707</v>
      </c>
      <c r="E118" s="118">
        <v>792</v>
      </c>
      <c r="F118" s="118">
        <v>915</v>
      </c>
      <c r="G118" s="118">
        <v>1711</v>
      </c>
      <c r="H118" s="118">
        <v>793</v>
      </c>
      <c r="I118" s="118">
        <v>918</v>
      </c>
      <c r="J118" s="118">
        <v>1709</v>
      </c>
    </row>
    <row r="119" spans="1:10" s="18" customFormat="1" ht="11.25" customHeight="1" x14ac:dyDescent="0.2">
      <c r="A119" s="16"/>
      <c r="B119" s="89"/>
      <c r="C119" s="66" t="s">
        <v>261</v>
      </c>
      <c r="D119" s="118">
        <v>140</v>
      </c>
      <c r="E119" s="118">
        <v>74</v>
      </c>
      <c r="F119" s="118">
        <v>66</v>
      </c>
      <c r="G119" s="118">
        <v>141</v>
      </c>
      <c r="H119" s="118">
        <v>74</v>
      </c>
      <c r="I119" s="118">
        <v>67</v>
      </c>
      <c r="J119" s="118">
        <v>141</v>
      </c>
    </row>
    <row r="120" spans="1:10" s="18" customFormat="1" ht="11.25" customHeight="1" x14ac:dyDescent="0.2">
      <c r="A120" s="16"/>
      <c r="B120" s="89"/>
      <c r="C120" s="66" t="s">
        <v>89</v>
      </c>
      <c r="D120" s="118">
        <v>825</v>
      </c>
      <c r="E120" s="118">
        <v>380</v>
      </c>
      <c r="F120" s="118">
        <v>445</v>
      </c>
      <c r="G120" s="118">
        <v>830</v>
      </c>
      <c r="H120" s="118">
        <v>383</v>
      </c>
      <c r="I120" s="118">
        <v>447</v>
      </c>
      <c r="J120" s="118">
        <v>827</v>
      </c>
    </row>
    <row r="121" spans="1:10" s="18" customFormat="1" ht="11.25" customHeight="1" x14ac:dyDescent="0.2">
      <c r="A121" s="16"/>
      <c r="B121" s="89"/>
      <c r="C121" s="66" t="s">
        <v>306</v>
      </c>
      <c r="D121" s="118">
        <v>118</v>
      </c>
      <c r="E121" s="118">
        <v>54</v>
      </c>
      <c r="F121" s="118">
        <v>64</v>
      </c>
      <c r="G121" s="118">
        <v>115</v>
      </c>
      <c r="H121" s="118">
        <v>54</v>
      </c>
      <c r="I121" s="118">
        <v>61</v>
      </c>
      <c r="J121" s="118">
        <v>117</v>
      </c>
    </row>
    <row r="122" spans="1:10" s="18" customFormat="1" ht="11.25" customHeight="1" x14ac:dyDescent="0.2">
      <c r="A122" s="16"/>
      <c r="B122" s="89"/>
      <c r="C122" s="66" t="s">
        <v>90</v>
      </c>
      <c r="D122" s="118">
        <v>1264</v>
      </c>
      <c r="E122" s="118">
        <v>625</v>
      </c>
      <c r="F122" s="118">
        <v>639</v>
      </c>
      <c r="G122" s="118">
        <v>1278</v>
      </c>
      <c r="H122" s="118">
        <v>635</v>
      </c>
      <c r="I122" s="118">
        <v>643</v>
      </c>
      <c r="J122" s="118">
        <v>1271</v>
      </c>
    </row>
    <row r="123" spans="1:10" s="18" customFormat="1" ht="11.25" customHeight="1" x14ac:dyDescent="0.2">
      <c r="A123" s="16"/>
      <c r="B123" s="89"/>
      <c r="C123" s="66" t="s">
        <v>91</v>
      </c>
      <c r="D123" s="118">
        <v>553</v>
      </c>
      <c r="E123" s="118">
        <v>279</v>
      </c>
      <c r="F123" s="118">
        <v>274</v>
      </c>
      <c r="G123" s="118">
        <v>558</v>
      </c>
      <c r="H123" s="118">
        <v>279</v>
      </c>
      <c r="I123" s="118">
        <v>279</v>
      </c>
      <c r="J123" s="118">
        <v>556</v>
      </c>
    </row>
    <row r="124" spans="1:10" s="18" customFormat="1" ht="11.25" customHeight="1" x14ac:dyDescent="0.2">
      <c r="A124" s="16"/>
      <c r="B124" s="89"/>
      <c r="C124" s="66" t="s">
        <v>307</v>
      </c>
      <c r="D124" s="118">
        <v>1348</v>
      </c>
      <c r="E124" s="118">
        <v>652</v>
      </c>
      <c r="F124" s="118">
        <v>696</v>
      </c>
      <c r="G124" s="118">
        <v>1348</v>
      </c>
      <c r="H124" s="118">
        <v>652</v>
      </c>
      <c r="I124" s="118">
        <v>696</v>
      </c>
      <c r="J124" s="118">
        <v>1347</v>
      </c>
    </row>
    <row r="125" spans="1:10" s="18" customFormat="1" ht="11.25" customHeight="1" x14ac:dyDescent="0.2">
      <c r="A125" s="16"/>
      <c r="B125" s="89"/>
      <c r="C125" s="66" t="s">
        <v>293</v>
      </c>
      <c r="D125" s="118">
        <v>95</v>
      </c>
      <c r="E125" s="118">
        <v>45</v>
      </c>
      <c r="F125" s="118">
        <v>50</v>
      </c>
      <c r="G125" s="118">
        <v>84</v>
      </c>
      <c r="H125" s="118">
        <v>44</v>
      </c>
      <c r="I125" s="118">
        <v>40</v>
      </c>
      <c r="J125" s="118">
        <v>89</v>
      </c>
    </row>
    <row r="126" spans="1:10" s="18" customFormat="1" ht="11.25" customHeight="1" x14ac:dyDescent="0.2">
      <c r="A126" s="16"/>
      <c r="B126" s="89"/>
      <c r="C126" s="66" t="s">
        <v>308</v>
      </c>
      <c r="D126" s="118">
        <v>206</v>
      </c>
      <c r="E126" s="118">
        <v>101</v>
      </c>
      <c r="F126" s="118">
        <v>105</v>
      </c>
      <c r="G126" s="118">
        <v>210</v>
      </c>
      <c r="H126" s="118">
        <v>103</v>
      </c>
      <c r="I126" s="118">
        <v>107</v>
      </c>
      <c r="J126" s="118">
        <v>209</v>
      </c>
    </row>
    <row r="127" spans="1:10" s="18" customFormat="1" ht="11.25" customHeight="1" x14ac:dyDescent="0.2">
      <c r="A127" s="16"/>
      <c r="B127" s="89"/>
      <c r="C127" s="66" t="s">
        <v>309</v>
      </c>
      <c r="D127" s="118">
        <v>1421</v>
      </c>
      <c r="E127" s="118">
        <v>710</v>
      </c>
      <c r="F127" s="118">
        <v>711</v>
      </c>
      <c r="G127" s="118">
        <v>1396</v>
      </c>
      <c r="H127" s="118">
        <v>698</v>
      </c>
      <c r="I127" s="118">
        <v>698</v>
      </c>
      <c r="J127" s="118">
        <v>1409</v>
      </c>
    </row>
    <row r="128" spans="1:10" s="18" customFormat="1" ht="11.25" customHeight="1" x14ac:dyDescent="0.2">
      <c r="A128" s="16"/>
      <c r="B128" s="89"/>
      <c r="C128" s="66" t="s">
        <v>92</v>
      </c>
      <c r="D128" s="118">
        <v>378</v>
      </c>
      <c r="E128" s="118">
        <v>181</v>
      </c>
      <c r="F128" s="118">
        <v>197</v>
      </c>
      <c r="G128" s="118">
        <v>381</v>
      </c>
      <c r="H128" s="118">
        <v>181</v>
      </c>
      <c r="I128" s="118">
        <v>200</v>
      </c>
      <c r="J128" s="118">
        <v>380</v>
      </c>
    </row>
    <row r="129" spans="1:10" s="18" customFormat="1" ht="11.25" customHeight="1" x14ac:dyDescent="0.2">
      <c r="A129" s="16"/>
      <c r="B129" s="89"/>
      <c r="C129" s="66" t="s">
        <v>93</v>
      </c>
      <c r="D129" s="118">
        <v>1049</v>
      </c>
      <c r="E129" s="118">
        <v>518</v>
      </c>
      <c r="F129" s="118">
        <v>531</v>
      </c>
      <c r="G129" s="118">
        <v>1058</v>
      </c>
      <c r="H129" s="118">
        <v>520</v>
      </c>
      <c r="I129" s="118">
        <v>538</v>
      </c>
      <c r="J129" s="118">
        <v>1052</v>
      </c>
    </row>
    <row r="130" spans="1:10" s="18" customFormat="1" ht="11.25" customHeight="1" x14ac:dyDescent="0.2">
      <c r="A130" s="16"/>
      <c r="B130" s="89"/>
      <c r="C130" s="66" t="s">
        <v>262</v>
      </c>
      <c r="D130" s="118">
        <v>72</v>
      </c>
      <c r="E130" s="118">
        <v>31</v>
      </c>
      <c r="F130" s="118">
        <v>41</v>
      </c>
      <c r="G130" s="118">
        <v>71</v>
      </c>
      <c r="H130" s="118">
        <v>31</v>
      </c>
      <c r="I130" s="118">
        <v>40</v>
      </c>
      <c r="J130" s="118">
        <v>72</v>
      </c>
    </row>
    <row r="131" spans="1:10" s="18" customFormat="1" ht="11.25" customHeight="1" x14ac:dyDescent="0.2">
      <c r="A131" s="16"/>
      <c r="B131" s="89"/>
      <c r="C131" s="66" t="s">
        <v>94</v>
      </c>
      <c r="D131" s="118">
        <v>1648</v>
      </c>
      <c r="E131" s="118">
        <v>808</v>
      </c>
      <c r="F131" s="118">
        <v>840</v>
      </c>
      <c r="G131" s="118">
        <v>1648</v>
      </c>
      <c r="H131" s="118">
        <v>799</v>
      </c>
      <c r="I131" s="118">
        <v>849</v>
      </c>
      <c r="J131" s="118">
        <v>1647</v>
      </c>
    </row>
    <row r="132" spans="1:10" s="18" customFormat="1" ht="11.25" customHeight="1" x14ac:dyDescent="0.2">
      <c r="A132" s="16"/>
      <c r="B132" s="89"/>
      <c r="C132" s="66" t="s">
        <v>263</v>
      </c>
      <c r="D132" s="118">
        <v>786</v>
      </c>
      <c r="E132" s="118">
        <v>399</v>
      </c>
      <c r="F132" s="118">
        <v>387</v>
      </c>
      <c r="G132" s="118">
        <v>792</v>
      </c>
      <c r="H132" s="118">
        <v>395</v>
      </c>
      <c r="I132" s="118">
        <v>397</v>
      </c>
      <c r="J132" s="118">
        <v>789</v>
      </c>
    </row>
    <row r="133" spans="1:10" s="18" customFormat="1" ht="11.25" customHeight="1" x14ac:dyDescent="0.2">
      <c r="A133" s="16"/>
      <c r="B133" s="89"/>
      <c r="C133" s="66" t="s">
        <v>95</v>
      </c>
      <c r="D133" s="118">
        <v>26159</v>
      </c>
      <c r="E133" s="118">
        <v>11809</v>
      </c>
      <c r="F133" s="118">
        <v>14350</v>
      </c>
      <c r="G133" s="118">
        <v>26297</v>
      </c>
      <c r="H133" s="118">
        <v>11974</v>
      </c>
      <c r="I133" s="118">
        <v>14323</v>
      </c>
      <c r="J133" s="118">
        <v>26229</v>
      </c>
    </row>
    <row r="134" spans="1:10" s="18" customFormat="1" ht="11.25" customHeight="1" x14ac:dyDescent="0.2">
      <c r="A134" s="16"/>
      <c r="B134" s="89"/>
      <c r="C134" s="66" t="s">
        <v>96</v>
      </c>
      <c r="D134" s="118">
        <v>1411</v>
      </c>
      <c r="E134" s="118">
        <v>654</v>
      </c>
      <c r="F134" s="118">
        <v>757</v>
      </c>
      <c r="G134" s="118">
        <v>1376</v>
      </c>
      <c r="H134" s="118">
        <v>640</v>
      </c>
      <c r="I134" s="118">
        <v>736</v>
      </c>
      <c r="J134" s="118">
        <v>1393</v>
      </c>
    </row>
    <row r="135" spans="1:10" s="18" customFormat="1" ht="11.25" customHeight="1" x14ac:dyDescent="0.2">
      <c r="A135" s="16"/>
      <c r="B135" s="89"/>
      <c r="C135" s="66" t="s">
        <v>97</v>
      </c>
      <c r="D135" s="118">
        <v>1117</v>
      </c>
      <c r="E135" s="118">
        <v>571</v>
      </c>
      <c r="F135" s="118">
        <v>546</v>
      </c>
      <c r="G135" s="118">
        <v>1131</v>
      </c>
      <c r="H135" s="118">
        <v>570</v>
      </c>
      <c r="I135" s="118">
        <v>561</v>
      </c>
      <c r="J135" s="118">
        <v>1124</v>
      </c>
    </row>
    <row r="136" spans="1:10" s="18" customFormat="1" ht="11.25" customHeight="1" x14ac:dyDescent="0.2">
      <c r="A136" s="16"/>
      <c r="B136" s="89"/>
      <c r="C136" s="66" t="s">
        <v>98</v>
      </c>
      <c r="D136" s="118">
        <v>557</v>
      </c>
      <c r="E136" s="118">
        <v>282</v>
      </c>
      <c r="F136" s="118">
        <v>275</v>
      </c>
      <c r="G136" s="118">
        <v>555</v>
      </c>
      <c r="H136" s="118">
        <v>278</v>
      </c>
      <c r="I136" s="118">
        <v>277</v>
      </c>
      <c r="J136" s="118">
        <v>556</v>
      </c>
    </row>
    <row r="137" spans="1:10" s="18" customFormat="1" ht="11.25" customHeight="1" x14ac:dyDescent="0.2">
      <c r="A137" s="16"/>
      <c r="B137" s="89"/>
      <c r="C137" s="66" t="s">
        <v>99</v>
      </c>
      <c r="D137" s="118">
        <v>5735</v>
      </c>
      <c r="E137" s="118">
        <v>2653</v>
      </c>
      <c r="F137" s="118">
        <v>3082</v>
      </c>
      <c r="G137" s="118">
        <v>5731</v>
      </c>
      <c r="H137" s="118">
        <v>2650</v>
      </c>
      <c r="I137" s="118">
        <v>3081</v>
      </c>
      <c r="J137" s="118">
        <v>5734</v>
      </c>
    </row>
    <row r="138" spans="1:10" s="18" customFormat="1" ht="11.25" customHeight="1" x14ac:dyDescent="0.2">
      <c r="A138" s="16"/>
      <c r="B138" s="89"/>
      <c r="C138" s="66" t="s">
        <v>100</v>
      </c>
      <c r="D138" s="118">
        <v>1139</v>
      </c>
      <c r="E138" s="118">
        <v>559</v>
      </c>
      <c r="F138" s="118">
        <v>580</v>
      </c>
      <c r="G138" s="118">
        <v>1148</v>
      </c>
      <c r="H138" s="118">
        <v>564</v>
      </c>
      <c r="I138" s="118">
        <v>584</v>
      </c>
      <c r="J138" s="118">
        <v>1143</v>
      </c>
    </row>
    <row r="139" spans="1:10" s="18" customFormat="1" ht="11.25" customHeight="1" x14ac:dyDescent="0.2">
      <c r="A139" s="16"/>
      <c r="B139" s="89"/>
      <c r="C139" s="66" t="s">
        <v>101</v>
      </c>
      <c r="D139" s="118">
        <v>1582</v>
      </c>
      <c r="E139" s="118">
        <v>740</v>
      </c>
      <c r="F139" s="118">
        <v>842</v>
      </c>
      <c r="G139" s="118">
        <v>1642</v>
      </c>
      <c r="H139" s="118">
        <v>780</v>
      </c>
      <c r="I139" s="118">
        <v>862</v>
      </c>
      <c r="J139" s="118">
        <v>1612</v>
      </c>
    </row>
    <row r="140" spans="1:10" s="18" customFormat="1" ht="11.25" customHeight="1" x14ac:dyDescent="0.2">
      <c r="A140" s="16"/>
      <c r="B140" s="89"/>
      <c r="C140" s="66" t="s">
        <v>102</v>
      </c>
      <c r="D140" s="118">
        <v>947</v>
      </c>
      <c r="E140" s="118">
        <v>475</v>
      </c>
      <c r="F140" s="118">
        <v>472</v>
      </c>
      <c r="G140" s="118">
        <v>942</v>
      </c>
      <c r="H140" s="118">
        <v>471</v>
      </c>
      <c r="I140" s="118">
        <v>471</v>
      </c>
      <c r="J140" s="118">
        <v>944</v>
      </c>
    </row>
    <row r="141" spans="1:10" s="18" customFormat="1" ht="11.25" customHeight="1" x14ac:dyDescent="0.2">
      <c r="A141" s="16"/>
      <c r="B141" s="89"/>
      <c r="C141" s="66" t="s">
        <v>103</v>
      </c>
      <c r="D141" s="118">
        <v>233</v>
      </c>
      <c r="E141" s="118">
        <v>115</v>
      </c>
      <c r="F141" s="118">
        <v>118</v>
      </c>
      <c r="G141" s="118">
        <v>248</v>
      </c>
      <c r="H141" s="118">
        <v>121</v>
      </c>
      <c r="I141" s="118">
        <v>127</v>
      </c>
      <c r="J141" s="118">
        <v>241</v>
      </c>
    </row>
    <row r="142" spans="1:10" s="18" customFormat="1" ht="11.25" customHeight="1" x14ac:dyDescent="0.2">
      <c r="A142" s="16"/>
      <c r="B142" s="89"/>
      <c r="C142" s="66" t="s">
        <v>310</v>
      </c>
      <c r="D142" s="118">
        <v>2203</v>
      </c>
      <c r="E142" s="118">
        <v>1051</v>
      </c>
      <c r="F142" s="118">
        <v>1152</v>
      </c>
      <c r="G142" s="118">
        <v>2243</v>
      </c>
      <c r="H142" s="118">
        <v>1073</v>
      </c>
      <c r="I142" s="118">
        <v>1170</v>
      </c>
      <c r="J142" s="118">
        <v>2223</v>
      </c>
    </row>
    <row r="143" spans="1:10" s="18" customFormat="1" ht="11.25" customHeight="1" x14ac:dyDescent="0.2">
      <c r="A143" s="16"/>
      <c r="B143" s="89"/>
      <c r="C143" s="66" t="s">
        <v>104</v>
      </c>
      <c r="D143" s="118">
        <v>793</v>
      </c>
      <c r="E143" s="118">
        <v>390</v>
      </c>
      <c r="F143" s="118">
        <v>403</v>
      </c>
      <c r="G143" s="118">
        <v>795</v>
      </c>
      <c r="H143" s="118">
        <v>388</v>
      </c>
      <c r="I143" s="118">
        <v>407</v>
      </c>
      <c r="J143" s="118">
        <v>794</v>
      </c>
    </row>
    <row r="144" spans="1:10" s="18" customFormat="1" ht="11.25" customHeight="1" x14ac:dyDescent="0.2">
      <c r="A144" s="16"/>
      <c r="B144" s="89"/>
      <c r="C144" s="66" t="s">
        <v>105</v>
      </c>
      <c r="D144" s="118">
        <v>724</v>
      </c>
      <c r="E144" s="118">
        <v>332</v>
      </c>
      <c r="F144" s="118">
        <v>392</v>
      </c>
      <c r="G144" s="118">
        <v>724</v>
      </c>
      <c r="H144" s="118">
        <v>326</v>
      </c>
      <c r="I144" s="118">
        <v>398</v>
      </c>
      <c r="J144" s="118">
        <v>724</v>
      </c>
    </row>
    <row r="145" spans="1:10" s="18" customFormat="1" ht="11.25" customHeight="1" x14ac:dyDescent="0.2">
      <c r="A145" s="16"/>
      <c r="B145" s="89"/>
      <c r="C145" s="66" t="s">
        <v>294</v>
      </c>
      <c r="D145" s="118">
        <v>143</v>
      </c>
      <c r="E145" s="118">
        <v>61</v>
      </c>
      <c r="F145" s="118">
        <v>82</v>
      </c>
      <c r="G145" s="118">
        <v>145</v>
      </c>
      <c r="H145" s="118">
        <v>63</v>
      </c>
      <c r="I145" s="118">
        <v>82</v>
      </c>
      <c r="J145" s="118">
        <v>144</v>
      </c>
    </row>
    <row r="146" spans="1:10" s="18" customFormat="1" ht="11.25" customHeight="1" x14ac:dyDescent="0.2">
      <c r="A146" s="16"/>
      <c r="B146" s="89"/>
      <c r="C146" s="66" t="s">
        <v>106</v>
      </c>
      <c r="D146" s="118">
        <v>797</v>
      </c>
      <c r="E146" s="118">
        <v>375</v>
      </c>
      <c r="F146" s="118">
        <v>422</v>
      </c>
      <c r="G146" s="118">
        <v>789</v>
      </c>
      <c r="H146" s="118">
        <v>367</v>
      </c>
      <c r="I146" s="118">
        <v>422</v>
      </c>
      <c r="J146" s="118">
        <v>793</v>
      </c>
    </row>
    <row r="147" spans="1:10" s="18" customFormat="1" ht="11.25" customHeight="1" x14ac:dyDescent="0.2">
      <c r="A147" s="16"/>
      <c r="B147" s="89"/>
      <c r="C147" s="66" t="s">
        <v>107</v>
      </c>
      <c r="D147" s="118">
        <v>342</v>
      </c>
      <c r="E147" s="118">
        <v>164</v>
      </c>
      <c r="F147" s="118">
        <v>178</v>
      </c>
      <c r="G147" s="118">
        <v>349</v>
      </c>
      <c r="H147" s="118">
        <v>167</v>
      </c>
      <c r="I147" s="118">
        <v>182</v>
      </c>
      <c r="J147" s="118">
        <v>346</v>
      </c>
    </row>
    <row r="148" spans="1:10" s="18" customFormat="1" ht="11.25" customHeight="1" x14ac:dyDescent="0.2">
      <c r="A148" s="16"/>
      <c r="B148" s="89"/>
      <c r="C148" s="66" t="s">
        <v>108</v>
      </c>
      <c r="D148" s="118">
        <v>773</v>
      </c>
      <c r="E148" s="118">
        <v>350</v>
      </c>
      <c r="F148" s="118">
        <v>423</v>
      </c>
      <c r="G148" s="118">
        <v>794</v>
      </c>
      <c r="H148" s="118">
        <v>360</v>
      </c>
      <c r="I148" s="118">
        <v>434</v>
      </c>
      <c r="J148" s="118">
        <v>783</v>
      </c>
    </row>
    <row r="149" spans="1:10" s="18" customFormat="1" ht="11.25" customHeight="1" x14ac:dyDescent="0.2">
      <c r="A149" s="16"/>
      <c r="B149" s="89"/>
      <c r="C149" s="66" t="s">
        <v>109</v>
      </c>
      <c r="D149" s="118">
        <v>1228</v>
      </c>
      <c r="E149" s="118">
        <v>588</v>
      </c>
      <c r="F149" s="118">
        <v>640</v>
      </c>
      <c r="G149" s="118">
        <v>1221</v>
      </c>
      <c r="H149" s="118">
        <v>585</v>
      </c>
      <c r="I149" s="118">
        <v>636</v>
      </c>
      <c r="J149" s="118">
        <v>1224</v>
      </c>
    </row>
    <row r="150" spans="1:10" s="18" customFormat="1" ht="11.25" customHeight="1" x14ac:dyDescent="0.2">
      <c r="A150" s="16"/>
      <c r="B150" s="89"/>
      <c r="C150" s="66" t="s">
        <v>311</v>
      </c>
      <c r="D150" s="118">
        <v>575</v>
      </c>
      <c r="E150" s="118">
        <v>282</v>
      </c>
      <c r="F150" s="118">
        <v>293</v>
      </c>
      <c r="G150" s="118">
        <v>564</v>
      </c>
      <c r="H150" s="118">
        <v>275</v>
      </c>
      <c r="I150" s="118">
        <v>289</v>
      </c>
      <c r="J150" s="118">
        <v>571</v>
      </c>
    </row>
    <row r="151" spans="1:10" s="18" customFormat="1" ht="11.25" customHeight="1" x14ac:dyDescent="0.2">
      <c r="A151" s="16"/>
      <c r="B151" s="89"/>
      <c r="C151" s="66" t="s">
        <v>110</v>
      </c>
      <c r="D151" s="118">
        <v>3407</v>
      </c>
      <c r="E151" s="118">
        <v>1658</v>
      </c>
      <c r="F151" s="118">
        <v>1749</v>
      </c>
      <c r="G151" s="118">
        <v>3476</v>
      </c>
      <c r="H151" s="118">
        <v>1707</v>
      </c>
      <c r="I151" s="118">
        <v>1769</v>
      </c>
      <c r="J151" s="118">
        <v>3440</v>
      </c>
    </row>
    <row r="152" spans="1:10" s="18" customFormat="1" ht="11.25" customHeight="1" x14ac:dyDescent="0.2">
      <c r="A152" s="16"/>
      <c r="B152" s="89"/>
      <c r="C152" s="66" t="s">
        <v>312</v>
      </c>
      <c r="D152" s="118">
        <v>1166</v>
      </c>
      <c r="E152" s="118">
        <v>566</v>
      </c>
      <c r="F152" s="118">
        <v>600</v>
      </c>
      <c r="G152" s="118">
        <v>1214</v>
      </c>
      <c r="H152" s="118">
        <v>601</v>
      </c>
      <c r="I152" s="118">
        <v>613</v>
      </c>
      <c r="J152" s="118">
        <v>1190</v>
      </c>
    </row>
    <row r="153" spans="1:10" s="18" customFormat="1" ht="11.25" customHeight="1" x14ac:dyDescent="0.2">
      <c r="A153" s="16"/>
      <c r="B153" s="89"/>
      <c r="C153" s="66" t="s">
        <v>111</v>
      </c>
      <c r="D153" s="118">
        <v>1566</v>
      </c>
      <c r="E153" s="118">
        <v>756</v>
      </c>
      <c r="F153" s="118">
        <v>810</v>
      </c>
      <c r="G153" s="118">
        <v>1577</v>
      </c>
      <c r="H153" s="118">
        <v>763</v>
      </c>
      <c r="I153" s="118">
        <v>814</v>
      </c>
      <c r="J153" s="118">
        <v>1571</v>
      </c>
    </row>
    <row r="154" spans="1:10" s="18" customFormat="1" ht="11.25" customHeight="1" x14ac:dyDescent="0.2">
      <c r="A154" s="16"/>
      <c r="B154" s="89"/>
      <c r="C154" s="66" t="s">
        <v>112</v>
      </c>
      <c r="D154" s="118">
        <v>800</v>
      </c>
      <c r="E154" s="118">
        <v>368</v>
      </c>
      <c r="F154" s="118">
        <v>432</v>
      </c>
      <c r="G154" s="118">
        <v>804</v>
      </c>
      <c r="H154" s="118">
        <v>368</v>
      </c>
      <c r="I154" s="118">
        <v>436</v>
      </c>
      <c r="J154" s="118">
        <v>802</v>
      </c>
    </row>
    <row r="155" spans="1:10" s="18" customFormat="1" ht="11.25" customHeight="1" x14ac:dyDescent="0.2">
      <c r="A155" s="16"/>
      <c r="B155" s="89"/>
      <c r="C155" s="66" t="s">
        <v>113</v>
      </c>
      <c r="D155" s="118">
        <v>1408</v>
      </c>
      <c r="E155" s="118">
        <v>697</v>
      </c>
      <c r="F155" s="118">
        <v>711</v>
      </c>
      <c r="G155" s="118">
        <v>1456</v>
      </c>
      <c r="H155" s="118">
        <v>713</v>
      </c>
      <c r="I155" s="118">
        <v>743</v>
      </c>
      <c r="J155" s="118">
        <v>1433</v>
      </c>
    </row>
    <row r="156" spans="1:10" s="18" customFormat="1" ht="11.25" customHeight="1" x14ac:dyDescent="0.2">
      <c r="A156" s="16"/>
      <c r="B156" s="89"/>
      <c r="C156" s="66" t="s">
        <v>313</v>
      </c>
      <c r="D156" s="118">
        <v>7559</v>
      </c>
      <c r="E156" s="118">
        <v>3607</v>
      </c>
      <c r="F156" s="118">
        <v>3952</v>
      </c>
      <c r="G156" s="118">
        <v>7576</v>
      </c>
      <c r="H156" s="118">
        <v>3622</v>
      </c>
      <c r="I156" s="118">
        <v>3954</v>
      </c>
      <c r="J156" s="118">
        <v>7567</v>
      </c>
    </row>
    <row r="157" spans="1:10" s="18" customFormat="1" ht="11.25" customHeight="1" x14ac:dyDescent="0.2">
      <c r="A157" s="16"/>
      <c r="B157" s="89"/>
      <c r="C157" s="66" t="s">
        <v>114</v>
      </c>
      <c r="D157" s="118">
        <v>1081</v>
      </c>
      <c r="E157" s="118">
        <v>502</v>
      </c>
      <c r="F157" s="118">
        <v>579</v>
      </c>
      <c r="G157" s="118">
        <v>1115</v>
      </c>
      <c r="H157" s="118">
        <v>520</v>
      </c>
      <c r="I157" s="118">
        <v>595</v>
      </c>
      <c r="J157" s="118">
        <v>1098</v>
      </c>
    </row>
    <row r="158" spans="1:10" s="18" customFormat="1" ht="11.25" customHeight="1" x14ac:dyDescent="0.2">
      <c r="A158" s="16"/>
      <c r="B158" s="89"/>
      <c r="C158" s="66" t="s">
        <v>115</v>
      </c>
      <c r="D158" s="118">
        <v>1468</v>
      </c>
      <c r="E158" s="118">
        <v>721</v>
      </c>
      <c r="F158" s="118">
        <v>747</v>
      </c>
      <c r="G158" s="118">
        <v>1466</v>
      </c>
      <c r="H158" s="118">
        <v>723</v>
      </c>
      <c r="I158" s="118">
        <v>743</v>
      </c>
      <c r="J158" s="118">
        <v>1468</v>
      </c>
    </row>
    <row r="159" spans="1:10" s="18" customFormat="1" ht="11.25" customHeight="1" x14ac:dyDescent="0.2">
      <c r="A159" s="16"/>
      <c r="B159" s="89"/>
      <c r="C159" s="66" t="s">
        <v>116</v>
      </c>
      <c r="D159" s="118">
        <v>704</v>
      </c>
      <c r="E159" s="118">
        <v>348</v>
      </c>
      <c r="F159" s="118">
        <v>356</v>
      </c>
      <c r="G159" s="118">
        <v>701</v>
      </c>
      <c r="H159" s="118">
        <v>351</v>
      </c>
      <c r="I159" s="118">
        <v>350</v>
      </c>
      <c r="J159" s="118">
        <v>701</v>
      </c>
    </row>
    <row r="160" spans="1:10" s="18" customFormat="1" ht="11.25" customHeight="1" x14ac:dyDescent="0.2">
      <c r="A160" s="16"/>
      <c r="B160" s="89"/>
      <c r="C160" s="66" t="s">
        <v>117</v>
      </c>
      <c r="D160" s="118">
        <v>2028</v>
      </c>
      <c r="E160" s="118">
        <v>993</v>
      </c>
      <c r="F160" s="118">
        <v>1035</v>
      </c>
      <c r="G160" s="118">
        <v>2046</v>
      </c>
      <c r="H160" s="118">
        <v>996</v>
      </c>
      <c r="I160" s="118">
        <v>1050</v>
      </c>
      <c r="J160" s="118">
        <v>2036</v>
      </c>
    </row>
    <row r="161" spans="1:10" s="18" customFormat="1" ht="11.25" customHeight="1" x14ac:dyDescent="0.2">
      <c r="A161" s="16"/>
      <c r="B161" s="89"/>
      <c r="C161" s="66" t="s">
        <v>118</v>
      </c>
      <c r="D161" s="118">
        <v>635</v>
      </c>
      <c r="E161" s="118">
        <v>300</v>
      </c>
      <c r="F161" s="118">
        <v>335</v>
      </c>
      <c r="G161" s="118">
        <v>638</v>
      </c>
      <c r="H161" s="118">
        <v>301</v>
      </c>
      <c r="I161" s="118">
        <v>337</v>
      </c>
      <c r="J161" s="118">
        <v>637</v>
      </c>
    </row>
    <row r="162" spans="1:10" s="18" customFormat="1" ht="11.25" customHeight="1" x14ac:dyDescent="0.2">
      <c r="A162" s="16"/>
      <c r="B162" s="89"/>
      <c r="C162" s="66" t="s">
        <v>119</v>
      </c>
      <c r="D162" s="118">
        <v>436</v>
      </c>
      <c r="E162" s="118">
        <v>232</v>
      </c>
      <c r="F162" s="118">
        <v>204</v>
      </c>
      <c r="G162" s="118">
        <v>445</v>
      </c>
      <c r="H162" s="118">
        <v>236</v>
      </c>
      <c r="I162" s="118">
        <v>209</v>
      </c>
      <c r="J162" s="118">
        <v>441</v>
      </c>
    </row>
    <row r="163" spans="1:10" s="18" customFormat="1" ht="11.25" customHeight="1" x14ac:dyDescent="0.2">
      <c r="A163" s="16"/>
      <c r="B163" s="89"/>
      <c r="C163" s="66" t="s">
        <v>120</v>
      </c>
      <c r="D163" s="118">
        <v>1667</v>
      </c>
      <c r="E163" s="118">
        <v>823</v>
      </c>
      <c r="F163" s="118">
        <v>844</v>
      </c>
      <c r="G163" s="118">
        <v>1692</v>
      </c>
      <c r="H163" s="118">
        <v>825</v>
      </c>
      <c r="I163" s="118">
        <v>867</v>
      </c>
      <c r="J163" s="118">
        <v>1680</v>
      </c>
    </row>
    <row r="164" spans="1:10" s="18" customFormat="1" ht="11.25" customHeight="1" x14ac:dyDescent="0.2">
      <c r="A164" s="16"/>
      <c r="B164" s="89"/>
      <c r="C164" s="66" t="s">
        <v>121</v>
      </c>
      <c r="D164" s="118">
        <v>1637</v>
      </c>
      <c r="E164" s="118">
        <v>736</v>
      </c>
      <c r="F164" s="118">
        <v>901</v>
      </c>
      <c r="G164" s="118">
        <v>1566</v>
      </c>
      <c r="H164" s="118">
        <v>702</v>
      </c>
      <c r="I164" s="118">
        <v>864</v>
      </c>
      <c r="J164" s="118">
        <v>1601</v>
      </c>
    </row>
    <row r="165" spans="1:10" s="18" customFormat="1" ht="11.25" customHeight="1" x14ac:dyDescent="0.2">
      <c r="A165" s="16"/>
      <c r="B165" s="89"/>
      <c r="C165" s="66" t="s">
        <v>122</v>
      </c>
      <c r="D165" s="118">
        <v>2837</v>
      </c>
      <c r="E165" s="118">
        <v>1373</v>
      </c>
      <c r="F165" s="118">
        <v>1464</v>
      </c>
      <c r="G165" s="118">
        <v>2886</v>
      </c>
      <c r="H165" s="118">
        <v>1388</v>
      </c>
      <c r="I165" s="118">
        <v>1498</v>
      </c>
      <c r="J165" s="118">
        <v>2861</v>
      </c>
    </row>
    <row r="166" spans="1:10" s="18" customFormat="1" ht="11.25" customHeight="1" x14ac:dyDescent="0.2">
      <c r="A166" s="16"/>
      <c r="B166" s="89"/>
      <c r="C166" s="66" t="s">
        <v>123</v>
      </c>
      <c r="D166" s="118">
        <v>566</v>
      </c>
      <c r="E166" s="118">
        <v>263</v>
      </c>
      <c r="F166" s="118">
        <v>303</v>
      </c>
      <c r="G166" s="118">
        <v>565</v>
      </c>
      <c r="H166" s="118">
        <v>270</v>
      </c>
      <c r="I166" s="118">
        <v>295</v>
      </c>
      <c r="J166" s="118">
        <v>565</v>
      </c>
    </row>
    <row r="167" spans="1:10" s="18" customFormat="1" ht="11.25" customHeight="1" x14ac:dyDescent="0.2">
      <c r="A167" s="16"/>
      <c r="B167" s="89"/>
      <c r="C167" s="66" t="s">
        <v>124</v>
      </c>
      <c r="D167" s="118">
        <v>408</v>
      </c>
      <c r="E167" s="118">
        <v>194</v>
      </c>
      <c r="F167" s="118">
        <v>214</v>
      </c>
      <c r="G167" s="118">
        <v>411</v>
      </c>
      <c r="H167" s="118">
        <v>199</v>
      </c>
      <c r="I167" s="118">
        <v>212</v>
      </c>
      <c r="J167" s="118">
        <v>410</v>
      </c>
    </row>
    <row r="168" spans="1:10" s="18" customFormat="1" ht="11.25" customHeight="1" x14ac:dyDescent="0.2">
      <c r="A168" s="16"/>
      <c r="B168" s="89"/>
      <c r="C168" s="66" t="s">
        <v>125</v>
      </c>
      <c r="D168" s="118">
        <v>1688</v>
      </c>
      <c r="E168" s="118">
        <v>816</v>
      </c>
      <c r="F168" s="118">
        <v>872</v>
      </c>
      <c r="G168" s="118">
        <v>1711</v>
      </c>
      <c r="H168" s="118">
        <v>818</v>
      </c>
      <c r="I168" s="118">
        <v>893</v>
      </c>
      <c r="J168" s="118">
        <v>1701</v>
      </c>
    </row>
    <row r="169" spans="1:10" s="18" customFormat="1" ht="11.25" customHeight="1" x14ac:dyDescent="0.2">
      <c r="A169" s="16"/>
      <c r="B169" s="89"/>
      <c r="C169" s="66" t="s">
        <v>295</v>
      </c>
      <c r="D169" s="118">
        <v>210</v>
      </c>
      <c r="E169" s="118">
        <v>100</v>
      </c>
      <c r="F169" s="118">
        <v>110</v>
      </c>
      <c r="G169" s="118">
        <v>213</v>
      </c>
      <c r="H169" s="118">
        <v>102</v>
      </c>
      <c r="I169" s="118">
        <v>111</v>
      </c>
      <c r="J169" s="118">
        <v>211</v>
      </c>
    </row>
    <row r="170" spans="1:10" s="18" customFormat="1" ht="11.25" customHeight="1" x14ac:dyDescent="0.2">
      <c r="A170" s="16"/>
      <c r="B170" s="89"/>
      <c r="C170" s="66" t="s">
        <v>126</v>
      </c>
      <c r="D170" s="118">
        <v>276</v>
      </c>
      <c r="E170" s="118">
        <v>137</v>
      </c>
      <c r="F170" s="118">
        <v>139</v>
      </c>
      <c r="G170" s="118">
        <v>284</v>
      </c>
      <c r="H170" s="118">
        <v>141</v>
      </c>
      <c r="I170" s="118">
        <v>143</v>
      </c>
      <c r="J170" s="118">
        <v>280</v>
      </c>
    </row>
    <row r="171" spans="1:10" s="18" customFormat="1" ht="11.25" customHeight="1" x14ac:dyDescent="0.2">
      <c r="A171" s="16"/>
      <c r="B171" s="89"/>
      <c r="C171" s="66" t="s">
        <v>314</v>
      </c>
      <c r="D171" s="118">
        <v>6394</v>
      </c>
      <c r="E171" s="118">
        <v>2907</v>
      </c>
      <c r="F171" s="118">
        <v>3487</v>
      </c>
      <c r="G171" s="118">
        <v>6445</v>
      </c>
      <c r="H171" s="118">
        <v>2900</v>
      </c>
      <c r="I171" s="118">
        <v>3545</v>
      </c>
      <c r="J171" s="118">
        <v>6420</v>
      </c>
    </row>
    <row r="172" spans="1:10" s="18" customFormat="1" ht="11.25" customHeight="1" x14ac:dyDescent="0.2">
      <c r="A172" s="16"/>
      <c r="B172" s="89"/>
      <c r="C172" s="89" t="s">
        <v>264</v>
      </c>
      <c r="D172" s="119">
        <v>519</v>
      </c>
      <c r="E172" s="119">
        <v>250</v>
      </c>
      <c r="F172" s="119">
        <v>269</v>
      </c>
      <c r="G172" s="119">
        <v>523</v>
      </c>
      <c r="H172" s="119">
        <v>253</v>
      </c>
      <c r="I172" s="119">
        <v>270</v>
      </c>
      <c r="J172" s="119">
        <v>521</v>
      </c>
    </row>
    <row r="173" spans="1:10" s="18" customFormat="1" ht="11.25" customHeight="1" x14ac:dyDescent="0.2">
      <c r="A173" s="336"/>
      <c r="B173" s="336"/>
      <c r="C173" s="336"/>
      <c r="D173" s="336"/>
      <c r="E173" s="336"/>
      <c r="F173" s="336"/>
      <c r="G173" s="336"/>
      <c r="H173" s="336"/>
      <c r="I173" s="336"/>
      <c r="J173" s="336"/>
    </row>
    <row r="174" spans="1:10" s="16" customFormat="1" ht="11.25" customHeight="1" x14ac:dyDescent="0.2">
      <c r="A174" s="296" t="s">
        <v>127</v>
      </c>
      <c r="B174" s="296"/>
      <c r="C174" s="296"/>
      <c r="D174" s="15">
        <f t="shared" ref="D174:J174" si="44">SUM(D175:D214)</f>
        <v>58780</v>
      </c>
      <c r="E174" s="15">
        <f t="shared" si="44"/>
        <v>27534</v>
      </c>
      <c r="F174" s="15">
        <f t="shared" si="44"/>
        <v>31246</v>
      </c>
      <c r="G174" s="15">
        <f t="shared" si="44"/>
        <v>59228</v>
      </c>
      <c r="H174" s="15">
        <f t="shared" si="44"/>
        <v>27805</v>
      </c>
      <c r="I174" s="15">
        <f t="shared" si="44"/>
        <v>31423</v>
      </c>
      <c r="J174" s="15">
        <f t="shared" si="44"/>
        <v>59004</v>
      </c>
    </row>
    <row r="175" spans="1:10" s="18" customFormat="1" ht="11.25" customHeight="1" x14ac:dyDescent="0.2">
      <c r="A175" s="16"/>
      <c r="B175" s="89"/>
      <c r="C175" s="66" t="s">
        <v>128</v>
      </c>
      <c r="D175" s="118">
        <v>5132</v>
      </c>
      <c r="E175" s="118">
        <v>2337</v>
      </c>
      <c r="F175" s="118">
        <v>2795</v>
      </c>
      <c r="G175" s="118">
        <v>5201</v>
      </c>
      <c r="H175" s="118">
        <v>2362</v>
      </c>
      <c r="I175" s="118">
        <v>2839</v>
      </c>
      <c r="J175" s="118">
        <v>5167</v>
      </c>
    </row>
    <row r="176" spans="1:10" s="18" customFormat="1" ht="11.25" customHeight="1" x14ac:dyDescent="0.2">
      <c r="A176" s="16"/>
      <c r="B176" s="89"/>
      <c r="C176" s="66" t="s">
        <v>252</v>
      </c>
      <c r="D176" s="118">
        <v>133</v>
      </c>
      <c r="E176" s="118">
        <v>60</v>
      </c>
      <c r="F176" s="118">
        <v>73</v>
      </c>
      <c r="G176" s="118">
        <v>123</v>
      </c>
      <c r="H176" s="118">
        <v>58</v>
      </c>
      <c r="I176" s="118">
        <v>65</v>
      </c>
      <c r="J176" s="118">
        <v>128</v>
      </c>
    </row>
    <row r="177" spans="1:10" s="18" customFormat="1" ht="11.25" customHeight="1" x14ac:dyDescent="0.2">
      <c r="A177" s="16"/>
      <c r="B177" s="89"/>
      <c r="C177" s="66" t="s">
        <v>129</v>
      </c>
      <c r="D177" s="118">
        <v>222</v>
      </c>
      <c r="E177" s="118">
        <v>108</v>
      </c>
      <c r="F177" s="118">
        <v>114</v>
      </c>
      <c r="G177" s="118">
        <v>224</v>
      </c>
      <c r="H177" s="118">
        <v>110</v>
      </c>
      <c r="I177" s="118">
        <v>114</v>
      </c>
      <c r="J177" s="118">
        <v>223</v>
      </c>
    </row>
    <row r="178" spans="1:10" s="18" customFormat="1" ht="11.25" customHeight="1" x14ac:dyDescent="0.2">
      <c r="A178" s="16"/>
      <c r="B178" s="89"/>
      <c r="C178" s="66" t="s">
        <v>130</v>
      </c>
      <c r="D178" s="118">
        <v>485</v>
      </c>
      <c r="E178" s="118">
        <v>228</v>
      </c>
      <c r="F178" s="118">
        <v>257</v>
      </c>
      <c r="G178" s="118">
        <v>503</v>
      </c>
      <c r="H178" s="118">
        <v>240</v>
      </c>
      <c r="I178" s="118">
        <v>263</v>
      </c>
      <c r="J178" s="118">
        <v>494</v>
      </c>
    </row>
    <row r="179" spans="1:10" s="18" customFormat="1" ht="11.25" customHeight="1" x14ac:dyDescent="0.2">
      <c r="A179" s="16"/>
      <c r="B179" s="89"/>
      <c r="C179" s="66" t="s">
        <v>131</v>
      </c>
      <c r="D179" s="118">
        <v>1854</v>
      </c>
      <c r="E179" s="118">
        <v>867</v>
      </c>
      <c r="F179" s="118">
        <v>987</v>
      </c>
      <c r="G179" s="118">
        <v>1888</v>
      </c>
      <c r="H179" s="118">
        <v>891</v>
      </c>
      <c r="I179" s="118">
        <v>997</v>
      </c>
      <c r="J179" s="118">
        <v>1871</v>
      </c>
    </row>
    <row r="180" spans="1:10" s="18" customFormat="1" ht="11.25" customHeight="1" x14ac:dyDescent="0.2">
      <c r="A180" s="16"/>
      <c r="B180" s="89"/>
      <c r="C180" s="66" t="s">
        <v>132</v>
      </c>
      <c r="D180" s="118">
        <v>112</v>
      </c>
      <c r="E180" s="118">
        <v>51</v>
      </c>
      <c r="F180" s="118">
        <v>61</v>
      </c>
      <c r="G180" s="118">
        <v>119</v>
      </c>
      <c r="H180" s="118">
        <v>54</v>
      </c>
      <c r="I180" s="118">
        <v>65</v>
      </c>
      <c r="J180" s="118">
        <v>116</v>
      </c>
    </row>
    <row r="181" spans="1:10" s="18" customFormat="1" ht="11.25" customHeight="1" x14ac:dyDescent="0.2">
      <c r="A181" s="16"/>
      <c r="B181" s="89"/>
      <c r="C181" s="66" t="s">
        <v>133</v>
      </c>
      <c r="D181" s="118">
        <v>688</v>
      </c>
      <c r="E181" s="118">
        <v>324</v>
      </c>
      <c r="F181" s="118">
        <v>364</v>
      </c>
      <c r="G181" s="118">
        <v>686</v>
      </c>
      <c r="H181" s="118">
        <v>327</v>
      </c>
      <c r="I181" s="118">
        <v>359</v>
      </c>
      <c r="J181" s="118">
        <v>685</v>
      </c>
    </row>
    <row r="182" spans="1:10" s="18" customFormat="1" ht="11.25" customHeight="1" x14ac:dyDescent="0.2">
      <c r="A182" s="16"/>
      <c r="B182" s="89"/>
      <c r="C182" s="66" t="s">
        <v>135</v>
      </c>
      <c r="D182" s="118">
        <v>756</v>
      </c>
      <c r="E182" s="118">
        <v>370</v>
      </c>
      <c r="F182" s="118">
        <v>386</v>
      </c>
      <c r="G182" s="118">
        <v>776</v>
      </c>
      <c r="H182" s="118">
        <v>374</v>
      </c>
      <c r="I182" s="118">
        <v>402</v>
      </c>
      <c r="J182" s="118">
        <v>767</v>
      </c>
    </row>
    <row r="183" spans="1:10" s="18" customFormat="1" ht="11.25" customHeight="1" x14ac:dyDescent="0.2">
      <c r="A183" s="16"/>
      <c r="B183" s="89"/>
      <c r="C183" s="66" t="s">
        <v>136</v>
      </c>
      <c r="D183" s="118">
        <v>24</v>
      </c>
      <c r="E183" s="118">
        <v>12</v>
      </c>
      <c r="F183" s="118">
        <v>12</v>
      </c>
      <c r="G183" s="118">
        <v>20</v>
      </c>
      <c r="H183" s="118">
        <v>12</v>
      </c>
      <c r="I183" s="118">
        <v>8</v>
      </c>
      <c r="J183" s="118">
        <v>22</v>
      </c>
    </row>
    <row r="184" spans="1:10" s="18" customFormat="1" ht="11.25" customHeight="1" x14ac:dyDescent="0.2">
      <c r="A184" s="16"/>
      <c r="B184" s="89"/>
      <c r="C184" s="66" t="s">
        <v>265</v>
      </c>
      <c r="D184" s="118">
        <v>1185</v>
      </c>
      <c r="E184" s="118">
        <v>572</v>
      </c>
      <c r="F184" s="118">
        <v>613</v>
      </c>
      <c r="G184" s="118">
        <v>1208</v>
      </c>
      <c r="H184" s="118">
        <v>591</v>
      </c>
      <c r="I184" s="118">
        <v>617</v>
      </c>
      <c r="J184" s="118">
        <v>1198</v>
      </c>
    </row>
    <row r="185" spans="1:10" s="18" customFormat="1" ht="11.25" customHeight="1" x14ac:dyDescent="0.2">
      <c r="A185" s="16"/>
      <c r="B185" s="89"/>
      <c r="C185" s="66" t="s">
        <v>138</v>
      </c>
      <c r="D185" s="118">
        <v>107</v>
      </c>
      <c r="E185" s="118">
        <v>61</v>
      </c>
      <c r="F185" s="118">
        <v>46</v>
      </c>
      <c r="G185" s="118">
        <v>106</v>
      </c>
      <c r="H185" s="118">
        <v>59</v>
      </c>
      <c r="I185" s="118">
        <v>47</v>
      </c>
      <c r="J185" s="118">
        <v>106</v>
      </c>
    </row>
    <row r="186" spans="1:10" s="18" customFormat="1" ht="11.25" customHeight="1" x14ac:dyDescent="0.2">
      <c r="A186" s="16"/>
      <c r="B186" s="89"/>
      <c r="C186" s="66" t="s">
        <v>139</v>
      </c>
      <c r="D186" s="118">
        <v>278</v>
      </c>
      <c r="E186" s="118">
        <v>137</v>
      </c>
      <c r="F186" s="118">
        <v>141</v>
      </c>
      <c r="G186" s="118">
        <v>283</v>
      </c>
      <c r="H186" s="118">
        <v>139</v>
      </c>
      <c r="I186" s="118">
        <v>144</v>
      </c>
      <c r="J186" s="118">
        <v>280</v>
      </c>
    </row>
    <row r="187" spans="1:10" s="18" customFormat="1" ht="11.25" customHeight="1" x14ac:dyDescent="0.2">
      <c r="A187" s="16"/>
      <c r="B187" s="89"/>
      <c r="C187" s="66" t="s">
        <v>266</v>
      </c>
      <c r="D187" s="118">
        <v>1162</v>
      </c>
      <c r="E187" s="118">
        <v>552</v>
      </c>
      <c r="F187" s="118">
        <v>610</v>
      </c>
      <c r="G187" s="118">
        <v>1166</v>
      </c>
      <c r="H187" s="118">
        <v>550</v>
      </c>
      <c r="I187" s="118">
        <v>616</v>
      </c>
      <c r="J187" s="118">
        <v>1164</v>
      </c>
    </row>
    <row r="188" spans="1:10" s="18" customFormat="1" ht="11.25" customHeight="1" x14ac:dyDescent="0.2">
      <c r="A188" s="16"/>
      <c r="B188" s="89"/>
      <c r="C188" s="66" t="s">
        <v>140</v>
      </c>
      <c r="D188" s="118">
        <v>4005</v>
      </c>
      <c r="E188" s="118">
        <v>1950</v>
      </c>
      <c r="F188" s="118">
        <v>2055</v>
      </c>
      <c r="G188" s="118">
        <v>4079</v>
      </c>
      <c r="H188" s="118">
        <v>1978</v>
      </c>
      <c r="I188" s="118">
        <v>2101</v>
      </c>
      <c r="J188" s="118">
        <v>4042</v>
      </c>
    </row>
    <row r="189" spans="1:10" s="18" customFormat="1" ht="11.25" customHeight="1" x14ac:dyDescent="0.2">
      <c r="A189" s="16"/>
      <c r="B189" s="89"/>
      <c r="C189" s="66" t="s">
        <v>141</v>
      </c>
      <c r="D189" s="118">
        <v>34</v>
      </c>
      <c r="E189" s="118">
        <v>14</v>
      </c>
      <c r="F189" s="118">
        <v>20</v>
      </c>
      <c r="G189" s="118">
        <v>33</v>
      </c>
      <c r="H189" s="118">
        <v>14</v>
      </c>
      <c r="I189" s="118">
        <v>19</v>
      </c>
      <c r="J189" s="118">
        <v>34</v>
      </c>
    </row>
    <row r="190" spans="1:10" s="18" customFormat="1" ht="11.25" customHeight="1" x14ac:dyDescent="0.2">
      <c r="A190" s="16"/>
      <c r="B190" s="89"/>
      <c r="C190" s="66" t="s">
        <v>142</v>
      </c>
      <c r="D190" s="118">
        <v>35</v>
      </c>
      <c r="E190" s="118">
        <v>20</v>
      </c>
      <c r="F190" s="118">
        <v>15</v>
      </c>
      <c r="G190" s="118">
        <v>35</v>
      </c>
      <c r="H190" s="118">
        <v>20</v>
      </c>
      <c r="I190" s="118">
        <v>15</v>
      </c>
      <c r="J190" s="118">
        <v>34</v>
      </c>
    </row>
    <row r="191" spans="1:10" s="18" customFormat="1" ht="11.25" customHeight="1" x14ac:dyDescent="0.2">
      <c r="A191" s="16"/>
      <c r="B191" s="89"/>
      <c r="C191" s="66" t="s">
        <v>253</v>
      </c>
      <c r="D191" s="118">
        <v>913</v>
      </c>
      <c r="E191" s="118">
        <v>416</v>
      </c>
      <c r="F191" s="118">
        <v>497</v>
      </c>
      <c r="G191" s="118">
        <v>909</v>
      </c>
      <c r="H191" s="118">
        <v>412</v>
      </c>
      <c r="I191" s="118">
        <v>497</v>
      </c>
      <c r="J191" s="118">
        <v>911</v>
      </c>
    </row>
    <row r="192" spans="1:10" s="18" customFormat="1" ht="11.25" customHeight="1" x14ac:dyDescent="0.2">
      <c r="A192" s="16"/>
      <c r="B192" s="89"/>
      <c r="C192" s="66" t="s">
        <v>143</v>
      </c>
      <c r="D192" s="19">
        <v>345</v>
      </c>
      <c r="E192" s="19">
        <v>162</v>
      </c>
      <c r="F192" s="19">
        <v>183</v>
      </c>
      <c r="G192" s="19">
        <v>340</v>
      </c>
      <c r="H192" s="19">
        <v>158</v>
      </c>
      <c r="I192" s="19">
        <v>182</v>
      </c>
      <c r="J192" s="19">
        <v>342</v>
      </c>
    </row>
    <row r="193" spans="1:10" s="18" customFormat="1" ht="11.25" customHeight="1" x14ac:dyDescent="0.2">
      <c r="A193" s="16"/>
      <c r="B193" s="89"/>
      <c r="C193" s="66" t="s">
        <v>144</v>
      </c>
      <c r="D193" s="118">
        <v>1139</v>
      </c>
      <c r="E193" s="118">
        <v>560</v>
      </c>
      <c r="F193" s="118">
        <v>579</v>
      </c>
      <c r="G193" s="118">
        <v>1154</v>
      </c>
      <c r="H193" s="118">
        <v>586</v>
      </c>
      <c r="I193" s="118">
        <v>568</v>
      </c>
      <c r="J193" s="118">
        <v>1147</v>
      </c>
    </row>
    <row r="194" spans="1:10" s="18" customFormat="1" ht="11.25" customHeight="1" x14ac:dyDescent="0.2">
      <c r="A194" s="16"/>
      <c r="B194" s="89"/>
      <c r="C194" s="66" t="s">
        <v>145</v>
      </c>
      <c r="D194" s="118">
        <v>14426</v>
      </c>
      <c r="E194" s="118">
        <v>6596</v>
      </c>
      <c r="F194" s="118">
        <v>7830</v>
      </c>
      <c r="G194" s="118">
        <v>14482</v>
      </c>
      <c r="H194" s="118">
        <v>6635</v>
      </c>
      <c r="I194" s="118">
        <v>7847</v>
      </c>
      <c r="J194" s="118">
        <v>14453</v>
      </c>
    </row>
    <row r="195" spans="1:10" s="18" customFormat="1" ht="11.25" customHeight="1" x14ac:dyDescent="0.2">
      <c r="A195" s="16"/>
      <c r="B195" s="89"/>
      <c r="C195" s="66" t="s">
        <v>146</v>
      </c>
      <c r="D195" s="118">
        <v>6122</v>
      </c>
      <c r="E195" s="118">
        <v>2976</v>
      </c>
      <c r="F195" s="118">
        <v>3146</v>
      </c>
      <c r="G195" s="118">
        <v>6250</v>
      </c>
      <c r="H195" s="118">
        <v>3050</v>
      </c>
      <c r="I195" s="118">
        <v>3200</v>
      </c>
      <c r="J195" s="118">
        <v>6186</v>
      </c>
    </row>
    <row r="196" spans="1:10" s="18" customFormat="1" ht="11.25" customHeight="1" x14ac:dyDescent="0.2">
      <c r="A196" s="16"/>
      <c r="B196" s="89"/>
      <c r="C196" s="66" t="s">
        <v>147</v>
      </c>
      <c r="D196" s="118">
        <v>1526</v>
      </c>
      <c r="E196" s="118">
        <v>721</v>
      </c>
      <c r="F196" s="118">
        <v>805</v>
      </c>
      <c r="G196" s="118">
        <v>1547</v>
      </c>
      <c r="H196" s="118">
        <v>732</v>
      </c>
      <c r="I196" s="118">
        <v>815</v>
      </c>
      <c r="J196" s="118">
        <v>1538</v>
      </c>
    </row>
    <row r="197" spans="1:10" s="18" customFormat="1" ht="11.25" customHeight="1" x14ac:dyDescent="0.2">
      <c r="A197" s="16"/>
      <c r="B197" s="89"/>
      <c r="C197" s="66" t="s">
        <v>148</v>
      </c>
      <c r="D197" s="118">
        <v>204</v>
      </c>
      <c r="E197" s="118">
        <v>95</v>
      </c>
      <c r="F197" s="118">
        <v>109</v>
      </c>
      <c r="G197" s="118">
        <v>202</v>
      </c>
      <c r="H197" s="118">
        <v>97</v>
      </c>
      <c r="I197" s="118">
        <v>105</v>
      </c>
      <c r="J197" s="118">
        <v>203</v>
      </c>
    </row>
    <row r="198" spans="1:10" s="18" customFormat="1" ht="11.25" customHeight="1" x14ac:dyDescent="0.2">
      <c r="A198" s="16"/>
      <c r="B198" s="89"/>
      <c r="C198" s="66" t="s">
        <v>149</v>
      </c>
      <c r="D198" s="118">
        <v>6695</v>
      </c>
      <c r="E198" s="118">
        <v>3078</v>
      </c>
      <c r="F198" s="118">
        <v>3617</v>
      </c>
      <c r="G198" s="118">
        <v>6699</v>
      </c>
      <c r="H198" s="118">
        <v>3072</v>
      </c>
      <c r="I198" s="118">
        <v>3627</v>
      </c>
      <c r="J198" s="118">
        <v>6696</v>
      </c>
    </row>
    <row r="199" spans="1:10" s="18" customFormat="1" ht="11.25" customHeight="1" x14ac:dyDescent="0.2">
      <c r="A199" s="16"/>
      <c r="B199" s="89"/>
      <c r="C199" s="66" t="s">
        <v>150</v>
      </c>
      <c r="D199" s="118">
        <v>61</v>
      </c>
      <c r="E199" s="118">
        <v>34</v>
      </c>
      <c r="F199" s="118">
        <v>27</v>
      </c>
      <c r="G199" s="118">
        <v>62</v>
      </c>
      <c r="H199" s="118">
        <v>34</v>
      </c>
      <c r="I199" s="118">
        <v>28</v>
      </c>
      <c r="J199" s="118">
        <v>61</v>
      </c>
    </row>
    <row r="200" spans="1:10" s="18" customFormat="1" ht="11.25" customHeight="1" x14ac:dyDescent="0.2">
      <c r="A200" s="16"/>
      <c r="B200" s="89"/>
      <c r="C200" s="66" t="s">
        <v>151</v>
      </c>
      <c r="D200" s="118">
        <v>2880</v>
      </c>
      <c r="E200" s="118">
        <v>1300</v>
      </c>
      <c r="F200" s="118">
        <v>1580</v>
      </c>
      <c r="G200" s="118">
        <v>2856</v>
      </c>
      <c r="H200" s="118">
        <v>1285</v>
      </c>
      <c r="I200" s="118">
        <v>1571</v>
      </c>
      <c r="J200" s="118">
        <v>2869</v>
      </c>
    </row>
    <row r="201" spans="1:10" s="18" customFormat="1" ht="11.25" customHeight="1" x14ac:dyDescent="0.2">
      <c r="A201" s="16"/>
      <c r="B201" s="89"/>
      <c r="C201" s="66" t="s">
        <v>152</v>
      </c>
      <c r="D201" s="118">
        <v>299</v>
      </c>
      <c r="E201" s="118">
        <v>143</v>
      </c>
      <c r="F201" s="118">
        <v>156</v>
      </c>
      <c r="G201" s="118">
        <v>295</v>
      </c>
      <c r="H201" s="118">
        <v>143</v>
      </c>
      <c r="I201" s="118">
        <v>152</v>
      </c>
      <c r="J201" s="118">
        <v>298</v>
      </c>
    </row>
    <row r="202" spans="1:10" s="18" customFormat="1" ht="11.25" customHeight="1" x14ac:dyDescent="0.2">
      <c r="A202" s="16"/>
      <c r="B202" s="89"/>
      <c r="C202" s="66" t="s">
        <v>153</v>
      </c>
      <c r="D202" s="118">
        <v>789</v>
      </c>
      <c r="E202" s="118">
        <v>356</v>
      </c>
      <c r="F202" s="118">
        <v>433</v>
      </c>
      <c r="G202" s="118">
        <v>769</v>
      </c>
      <c r="H202" s="118">
        <v>348</v>
      </c>
      <c r="I202" s="118">
        <v>421</v>
      </c>
      <c r="J202" s="118">
        <v>779</v>
      </c>
    </row>
    <row r="203" spans="1:10" s="18" customFormat="1" ht="11.25" customHeight="1" x14ac:dyDescent="0.2">
      <c r="A203" s="16"/>
      <c r="B203" s="89"/>
      <c r="C203" s="66" t="s">
        <v>254</v>
      </c>
      <c r="D203" s="118">
        <v>111</v>
      </c>
      <c r="E203" s="118">
        <v>51</v>
      </c>
      <c r="F203" s="118">
        <v>60</v>
      </c>
      <c r="G203" s="118">
        <v>118</v>
      </c>
      <c r="H203" s="118">
        <v>54</v>
      </c>
      <c r="I203" s="118">
        <v>64</v>
      </c>
      <c r="J203" s="118">
        <v>114</v>
      </c>
    </row>
    <row r="204" spans="1:10" s="18" customFormat="1" ht="11.25" customHeight="1" x14ac:dyDescent="0.2">
      <c r="A204" s="16"/>
      <c r="B204" s="89"/>
      <c r="C204" s="66" t="s">
        <v>154</v>
      </c>
      <c r="D204" s="118">
        <v>392</v>
      </c>
      <c r="E204" s="118">
        <v>187</v>
      </c>
      <c r="F204" s="118">
        <v>205</v>
      </c>
      <c r="G204" s="118">
        <v>391</v>
      </c>
      <c r="H204" s="118">
        <v>185</v>
      </c>
      <c r="I204" s="118">
        <v>206</v>
      </c>
      <c r="J204" s="118">
        <v>392</v>
      </c>
    </row>
    <row r="205" spans="1:10" s="18" customFormat="1" ht="11.25" customHeight="1" x14ac:dyDescent="0.2">
      <c r="A205" s="16"/>
      <c r="B205" s="89"/>
      <c r="C205" s="66" t="s">
        <v>155</v>
      </c>
      <c r="D205" s="118">
        <v>661</v>
      </c>
      <c r="E205" s="118">
        <v>329</v>
      </c>
      <c r="F205" s="118">
        <v>332</v>
      </c>
      <c r="G205" s="118">
        <v>650</v>
      </c>
      <c r="H205" s="118">
        <v>324</v>
      </c>
      <c r="I205" s="118">
        <v>326</v>
      </c>
      <c r="J205" s="118">
        <v>655</v>
      </c>
    </row>
    <row r="206" spans="1:10" s="18" customFormat="1" ht="11.25" customHeight="1" x14ac:dyDescent="0.2">
      <c r="A206" s="16"/>
      <c r="B206" s="89"/>
      <c r="C206" s="66" t="s">
        <v>156</v>
      </c>
      <c r="D206" s="118">
        <v>643</v>
      </c>
      <c r="E206" s="118">
        <v>296</v>
      </c>
      <c r="F206" s="118">
        <v>347</v>
      </c>
      <c r="G206" s="118">
        <v>675</v>
      </c>
      <c r="H206" s="118">
        <v>313</v>
      </c>
      <c r="I206" s="118">
        <v>362</v>
      </c>
      <c r="J206" s="118">
        <v>659</v>
      </c>
    </row>
    <row r="207" spans="1:10" s="18" customFormat="1" ht="11.25" customHeight="1" x14ac:dyDescent="0.2">
      <c r="A207" s="16"/>
      <c r="B207" s="89"/>
      <c r="C207" s="66" t="s">
        <v>157</v>
      </c>
      <c r="D207" s="118">
        <v>138</v>
      </c>
      <c r="E207" s="118">
        <v>57</v>
      </c>
      <c r="F207" s="118">
        <v>81</v>
      </c>
      <c r="G207" s="118">
        <v>145</v>
      </c>
      <c r="H207" s="118">
        <v>64</v>
      </c>
      <c r="I207" s="118">
        <v>81</v>
      </c>
      <c r="J207" s="118">
        <v>142</v>
      </c>
    </row>
    <row r="208" spans="1:10" s="18" customFormat="1" ht="11.25" customHeight="1" x14ac:dyDescent="0.2">
      <c r="A208" s="16"/>
      <c r="B208" s="89"/>
      <c r="C208" s="66" t="s">
        <v>158</v>
      </c>
      <c r="D208" s="118">
        <v>87</v>
      </c>
      <c r="E208" s="118">
        <v>48</v>
      </c>
      <c r="F208" s="118">
        <v>39</v>
      </c>
      <c r="G208" s="118">
        <v>87</v>
      </c>
      <c r="H208" s="118">
        <v>48</v>
      </c>
      <c r="I208" s="118">
        <v>39</v>
      </c>
      <c r="J208" s="118">
        <v>87</v>
      </c>
    </row>
    <row r="209" spans="1:10" s="18" customFormat="1" ht="11.25" customHeight="1" x14ac:dyDescent="0.2">
      <c r="A209" s="16"/>
      <c r="B209" s="89"/>
      <c r="C209" s="66" t="s">
        <v>159</v>
      </c>
      <c r="D209" s="118">
        <v>753</v>
      </c>
      <c r="E209" s="118">
        <v>364</v>
      </c>
      <c r="F209" s="118">
        <v>389</v>
      </c>
      <c r="G209" s="118">
        <v>782</v>
      </c>
      <c r="H209" s="118">
        <v>375</v>
      </c>
      <c r="I209" s="118">
        <v>407</v>
      </c>
      <c r="J209" s="118">
        <v>767</v>
      </c>
    </row>
    <row r="210" spans="1:10" s="18" customFormat="1" ht="11.25" customHeight="1" x14ac:dyDescent="0.2">
      <c r="A210" s="16"/>
      <c r="B210" s="89"/>
      <c r="C210" s="66" t="s">
        <v>160</v>
      </c>
      <c r="D210" s="118">
        <v>2377</v>
      </c>
      <c r="E210" s="118">
        <v>1146</v>
      </c>
      <c r="F210" s="118">
        <v>1231</v>
      </c>
      <c r="G210" s="118">
        <v>2355</v>
      </c>
      <c r="H210" s="118">
        <v>1133</v>
      </c>
      <c r="I210" s="118">
        <v>1222</v>
      </c>
      <c r="J210" s="118">
        <v>2367</v>
      </c>
    </row>
    <row r="211" spans="1:10" s="18" customFormat="1" ht="11.25" customHeight="1" x14ac:dyDescent="0.2">
      <c r="A211" s="16"/>
      <c r="B211" s="89"/>
      <c r="C211" s="66" t="s">
        <v>161</v>
      </c>
      <c r="D211" s="118">
        <v>70</v>
      </c>
      <c r="E211" s="118">
        <v>31</v>
      </c>
      <c r="F211" s="118">
        <v>39</v>
      </c>
      <c r="G211" s="118">
        <v>65</v>
      </c>
      <c r="H211" s="118">
        <v>29</v>
      </c>
      <c r="I211" s="118">
        <v>36</v>
      </c>
      <c r="J211" s="118">
        <v>67</v>
      </c>
    </row>
    <row r="212" spans="1:10" s="18" customFormat="1" ht="11.25" customHeight="1" x14ac:dyDescent="0.2">
      <c r="A212" s="16"/>
      <c r="B212" s="89"/>
      <c r="C212" s="66" t="s">
        <v>162</v>
      </c>
      <c r="D212" s="118">
        <v>968</v>
      </c>
      <c r="E212" s="118">
        <v>463</v>
      </c>
      <c r="F212" s="118">
        <v>505</v>
      </c>
      <c r="G212" s="118">
        <v>981</v>
      </c>
      <c r="H212" s="118">
        <v>477</v>
      </c>
      <c r="I212" s="118">
        <v>504</v>
      </c>
      <c r="J212" s="118">
        <v>975</v>
      </c>
    </row>
    <row r="213" spans="1:10" s="18" customFormat="1" ht="11.25" customHeight="1" x14ac:dyDescent="0.2">
      <c r="A213" s="16"/>
      <c r="B213" s="89"/>
      <c r="C213" s="66" t="s">
        <v>163</v>
      </c>
      <c r="D213" s="118">
        <v>652</v>
      </c>
      <c r="E213" s="118">
        <v>306</v>
      </c>
      <c r="F213" s="118">
        <v>346</v>
      </c>
      <c r="G213" s="118">
        <v>665</v>
      </c>
      <c r="H213" s="118">
        <v>322</v>
      </c>
      <c r="I213" s="118">
        <v>343</v>
      </c>
      <c r="J213" s="118">
        <v>657</v>
      </c>
    </row>
    <row r="214" spans="1:10" s="18" customFormat="1" ht="11.25" customHeight="1" x14ac:dyDescent="0.2">
      <c r="A214" s="16"/>
      <c r="B214" s="89"/>
      <c r="C214" s="89" t="s">
        <v>164</v>
      </c>
      <c r="D214" s="119">
        <v>317</v>
      </c>
      <c r="E214" s="119">
        <v>156</v>
      </c>
      <c r="F214" s="119">
        <v>161</v>
      </c>
      <c r="G214" s="119">
        <v>299</v>
      </c>
      <c r="H214" s="119">
        <v>150</v>
      </c>
      <c r="I214" s="119">
        <v>149</v>
      </c>
      <c r="J214" s="119">
        <v>308</v>
      </c>
    </row>
    <row r="215" spans="1:10" s="18" customFormat="1" ht="11.25" customHeight="1" x14ac:dyDescent="0.2">
      <c r="A215" s="336"/>
      <c r="B215" s="336"/>
      <c r="C215" s="336"/>
      <c r="D215" s="336"/>
      <c r="E215" s="336"/>
      <c r="F215" s="336"/>
      <c r="G215" s="336"/>
      <c r="H215" s="336"/>
      <c r="I215" s="336"/>
      <c r="J215" s="336"/>
    </row>
    <row r="216" spans="1:10" s="16" customFormat="1" ht="11.25" customHeight="1" x14ac:dyDescent="0.2">
      <c r="A216" s="336" t="s">
        <v>165</v>
      </c>
      <c r="B216" s="336"/>
      <c r="C216" s="336"/>
      <c r="D216" s="15">
        <f t="shared" ref="D216:J216" si="45">SUM(D217:D238)</f>
        <v>5724</v>
      </c>
      <c r="E216" s="15">
        <f t="shared" si="45"/>
        <v>2781</v>
      </c>
      <c r="F216" s="15">
        <f t="shared" si="45"/>
        <v>2943</v>
      </c>
      <c r="G216" s="15">
        <f t="shared" si="45"/>
        <v>5744</v>
      </c>
      <c r="H216" s="15">
        <f t="shared" si="45"/>
        <v>2778</v>
      </c>
      <c r="I216" s="15">
        <f t="shared" si="45"/>
        <v>2966</v>
      </c>
      <c r="J216" s="15">
        <f t="shared" si="45"/>
        <v>5733</v>
      </c>
    </row>
    <row r="217" spans="1:10" s="18" customFormat="1" ht="11.25" customHeight="1" x14ac:dyDescent="0.2">
      <c r="A217" s="16"/>
      <c r="B217" s="89"/>
      <c r="C217" s="66" t="s">
        <v>315</v>
      </c>
      <c r="D217" s="118">
        <v>388</v>
      </c>
      <c r="E217" s="118">
        <v>193</v>
      </c>
      <c r="F217" s="118">
        <v>195</v>
      </c>
      <c r="G217" s="118">
        <v>384</v>
      </c>
      <c r="H217" s="118">
        <v>189</v>
      </c>
      <c r="I217" s="118">
        <v>195</v>
      </c>
      <c r="J217" s="118">
        <v>386</v>
      </c>
    </row>
    <row r="218" spans="1:10" s="18" customFormat="1" ht="11.25" customHeight="1" x14ac:dyDescent="0.2">
      <c r="A218" s="16"/>
      <c r="B218" s="89"/>
      <c r="C218" s="66" t="s">
        <v>267</v>
      </c>
      <c r="D218" s="118">
        <v>524</v>
      </c>
      <c r="E218" s="118">
        <v>256</v>
      </c>
      <c r="F218" s="118">
        <v>268</v>
      </c>
      <c r="G218" s="118">
        <v>529</v>
      </c>
      <c r="H218" s="118">
        <v>248</v>
      </c>
      <c r="I218" s="118">
        <v>281</v>
      </c>
      <c r="J218" s="118">
        <v>527</v>
      </c>
    </row>
    <row r="219" spans="1:10" s="18" customFormat="1" ht="11.25" customHeight="1" x14ac:dyDescent="0.2">
      <c r="A219" s="16"/>
      <c r="B219" s="89"/>
      <c r="C219" s="66" t="s">
        <v>279</v>
      </c>
      <c r="D219" s="118">
        <v>311</v>
      </c>
      <c r="E219" s="118">
        <v>166</v>
      </c>
      <c r="F219" s="118">
        <v>145</v>
      </c>
      <c r="G219" s="118">
        <v>315</v>
      </c>
      <c r="H219" s="118">
        <v>170</v>
      </c>
      <c r="I219" s="118">
        <v>145</v>
      </c>
      <c r="J219" s="118">
        <v>313</v>
      </c>
    </row>
    <row r="220" spans="1:10" s="18" customFormat="1" ht="11.25" customHeight="1" x14ac:dyDescent="0.2">
      <c r="A220" s="16"/>
      <c r="B220" s="89"/>
      <c r="C220" s="66" t="s">
        <v>167</v>
      </c>
      <c r="D220" s="118">
        <v>76</v>
      </c>
      <c r="E220" s="118">
        <v>48</v>
      </c>
      <c r="F220" s="118">
        <v>28</v>
      </c>
      <c r="G220" s="118">
        <v>74</v>
      </c>
      <c r="H220" s="118">
        <v>47</v>
      </c>
      <c r="I220" s="118">
        <v>27</v>
      </c>
      <c r="J220" s="118">
        <v>74</v>
      </c>
    </row>
    <row r="221" spans="1:10" s="18" customFormat="1" ht="11.25" customHeight="1" x14ac:dyDescent="0.2">
      <c r="A221" s="16"/>
      <c r="B221" s="89"/>
      <c r="C221" s="66" t="s">
        <v>316</v>
      </c>
      <c r="D221" s="118">
        <v>92</v>
      </c>
      <c r="E221" s="118">
        <v>42</v>
      </c>
      <c r="F221" s="118">
        <v>50</v>
      </c>
      <c r="G221" s="118">
        <v>92</v>
      </c>
      <c r="H221" s="118">
        <v>42</v>
      </c>
      <c r="I221" s="118">
        <v>50</v>
      </c>
      <c r="J221" s="118">
        <v>91</v>
      </c>
    </row>
    <row r="222" spans="1:10" s="18" customFormat="1" ht="11.25" customHeight="1" x14ac:dyDescent="0.2">
      <c r="A222" s="16"/>
      <c r="B222" s="89"/>
      <c r="C222" s="66" t="s">
        <v>317</v>
      </c>
      <c r="D222" s="118">
        <v>54</v>
      </c>
      <c r="E222" s="118">
        <v>27</v>
      </c>
      <c r="F222" s="118">
        <v>27</v>
      </c>
      <c r="G222" s="118">
        <v>53</v>
      </c>
      <c r="H222" s="118">
        <v>26</v>
      </c>
      <c r="I222" s="118">
        <v>27</v>
      </c>
      <c r="J222" s="118">
        <v>54</v>
      </c>
    </row>
    <row r="223" spans="1:10" s="18" customFormat="1" ht="11.25" customHeight="1" x14ac:dyDescent="0.2">
      <c r="A223" s="16"/>
      <c r="B223" s="89"/>
      <c r="C223" s="66" t="s">
        <v>168</v>
      </c>
      <c r="D223" s="118">
        <v>55</v>
      </c>
      <c r="E223" s="118">
        <v>27</v>
      </c>
      <c r="F223" s="118">
        <v>28</v>
      </c>
      <c r="G223" s="118">
        <v>55</v>
      </c>
      <c r="H223" s="118">
        <v>27</v>
      </c>
      <c r="I223" s="118">
        <v>28</v>
      </c>
      <c r="J223" s="118">
        <v>55</v>
      </c>
    </row>
    <row r="224" spans="1:10" s="18" customFormat="1" ht="11.25" customHeight="1" x14ac:dyDescent="0.2">
      <c r="A224" s="16"/>
      <c r="B224" s="89"/>
      <c r="C224" s="66" t="s">
        <v>280</v>
      </c>
      <c r="D224" s="118">
        <v>496</v>
      </c>
      <c r="E224" s="118">
        <v>241</v>
      </c>
      <c r="F224" s="118">
        <v>255</v>
      </c>
      <c r="G224" s="118">
        <v>475</v>
      </c>
      <c r="H224" s="118">
        <v>229</v>
      </c>
      <c r="I224" s="118">
        <v>246</v>
      </c>
      <c r="J224" s="118">
        <v>486</v>
      </c>
    </row>
    <row r="225" spans="1:10" s="18" customFormat="1" ht="11.25" customHeight="1" x14ac:dyDescent="0.2">
      <c r="A225" s="16"/>
      <c r="B225" s="89"/>
      <c r="C225" s="66" t="s">
        <v>169</v>
      </c>
      <c r="D225" s="118">
        <v>68</v>
      </c>
      <c r="E225" s="118">
        <v>37</v>
      </c>
      <c r="F225" s="118">
        <v>31</v>
      </c>
      <c r="G225" s="118">
        <v>69</v>
      </c>
      <c r="H225" s="118">
        <v>39</v>
      </c>
      <c r="I225" s="118">
        <v>30</v>
      </c>
      <c r="J225" s="118">
        <v>69</v>
      </c>
    </row>
    <row r="226" spans="1:10" s="18" customFormat="1" ht="11.25" customHeight="1" x14ac:dyDescent="0.2">
      <c r="A226" s="16"/>
      <c r="B226" s="89"/>
      <c r="C226" s="66" t="s">
        <v>170</v>
      </c>
      <c r="D226" s="118">
        <v>484</v>
      </c>
      <c r="E226" s="118">
        <v>241</v>
      </c>
      <c r="F226" s="118">
        <v>243</v>
      </c>
      <c r="G226" s="118">
        <v>481</v>
      </c>
      <c r="H226" s="118">
        <v>240</v>
      </c>
      <c r="I226" s="118">
        <v>241</v>
      </c>
      <c r="J226" s="118">
        <v>482</v>
      </c>
    </row>
    <row r="227" spans="1:10" s="18" customFormat="1" ht="11.25" customHeight="1" x14ac:dyDescent="0.2">
      <c r="A227" s="16"/>
      <c r="B227" s="89"/>
      <c r="C227" s="66" t="s">
        <v>318</v>
      </c>
      <c r="D227" s="118">
        <v>95</v>
      </c>
      <c r="E227" s="118">
        <v>48</v>
      </c>
      <c r="F227" s="118">
        <v>47</v>
      </c>
      <c r="G227" s="118">
        <v>99</v>
      </c>
      <c r="H227" s="118">
        <v>48</v>
      </c>
      <c r="I227" s="118">
        <v>51</v>
      </c>
      <c r="J227" s="118">
        <v>97</v>
      </c>
    </row>
    <row r="228" spans="1:10" s="18" customFormat="1" ht="11.25" customHeight="1" x14ac:dyDescent="0.2">
      <c r="A228" s="16"/>
      <c r="B228" s="89"/>
      <c r="C228" s="66" t="s">
        <v>319</v>
      </c>
      <c r="D228" s="118">
        <v>51</v>
      </c>
      <c r="E228" s="118">
        <v>25</v>
      </c>
      <c r="F228" s="118">
        <v>26</v>
      </c>
      <c r="G228" s="118">
        <v>50</v>
      </c>
      <c r="H228" s="118">
        <v>25</v>
      </c>
      <c r="I228" s="118">
        <v>25</v>
      </c>
      <c r="J228" s="118">
        <v>50</v>
      </c>
    </row>
    <row r="229" spans="1:10" s="18" customFormat="1" ht="11.25" customHeight="1" x14ac:dyDescent="0.2">
      <c r="A229" s="16"/>
      <c r="B229" s="89"/>
      <c r="C229" s="66" t="s">
        <v>320</v>
      </c>
      <c r="D229" s="118">
        <v>204</v>
      </c>
      <c r="E229" s="118">
        <v>98</v>
      </c>
      <c r="F229" s="118">
        <v>106</v>
      </c>
      <c r="G229" s="118">
        <v>210</v>
      </c>
      <c r="H229" s="118">
        <v>102</v>
      </c>
      <c r="I229" s="118">
        <v>108</v>
      </c>
      <c r="J229" s="118">
        <v>207</v>
      </c>
    </row>
    <row r="230" spans="1:10" s="18" customFormat="1" ht="11.25" customHeight="1" x14ac:dyDescent="0.2">
      <c r="A230" s="16"/>
      <c r="B230" s="89"/>
      <c r="C230" s="66" t="s">
        <v>268</v>
      </c>
      <c r="D230" s="118">
        <v>795</v>
      </c>
      <c r="E230" s="118">
        <v>353</v>
      </c>
      <c r="F230" s="118">
        <v>442</v>
      </c>
      <c r="G230" s="118">
        <v>806</v>
      </c>
      <c r="H230" s="118">
        <v>359</v>
      </c>
      <c r="I230" s="118">
        <v>447</v>
      </c>
      <c r="J230" s="118">
        <v>801</v>
      </c>
    </row>
    <row r="231" spans="1:10" s="18" customFormat="1" ht="11.25" customHeight="1" x14ac:dyDescent="0.2">
      <c r="A231" s="16"/>
      <c r="B231" s="89"/>
      <c r="C231" s="66" t="s">
        <v>172</v>
      </c>
      <c r="D231" s="118">
        <v>39</v>
      </c>
      <c r="E231" s="118">
        <v>17</v>
      </c>
      <c r="F231" s="118">
        <v>22</v>
      </c>
      <c r="G231" s="118">
        <v>37</v>
      </c>
      <c r="H231" s="118">
        <v>16</v>
      </c>
      <c r="I231" s="118">
        <v>21</v>
      </c>
      <c r="J231" s="118">
        <v>38</v>
      </c>
    </row>
    <row r="232" spans="1:10" s="18" customFormat="1" ht="11.25" customHeight="1" x14ac:dyDescent="0.2">
      <c r="A232" s="16"/>
      <c r="B232" s="89"/>
      <c r="C232" s="66" t="s">
        <v>321</v>
      </c>
      <c r="D232" s="118">
        <v>192</v>
      </c>
      <c r="E232" s="118">
        <v>97</v>
      </c>
      <c r="F232" s="118">
        <v>95</v>
      </c>
      <c r="G232" s="118">
        <v>191</v>
      </c>
      <c r="H232" s="118">
        <v>95</v>
      </c>
      <c r="I232" s="118">
        <v>96</v>
      </c>
      <c r="J232" s="118">
        <v>192</v>
      </c>
    </row>
    <row r="233" spans="1:10" s="18" customFormat="1" ht="11.25" customHeight="1" x14ac:dyDescent="0.2">
      <c r="A233" s="16"/>
      <c r="B233" s="89"/>
      <c r="C233" s="66" t="s">
        <v>173</v>
      </c>
      <c r="D233" s="118">
        <v>800</v>
      </c>
      <c r="E233" s="118">
        <v>380</v>
      </c>
      <c r="F233" s="118">
        <v>420</v>
      </c>
      <c r="G233" s="118">
        <v>802</v>
      </c>
      <c r="H233" s="118">
        <v>378</v>
      </c>
      <c r="I233" s="118">
        <v>424</v>
      </c>
      <c r="J233" s="118">
        <v>799</v>
      </c>
    </row>
    <row r="234" spans="1:10" s="18" customFormat="1" ht="11.25" customHeight="1" x14ac:dyDescent="0.2">
      <c r="A234" s="16"/>
      <c r="B234" s="89"/>
      <c r="C234" s="66" t="s">
        <v>322</v>
      </c>
      <c r="D234" s="118">
        <v>85</v>
      </c>
      <c r="E234" s="118">
        <v>37</v>
      </c>
      <c r="F234" s="118">
        <v>48</v>
      </c>
      <c r="G234" s="118">
        <v>87</v>
      </c>
      <c r="H234" s="118">
        <v>38</v>
      </c>
      <c r="I234" s="118">
        <v>49</v>
      </c>
      <c r="J234" s="118">
        <v>87</v>
      </c>
    </row>
    <row r="235" spans="1:10" s="18" customFormat="1" ht="11.25" customHeight="1" x14ac:dyDescent="0.2">
      <c r="A235" s="16"/>
      <c r="B235" s="89"/>
      <c r="C235" s="66" t="s">
        <v>323</v>
      </c>
      <c r="D235" s="118">
        <v>351</v>
      </c>
      <c r="E235" s="118">
        <v>168</v>
      </c>
      <c r="F235" s="118">
        <v>183</v>
      </c>
      <c r="G235" s="118">
        <v>376</v>
      </c>
      <c r="H235" s="118">
        <v>184</v>
      </c>
      <c r="I235" s="118">
        <v>192</v>
      </c>
      <c r="J235" s="118">
        <v>363</v>
      </c>
    </row>
    <row r="236" spans="1:10" s="18" customFormat="1" ht="11.25" customHeight="1" x14ac:dyDescent="0.2">
      <c r="A236" s="16"/>
      <c r="B236" s="89"/>
      <c r="C236" s="66" t="s">
        <v>324</v>
      </c>
      <c r="D236" s="118">
        <v>192</v>
      </c>
      <c r="E236" s="118">
        <v>91</v>
      </c>
      <c r="F236" s="118">
        <v>101</v>
      </c>
      <c r="G236" s="118">
        <v>189</v>
      </c>
      <c r="H236" s="118">
        <v>91</v>
      </c>
      <c r="I236" s="118">
        <v>98</v>
      </c>
      <c r="J236" s="118">
        <v>190</v>
      </c>
    </row>
    <row r="237" spans="1:10" s="18" customFormat="1" ht="11.25" customHeight="1" x14ac:dyDescent="0.2">
      <c r="A237" s="16"/>
      <c r="B237" s="89"/>
      <c r="C237" s="66" t="s">
        <v>325</v>
      </c>
      <c r="D237" s="118">
        <v>109</v>
      </c>
      <c r="E237" s="118">
        <v>63</v>
      </c>
      <c r="F237" s="118">
        <v>46</v>
      </c>
      <c r="G237" s="118">
        <v>112</v>
      </c>
      <c r="H237" s="118">
        <v>62</v>
      </c>
      <c r="I237" s="118">
        <v>50</v>
      </c>
      <c r="J237" s="118">
        <v>111</v>
      </c>
    </row>
    <row r="238" spans="1:10" s="18" customFormat="1" ht="11.25" customHeight="1" x14ac:dyDescent="0.2">
      <c r="A238" s="16"/>
      <c r="B238" s="89"/>
      <c r="C238" s="89" t="s">
        <v>326</v>
      </c>
      <c r="D238" s="119">
        <v>263</v>
      </c>
      <c r="E238" s="119">
        <v>126</v>
      </c>
      <c r="F238" s="119">
        <v>137</v>
      </c>
      <c r="G238" s="119">
        <v>258</v>
      </c>
      <c r="H238" s="119">
        <v>123</v>
      </c>
      <c r="I238" s="119">
        <v>135</v>
      </c>
      <c r="J238" s="119">
        <v>261</v>
      </c>
    </row>
    <row r="239" spans="1:10" s="18" customFormat="1" ht="11.25" customHeight="1" x14ac:dyDescent="0.2">
      <c r="A239" s="336"/>
      <c r="B239" s="336"/>
      <c r="C239" s="336"/>
      <c r="D239" s="336"/>
      <c r="E239" s="336"/>
      <c r="F239" s="336"/>
      <c r="G239" s="336"/>
      <c r="H239" s="336"/>
      <c r="I239" s="336"/>
      <c r="J239" s="336"/>
    </row>
    <row r="240" spans="1:10" s="16" customFormat="1" ht="11.25" customHeight="1" x14ac:dyDescent="0.2">
      <c r="A240" s="336" t="s">
        <v>174</v>
      </c>
      <c r="B240" s="336"/>
      <c r="C240" s="336"/>
      <c r="D240" s="15">
        <f t="shared" ref="D240:J240" si="46">SUM(D241:D259)</f>
        <v>45221</v>
      </c>
      <c r="E240" s="15">
        <f t="shared" si="46"/>
        <v>21743</v>
      </c>
      <c r="F240" s="15">
        <f t="shared" si="46"/>
        <v>23478</v>
      </c>
      <c r="G240" s="15">
        <f t="shared" si="46"/>
        <v>45475</v>
      </c>
      <c r="H240" s="15">
        <f t="shared" si="46"/>
        <v>21879</v>
      </c>
      <c r="I240" s="15">
        <f t="shared" si="46"/>
        <v>23596</v>
      </c>
      <c r="J240" s="15">
        <f t="shared" si="46"/>
        <v>45348</v>
      </c>
    </row>
    <row r="241" spans="1:10" s="18" customFormat="1" ht="11.25" customHeight="1" x14ac:dyDescent="0.2">
      <c r="A241" s="16"/>
      <c r="B241" s="89"/>
      <c r="C241" s="66" t="s">
        <v>175</v>
      </c>
      <c r="D241" s="118">
        <v>3947</v>
      </c>
      <c r="E241" s="118">
        <v>1974</v>
      </c>
      <c r="F241" s="118">
        <v>1973</v>
      </c>
      <c r="G241" s="118">
        <v>4025</v>
      </c>
      <c r="H241" s="118">
        <v>2005</v>
      </c>
      <c r="I241" s="118">
        <v>2020</v>
      </c>
      <c r="J241" s="118">
        <v>3986</v>
      </c>
    </row>
    <row r="242" spans="1:10" s="18" customFormat="1" ht="11.25" customHeight="1" x14ac:dyDescent="0.2">
      <c r="A242" s="16"/>
      <c r="B242" s="89"/>
      <c r="C242" s="66" t="s">
        <v>176</v>
      </c>
      <c r="D242" s="118">
        <v>16862</v>
      </c>
      <c r="E242" s="118">
        <v>7840</v>
      </c>
      <c r="F242" s="118">
        <v>9022</v>
      </c>
      <c r="G242" s="118">
        <v>16693</v>
      </c>
      <c r="H242" s="118">
        <v>7766</v>
      </c>
      <c r="I242" s="118">
        <v>8927</v>
      </c>
      <c r="J242" s="118">
        <v>16777</v>
      </c>
    </row>
    <row r="243" spans="1:10" s="18" customFormat="1" ht="11.25" customHeight="1" x14ac:dyDescent="0.2">
      <c r="A243" s="16"/>
      <c r="B243" s="89"/>
      <c r="C243" s="66" t="s">
        <v>177</v>
      </c>
      <c r="D243" s="118">
        <v>1868</v>
      </c>
      <c r="E243" s="118">
        <v>958</v>
      </c>
      <c r="F243" s="118">
        <v>910</v>
      </c>
      <c r="G243" s="118">
        <v>1875</v>
      </c>
      <c r="H243" s="118">
        <v>954</v>
      </c>
      <c r="I243" s="118">
        <v>921</v>
      </c>
      <c r="J243" s="118">
        <v>1873</v>
      </c>
    </row>
    <row r="244" spans="1:10" s="18" customFormat="1" ht="11.25" customHeight="1" x14ac:dyDescent="0.2">
      <c r="A244" s="16"/>
      <c r="B244" s="89"/>
      <c r="C244" s="66" t="s">
        <v>178</v>
      </c>
      <c r="D244" s="118">
        <v>2346</v>
      </c>
      <c r="E244" s="118">
        <v>1159</v>
      </c>
      <c r="F244" s="118">
        <v>1187</v>
      </c>
      <c r="G244" s="118">
        <v>2377</v>
      </c>
      <c r="H244" s="118">
        <v>1182</v>
      </c>
      <c r="I244" s="118">
        <v>1195</v>
      </c>
      <c r="J244" s="118">
        <v>2360</v>
      </c>
    </row>
    <row r="245" spans="1:10" s="18" customFormat="1" ht="11.25" customHeight="1" x14ac:dyDescent="0.2">
      <c r="A245" s="16"/>
      <c r="B245" s="89"/>
      <c r="C245" s="66" t="s">
        <v>179</v>
      </c>
      <c r="D245" s="118">
        <v>7707</v>
      </c>
      <c r="E245" s="118">
        <v>3683</v>
      </c>
      <c r="F245" s="118">
        <v>4024</v>
      </c>
      <c r="G245" s="118">
        <v>7813</v>
      </c>
      <c r="H245" s="118">
        <v>3747</v>
      </c>
      <c r="I245" s="118">
        <v>4066</v>
      </c>
      <c r="J245" s="118">
        <v>7760</v>
      </c>
    </row>
    <row r="246" spans="1:10" s="18" customFormat="1" ht="11.25" customHeight="1" x14ac:dyDescent="0.2">
      <c r="A246" s="16"/>
      <c r="B246" s="89"/>
      <c r="C246" s="66" t="s">
        <v>180</v>
      </c>
      <c r="D246" s="118">
        <v>559</v>
      </c>
      <c r="E246" s="118">
        <v>268</v>
      </c>
      <c r="F246" s="118">
        <v>291</v>
      </c>
      <c r="G246" s="118">
        <v>576</v>
      </c>
      <c r="H246" s="118">
        <v>276</v>
      </c>
      <c r="I246" s="118">
        <v>300</v>
      </c>
      <c r="J246" s="118">
        <v>569</v>
      </c>
    </row>
    <row r="247" spans="1:10" s="18" customFormat="1" ht="11.25" customHeight="1" x14ac:dyDescent="0.2">
      <c r="A247" s="16"/>
      <c r="B247" s="89"/>
      <c r="C247" s="66" t="s">
        <v>181</v>
      </c>
      <c r="D247" s="118">
        <v>666</v>
      </c>
      <c r="E247" s="118">
        <v>327</v>
      </c>
      <c r="F247" s="118">
        <v>339</v>
      </c>
      <c r="G247" s="118">
        <v>672</v>
      </c>
      <c r="H247" s="118">
        <v>332</v>
      </c>
      <c r="I247" s="118">
        <v>340</v>
      </c>
      <c r="J247" s="118">
        <v>668</v>
      </c>
    </row>
    <row r="248" spans="1:10" s="18" customFormat="1" ht="11.25" customHeight="1" x14ac:dyDescent="0.2">
      <c r="A248" s="16"/>
      <c r="B248" s="89"/>
      <c r="C248" s="66" t="s">
        <v>182</v>
      </c>
      <c r="D248" s="118">
        <v>710</v>
      </c>
      <c r="E248" s="118">
        <v>342</v>
      </c>
      <c r="F248" s="118">
        <v>368</v>
      </c>
      <c r="G248" s="118">
        <v>732</v>
      </c>
      <c r="H248" s="118">
        <v>347</v>
      </c>
      <c r="I248" s="118">
        <v>385</v>
      </c>
      <c r="J248" s="118">
        <v>722</v>
      </c>
    </row>
    <row r="249" spans="1:10" s="18" customFormat="1" ht="11.25" customHeight="1" x14ac:dyDescent="0.2">
      <c r="A249" s="16"/>
      <c r="B249" s="89"/>
      <c r="C249" s="66" t="s">
        <v>183</v>
      </c>
      <c r="D249" s="118">
        <v>371</v>
      </c>
      <c r="E249" s="118">
        <v>195</v>
      </c>
      <c r="F249" s="118">
        <v>176</v>
      </c>
      <c r="G249" s="118">
        <v>378</v>
      </c>
      <c r="H249" s="118">
        <v>198</v>
      </c>
      <c r="I249" s="118">
        <v>180</v>
      </c>
      <c r="J249" s="118">
        <v>374</v>
      </c>
    </row>
    <row r="250" spans="1:10" s="18" customFormat="1" ht="11.25" customHeight="1" x14ac:dyDescent="0.2">
      <c r="A250" s="16"/>
      <c r="B250" s="89"/>
      <c r="C250" s="66" t="s">
        <v>184</v>
      </c>
      <c r="D250" s="118">
        <v>1183</v>
      </c>
      <c r="E250" s="118">
        <v>574</v>
      </c>
      <c r="F250" s="118">
        <v>609</v>
      </c>
      <c r="G250" s="118">
        <v>1196</v>
      </c>
      <c r="H250" s="118">
        <v>570</v>
      </c>
      <c r="I250" s="118">
        <v>626</v>
      </c>
      <c r="J250" s="118">
        <v>1189</v>
      </c>
    </row>
    <row r="251" spans="1:10" s="18" customFormat="1" ht="11.25" customHeight="1" x14ac:dyDescent="0.2">
      <c r="A251" s="16"/>
      <c r="B251" s="89"/>
      <c r="C251" s="66" t="s">
        <v>185</v>
      </c>
      <c r="D251" s="118">
        <v>331</v>
      </c>
      <c r="E251" s="118">
        <v>162</v>
      </c>
      <c r="F251" s="118">
        <v>169</v>
      </c>
      <c r="G251" s="118">
        <v>345</v>
      </c>
      <c r="H251" s="118">
        <v>165</v>
      </c>
      <c r="I251" s="118">
        <v>180</v>
      </c>
      <c r="J251" s="118">
        <v>338</v>
      </c>
    </row>
    <row r="252" spans="1:10" s="18" customFormat="1" ht="11.25" customHeight="1" x14ac:dyDescent="0.2">
      <c r="A252" s="16"/>
      <c r="B252" s="89"/>
      <c r="C252" s="66" t="s">
        <v>186</v>
      </c>
      <c r="D252" s="118">
        <v>110</v>
      </c>
      <c r="E252" s="118">
        <v>53</v>
      </c>
      <c r="F252" s="118">
        <v>57</v>
      </c>
      <c r="G252" s="118">
        <v>112</v>
      </c>
      <c r="H252" s="118">
        <v>55</v>
      </c>
      <c r="I252" s="118">
        <v>57</v>
      </c>
      <c r="J252" s="118">
        <v>111</v>
      </c>
    </row>
    <row r="253" spans="1:10" s="18" customFormat="1" ht="11.25" customHeight="1" x14ac:dyDescent="0.2">
      <c r="A253" s="16"/>
      <c r="B253" s="89"/>
      <c r="C253" s="66" t="s">
        <v>187</v>
      </c>
      <c r="D253" s="118">
        <v>2279</v>
      </c>
      <c r="E253" s="118">
        <v>1112</v>
      </c>
      <c r="F253" s="118">
        <v>1167</v>
      </c>
      <c r="G253" s="118">
        <v>2336</v>
      </c>
      <c r="H253" s="118">
        <v>1147</v>
      </c>
      <c r="I253" s="118">
        <v>1189</v>
      </c>
      <c r="J253" s="118">
        <v>2308</v>
      </c>
    </row>
    <row r="254" spans="1:10" s="18" customFormat="1" ht="11.25" customHeight="1" x14ac:dyDescent="0.2">
      <c r="A254" s="16"/>
      <c r="B254" s="89"/>
      <c r="C254" s="66" t="s">
        <v>188</v>
      </c>
      <c r="D254" s="118">
        <v>514</v>
      </c>
      <c r="E254" s="118">
        <v>243</v>
      </c>
      <c r="F254" s="118">
        <v>271</v>
      </c>
      <c r="G254" s="118">
        <v>536</v>
      </c>
      <c r="H254" s="118">
        <v>254</v>
      </c>
      <c r="I254" s="118">
        <v>282</v>
      </c>
      <c r="J254" s="118">
        <v>524</v>
      </c>
    </row>
    <row r="255" spans="1:10" s="18" customFormat="1" ht="11.25" customHeight="1" x14ac:dyDescent="0.2">
      <c r="A255" s="16"/>
      <c r="B255" s="89"/>
      <c r="C255" s="66" t="s">
        <v>189</v>
      </c>
      <c r="D255" s="118">
        <v>530</v>
      </c>
      <c r="E255" s="118">
        <v>273</v>
      </c>
      <c r="F255" s="118">
        <v>257</v>
      </c>
      <c r="G255" s="118">
        <v>524</v>
      </c>
      <c r="H255" s="118">
        <v>266</v>
      </c>
      <c r="I255" s="118">
        <v>258</v>
      </c>
      <c r="J255" s="118">
        <v>527</v>
      </c>
    </row>
    <row r="256" spans="1:10" s="18" customFormat="1" ht="11.25" customHeight="1" x14ac:dyDescent="0.2">
      <c r="A256" s="16"/>
      <c r="B256" s="89"/>
      <c r="C256" s="66" t="s">
        <v>296</v>
      </c>
      <c r="D256" s="118">
        <v>112</v>
      </c>
      <c r="E256" s="118">
        <v>58</v>
      </c>
      <c r="F256" s="118">
        <v>54</v>
      </c>
      <c r="G256" s="118">
        <v>121</v>
      </c>
      <c r="H256" s="118">
        <v>61</v>
      </c>
      <c r="I256" s="118">
        <v>60</v>
      </c>
      <c r="J256" s="118">
        <v>116</v>
      </c>
    </row>
    <row r="257" spans="1:10" s="18" customFormat="1" ht="11.25" customHeight="1" x14ac:dyDescent="0.2">
      <c r="A257" s="16"/>
      <c r="B257" s="89"/>
      <c r="C257" s="66" t="s">
        <v>190</v>
      </c>
      <c r="D257" s="118">
        <v>2197</v>
      </c>
      <c r="E257" s="118">
        <v>1104</v>
      </c>
      <c r="F257" s="118">
        <v>1093</v>
      </c>
      <c r="G257" s="118">
        <v>2193</v>
      </c>
      <c r="H257" s="118">
        <v>1107</v>
      </c>
      <c r="I257" s="118">
        <v>1086</v>
      </c>
      <c r="J257" s="118">
        <v>2196</v>
      </c>
    </row>
    <row r="258" spans="1:10" s="18" customFormat="1" ht="11.25" customHeight="1" x14ac:dyDescent="0.2">
      <c r="A258" s="16"/>
      <c r="B258" s="89"/>
      <c r="C258" s="66" t="s">
        <v>191</v>
      </c>
      <c r="D258" s="118">
        <v>179</v>
      </c>
      <c r="E258" s="118">
        <v>86</v>
      </c>
      <c r="F258" s="118">
        <v>93</v>
      </c>
      <c r="G258" s="118">
        <v>179</v>
      </c>
      <c r="H258" s="118">
        <v>87</v>
      </c>
      <c r="I258" s="118">
        <v>92</v>
      </c>
      <c r="J258" s="118">
        <v>179</v>
      </c>
    </row>
    <row r="259" spans="1:10" s="18" customFormat="1" ht="11.25" customHeight="1" x14ac:dyDescent="0.2">
      <c r="A259" s="16"/>
      <c r="B259" s="89"/>
      <c r="C259" s="89" t="s">
        <v>192</v>
      </c>
      <c r="D259" s="119">
        <v>2750</v>
      </c>
      <c r="E259" s="119">
        <v>1332</v>
      </c>
      <c r="F259" s="119">
        <v>1418</v>
      </c>
      <c r="G259" s="119">
        <v>2792</v>
      </c>
      <c r="H259" s="119">
        <v>1360</v>
      </c>
      <c r="I259" s="119">
        <v>1432</v>
      </c>
      <c r="J259" s="119">
        <v>2771</v>
      </c>
    </row>
    <row r="260" spans="1:10" s="18" customFormat="1" ht="11.25" customHeight="1" x14ac:dyDescent="0.2">
      <c r="A260" s="336"/>
      <c r="B260" s="336"/>
      <c r="C260" s="336"/>
      <c r="D260" s="336"/>
      <c r="E260" s="336"/>
      <c r="F260" s="336"/>
      <c r="G260" s="336"/>
      <c r="H260" s="336"/>
      <c r="I260" s="336"/>
      <c r="J260" s="336"/>
    </row>
    <row r="261" spans="1:10" s="16" customFormat="1" ht="11.25" customHeight="1" x14ac:dyDescent="0.2">
      <c r="A261" s="336" t="s">
        <v>193</v>
      </c>
      <c r="B261" s="336"/>
      <c r="C261" s="336"/>
      <c r="D261" s="15">
        <f t="shared" ref="D261:J261" si="47">SUM(D262:D267)</f>
        <v>11828</v>
      </c>
      <c r="E261" s="15">
        <f t="shared" si="47"/>
        <v>5870</v>
      </c>
      <c r="F261" s="15">
        <f t="shared" si="47"/>
        <v>5958</v>
      </c>
      <c r="G261" s="15">
        <f t="shared" si="47"/>
        <v>11853</v>
      </c>
      <c r="H261" s="15">
        <f t="shared" si="47"/>
        <v>5902</v>
      </c>
      <c r="I261" s="15">
        <f t="shared" si="47"/>
        <v>5951</v>
      </c>
      <c r="J261" s="15">
        <f t="shared" si="47"/>
        <v>11841</v>
      </c>
    </row>
    <row r="262" spans="1:10" s="18" customFormat="1" ht="11.25" customHeight="1" x14ac:dyDescent="0.2">
      <c r="A262" s="16"/>
      <c r="B262" s="89"/>
      <c r="C262" s="66" t="s">
        <v>194</v>
      </c>
      <c r="D262" s="118">
        <v>5926</v>
      </c>
      <c r="E262" s="118">
        <v>2936</v>
      </c>
      <c r="F262" s="118">
        <v>2990</v>
      </c>
      <c r="G262" s="118">
        <v>5947</v>
      </c>
      <c r="H262" s="118">
        <v>2957</v>
      </c>
      <c r="I262" s="118">
        <v>2990</v>
      </c>
      <c r="J262" s="118">
        <v>5936</v>
      </c>
    </row>
    <row r="263" spans="1:10" s="18" customFormat="1" ht="11.25" customHeight="1" x14ac:dyDescent="0.2">
      <c r="A263" s="16"/>
      <c r="B263" s="89"/>
      <c r="C263" s="66" t="s">
        <v>195</v>
      </c>
      <c r="D263" s="118">
        <v>2251</v>
      </c>
      <c r="E263" s="118">
        <v>1062</v>
      </c>
      <c r="F263" s="118">
        <v>1189</v>
      </c>
      <c r="G263" s="118">
        <v>2257</v>
      </c>
      <c r="H263" s="118">
        <v>1078</v>
      </c>
      <c r="I263" s="118">
        <v>1179</v>
      </c>
      <c r="J263" s="118">
        <v>2254</v>
      </c>
    </row>
    <row r="264" spans="1:10" s="18" customFormat="1" ht="11.25" customHeight="1" x14ac:dyDescent="0.2">
      <c r="A264" s="16"/>
      <c r="B264" s="89"/>
      <c r="C264" s="66" t="s">
        <v>196</v>
      </c>
      <c r="D264" s="118">
        <v>610</v>
      </c>
      <c r="E264" s="118">
        <v>308</v>
      </c>
      <c r="F264" s="118">
        <v>302</v>
      </c>
      <c r="G264" s="118">
        <v>597</v>
      </c>
      <c r="H264" s="118">
        <v>305</v>
      </c>
      <c r="I264" s="118">
        <v>292</v>
      </c>
      <c r="J264" s="118">
        <v>604</v>
      </c>
    </row>
    <row r="265" spans="1:10" s="18" customFormat="1" ht="11.25" customHeight="1" x14ac:dyDescent="0.2">
      <c r="A265" s="16"/>
      <c r="B265" s="89"/>
      <c r="C265" s="66" t="s">
        <v>197</v>
      </c>
      <c r="D265" s="118">
        <v>516</v>
      </c>
      <c r="E265" s="118">
        <v>256</v>
      </c>
      <c r="F265" s="118">
        <v>260</v>
      </c>
      <c r="G265" s="118">
        <v>530</v>
      </c>
      <c r="H265" s="118">
        <v>259</v>
      </c>
      <c r="I265" s="118">
        <v>271</v>
      </c>
      <c r="J265" s="118">
        <v>523</v>
      </c>
    </row>
    <row r="266" spans="1:10" s="18" customFormat="1" ht="11.25" customHeight="1" x14ac:dyDescent="0.2">
      <c r="A266" s="16"/>
      <c r="B266" s="89"/>
      <c r="C266" s="66" t="s">
        <v>198</v>
      </c>
      <c r="D266" s="118">
        <v>1526</v>
      </c>
      <c r="E266" s="118">
        <v>785</v>
      </c>
      <c r="F266" s="118">
        <v>741</v>
      </c>
      <c r="G266" s="118">
        <v>1540</v>
      </c>
      <c r="H266" s="118">
        <v>790</v>
      </c>
      <c r="I266" s="118">
        <v>750</v>
      </c>
      <c r="J266" s="118">
        <v>1534</v>
      </c>
    </row>
    <row r="267" spans="1:10" s="18" customFormat="1" ht="11.25" customHeight="1" x14ac:dyDescent="0.2">
      <c r="A267" s="16"/>
      <c r="B267" s="89"/>
      <c r="C267" s="89" t="s">
        <v>199</v>
      </c>
      <c r="D267" s="119">
        <v>999</v>
      </c>
      <c r="E267" s="119">
        <v>523</v>
      </c>
      <c r="F267" s="119">
        <v>476</v>
      </c>
      <c r="G267" s="119">
        <v>982</v>
      </c>
      <c r="H267" s="119">
        <v>513</v>
      </c>
      <c r="I267" s="119">
        <v>469</v>
      </c>
      <c r="J267" s="119">
        <v>990</v>
      </c>
    </row>
    <row r="268" spans="1:10" s="18" customFormat="1" ht="11.25" customHeight="1" x14ac:dyDescent="0.2">
      <c r="A268" s="336"/>
      <c r="B268" s="336"/>
      <c r="C268" s="336"/>
      <c r="D268" s="336"/>
      <c r="E268" s="336"/>
      <c r="F268" s="336"/>
      <c r="G268" s="336"/>
      <c r="H268" s="336"/>
      <c r="I268" s="336"/>
      <c r="J268" s="336"/>
    </row>
    <row r="269" spans="1:10" s="16" customFormat="1" ht="11.25" customHeight="1" x14ac:dyDescent="0.2">
      <c r="A269" s="336" t="s">
        <v>200</v>
      </c>
      <c r="B269" s="336"/>
      <c r="C269" s="336"/>
      <c r="D269" s="15">
        <f t="shared" ref="D269:J269" si="48">SUM(D270:D286)</f>
        <v>5495</v>
      </c>
      <c r="E269" s="15">
        <f t="shared" si="48"/>
        <v>2731</v>
      </c>
      <c r="F269" s="15">
        <f t="shared" si="48"/>
        <v>2764</v>
      </c>
      <c r="G269" s="15">
        <f t="shared" si="48"/>
        <v>5535</v>
      </c>
      <c r="H269" s="15">
        <f t="shared" si="48"/>
        <v>2760</v>
      </c>
      <c r="I269" s="15">
        <f t="shared" si="48"/>
        <v>2775</v>
      </c>
      <c r="J269" s="15">
        <f t="shared" si="48"/>
        <v>5514</v>
      </c>
    </row>
    <row r="270" spans="1:10" s="18" customFormat="1" ht="11.25" customHeight="1" x14ac:dyDescent="0.2">
      <c r="A270" s="16"/>
      <c r="B270" s="89"/>
      <c r="C270" s="66" t="s">
        <v>281</v>
      </c>
      <c r="D270" s="118">
        <v>507</v>
      </c>
      <c r="E270" s="118">
        <v>252</v>
      </c>
      <c r="F270" s="118">
        <v>255</v>
      </c>
      <c r="G270" s="118">
        <v>504</v>
      </c>
      <c r="H270" s="118">
        <v>247</v>
      </c>
      <c r="I270" s="118">
        <v>257</v>
      </c>
      <c r="J270" s="118">
        <v>506</v>
      </c>
    </row>
    <row r="271" spans="1:10" s="18" customFormat="1" ht="11.25" customHeight="1" x14ac:dyDescent="0.2">
      <c r="A271" s="16"/>
      <c r="B271" s="89"/>
      <c r="C271" s="66" t="s">
        <v>282</v>
      </c>
      <c r="D271" s="118">
        <v>78</v>
      </c>
      <c r="E271" s="118">
        <v>44</v>
      </c>
      <c r="F271" s="118">
        <v>34</v>
      </c>
      <c r="G271" s="118">
        <v>78</v>
      </c>
      <c r="H271" s="118">
        <v>45</v>
      </c>
      <c r="I271" s="118">
        <v>33</v>
      </c>
      <c r="J271" s="118">
        <v>78</v>
      </c>
    </row>
    <row r="272" spans="1:10" s="18" customFormat="1" ht="11.25" customHeight="1" x14ac:dyDescent="0.2">
      <c r="A272" s="16"/>
      <c r="B272" s="89"/>
      <c r="C272" s="66" t="s">
        <v>327</v>
      </c>
      <c r="D272" s="118">
        <v>85</v>
      </c>
      <c r="E272" s="118">
        <v>37</v>
      </c>
      <c r="F272" s="118">
        <v>48</v>
      </c>
      <c r="G272" s="118">
        <v>91</v>
      </c>
      <c r="H272" s="118">
        <v>40</v>
      </c>
      <c r="I272" s="118">
        <v>51</v>
      </c>
      <c r="J272" s="118">
        <v>88</v>
      </c>
    </row>
    <row r="273" spans="1:10" s="18" customFormat="1" ht="11.25" customHeight="1" x14ac:dyDescent="0.2">
      <c r="A273" s="16"/>
      <c r="B273" s="89"/>
      <c r="C273" s="66" t="s">
        <v>328</v>
      </c>
      <c r="D273" s="118">
        <v>461</v>
      </c>
      <c r="E273" s="118">
        <v>221</v>
      </c>
      <c r="F273" s="118">
        <v>240</v>
      </c>
      <c r="G273" s="118">
        <v>479</v>
      </c>
      <c r="H273" s="118">
        <v>231</v>
      </c>
      <c r="I273" s="118">
        <v>248</v>
      </c>
      <c r="J273" s="118">
        <v>469</v>
      </c>
    </row>
    <row r="274" spans="1:10" s="18" customFormat="1" ht="11.25" customHeight="1" x14ac:dyDescent="0.2">
      <c r="A274" s="16"/>
      <c r="B274" s="89"/>
      <c r="C274" s="66" t="s">
        <v>329</v>
      </c>
      <c r="D274" s="118">
        <v>434</v>
      </c>
      <c r="E274" s="118">
        <v>210</v>
      </c>
      <c r="F274" s="118">
        <v>224</v>
      </c>
      <c r="G274" s="118">
        <v>441</v>
      </c>
      <c r="H274" s="118">
        <v>215</v>
      </c>
      <c r="I274" s="118">
        <v>226</v>
      </c>
      <c r="J274" s="118">
        <v>438</v>
      </c>
    </row>
    <row r="275" spans="1:10" s="18" customFormat="1" ht="11.25" customHeight="1" x14ac:dyDescent="0.2">
      <c r="A275" s="16"/>
      <c r="B275" s="89"/>
      <c r="C275" s="66" t="s">
        <v>283</v>
      </c>
      <c r="D275" s="118">
        <v>42</v>
      </c>
      <c r="E275" s="118">
        <v>21</v>
      </c>
      <c r="F275" s="118">
        <v>21</v>
      </c>
      <c r="G275" s="118">
        <v>41</v>
      </c>
      <c r="H275" s="118">
        <v>21</v>
      </c>
      <c r="I275" s="118">
        <v>20</v>
      </c>
      <c r="J275" s="118">
        <v>41</v>
      </c>
    </row>
    <row r="276" spans="1:10" s="18" customFormat="1" ht="11.25" customHeight="1" x14ac:dyDescent="0.2">
      <c r="A276" s="16"/>
      <c r="B276" s="89"/>
      <c r="C276" s="66" t="s">
        <v>330</v>
      </c>
      <c r="D276" s="118">
        <v>25</v>
      </c>
      <c r="E276" s="118">
        <v>13</v>
      </c>
      <c r="F276" s="118">
        <v>12</v>
      </c>
      <c r="G276" s="118">
        <v>27</v>
      </c>
      <c r="H276" s="118">
        <v>14</v>
      </c>
      <c r="I276" s="118">
        <v>13</v>
      </c>
      <c r="J276" s="118">
        <v>26</v>
      </c>
    </row>
    <row r="277" spans="1:10" s="18" customFormat="1" ht="11.25" customHeight="1" x14ac:dyDescent="0.2">
      <c r="A277" s="16"/>
      <c r="B277" s="89"/>
      <c r="C277" s="66" t="s">
        <v>331</v>
      </c>
      <c r="D277" s="118">
        <v>301</v>
      </c>
      <c r="E277" s="118">
        <v>150</v>
      </c>
      <c r="F277" s="118">
        <v>151</v>
      </c>
      <c r="G277" s="118">
        <v>303</v>
      </c>
      <c r="H277" s="118">
        <v>152</v>
      </c>
      <c r="I277" s="118">
        <v>151</v>
      </c>
      <c r="J277" s="118">
        <v>302</v>
      </c>
    </row>
    <row r="278" spans="1:10" s="18" customFormat="1" ht="11.25" customHeight="1" x14ac:dyDescent="0.2">
      <c r="A278" s="16"/>
      <c r="B278" s="89"/>
      <c r="C278" s="66" t="s">
        <v>332</v>
      </c>
      <c r="D278" s="118">
        <v>69</v>
      </c>
      <c r="E278" s="118">
        <v>32</v>
      </c>
      <c r="F278" s="118">
        <v>37</v>
      </c>
      <c r="G278" s="118">
        <v>67</v>
      </c>
      <c r="H278" s="118">
        <v>31</v>
      </c>
      <c r="I278" s="118">
        <v>36</v>
      </c>
      <c r="J278" s="118">
        <v>69</v>
      </c>
    </row>
    <row r="279" spans="1:10" s="18" customFormat="1" ht="11.25" customHeight="1" x14ac:dyDescent="0.2">
      <c r="A279" s="16"/>
      <c r="B279" s="89"/>
      <c r="C279" s="66" t="s">
        <v>203</v>
      </c>
      <c r="D279" s="118">
        <v>326</v>
      </c>
      <c r="E279" s="118">
        <v>161</v>
      </c>
      <c r="F279" s="118">
        <v>165</v>
      </c>
      <c r="G279" s="118">
        <v>332</v>
      </c>
      <c r="H279" s="118">
        <v>168</v>
      </c>
      <c r="I279" s="118">
        <v>164</v>
      </c>
      <c r="J279" s="118">
        <v>329</v>
      </c>
    </row>
    <row r="280" spans="1:10" s="18" customFormat="1" ht="11.25" customHeight="1" x14ac:dyDescent="0.2">
      <c r="A280" s="16"/>
      <c r="B280" s="89"/>
      <c r="C280" s="66" t="s">
        <v>204</v>
      </c>
      <c r="D280" s="118">
        <v>1260</v>
      </c>
      <c r="E280" s="118">
        <v>644</v>
      </c>
      <c r="F280" s="118">
        <v>616</v>
      </c>
      <c r="G280" s="118">
        <v>1262</v>
      </c>
      <c r="H280" s="118">
        <v>643</v>
      </c>
      <c r="I280" s="118">
        <v>619</v>
      </c>
      <c r="J280" s="118">
        <v>1260</v>
      </c>
    </row>
    <row r="281" spans="1:10" s="18" customFormat="1" ht="11.25" customHeight="1" x14ac:dyDescent="0.2">
      <c r="A281" s="16"/>
      <c r="B281" s="89"/>
      <c r="C281" s="66" t="s">
        <v>333</v>
      </c>
      <c r="D281" s="118">
        <v>43</v>
      </c>
      <c r="E281" s="118">
        <v>21</v>
      </c>
      <c r="F281" s="118">
        <v>22</v>
      </c>
      <c r="G281" s="118">
        <v>42</v>
      </c>
      <c r="H281" s="118">
        <v>21</v>
      </c>
      <c r="I281" s="118">
        <v>21</v>
      </c>
      <c r="J281" s="118">
        <v>42</v>
      </c>
    </row>
    <row r="282" spans="1:10" s="18" customFormat="1" ht="11.25" customHeight="1" x14ac:dyDescent="0.2">
      <c r="A282" s="16"/>
      <c r="B282" s="89"/>
      <c r="C282" s="66" t="s">
        <v>284</v>
      </c>
      <c r="D282" s="118">
        <v>844</v>
      </c>
      <c r="E282" s="118">
        <v>417</v>
      </c>
      <c r="F282" s="118">
        <v>427</v>
      </c>
      <c r="G282" s="118">
        <v>851</v>
      </c>
      <c r="H282" s="118">
        <v>422</v>
      </c>
      <c r="I282" s="118">
        <v>429</v>
      </c>
      <c r="J282" s="118">
        <v>849</v>
      </c>
    </row>
    <row r="283" spans="1:10" s="18" customFormat="1" ht="11.25" customHeight="1" x14ac:dyDescent="0.2">
      <c r="A283" s="16"/>
      <c r="B283" s="89"/>
      <c r="C283" s="66" t="s">
        <v>334</v>
      </c>
      <c r="D283" s="118">
        <v>236</v>
      </c>
      <c r="E283" s="118">
        <v>107</v>
      </c>
      <c r="F283" s="118">
        <v>129</v>
      </c>
      <c r="G283" s="118">
        <v>233</v>
      </c>
      <c r="H283" s="118">
        <v>104</v>
      </c>
      <c r="I283" s="118">
        <v>129</v>
      </c>
      <c r="J283" s="118">
        <v>234</v>
      </c>
    </row>
    <row r="284" spans="1:10" s="18" customFormat="1" ht="11.25" customHeight="1" x14ac:dyDescent="0.2">
      <c r="A284" s="16"/>
      <c r="B284" s="89"/>
      <c r="C284" s="66" t="s">
        <v>335</v>
      </c>
      <c r="D284" s="118">
        <v>157</v>
      </c>
      <c r="E284" s="118">
        <v>83</v>
      </c>
      <c r="F284" s="118">
        <v>74</v>
      </c>
      <c r="G284" s="118">
        <v>156</v>
      </c>
      <c r="H284" s="118">
        <v>82</v>
      </c>
      <c r="I284" s="118">
        <v>74</v>
      </c>
      <c r="J284" s="118">
        <v>156</v>
      </c>
    </row>
    <row r="285" spans="1:10" s="18" customFormat="1" ht="11.25" customHeight="1" x14ac:dyDescent="0.2">
      <c r="A285" s="16"/>
      <c r="B285" s="89"/>
      <c r="C285" s="66" t="s">
        <v>205</v>
      </c>
      <c r="D285" s="118">
        <v>346</v>
      </c>
      <c r="E285" s="118">
        <v>181</v>
      </c>
      <c r="F285" s="118">
        <v>165</v>
      </c>
      <c r="G285" s="118">
        <v>346</v>
      </c>
      <c r="H285" s="118">
        <v>182</v>
      </c>
      <c r="I285" s="118">
        <v>164</v>
      </c>
      <c r="J285" s="118">
        <v>347</v>
      </c>
    </row>
    <row r="286" spans="1:10" s="18" customFormat="1" ht="11.25" customHeight="1" x14ac:dyDescent="0.2">
      <c r="A286" s="16"/>
      <c r="B286" s="89"/>
      <c r="C286" s="89" t="s">
        <v>285</v>
      </c>
      <c r="D286" s="119">
        <v>281</v>
      </c>
      <c r="E286" s="119">
        <v>137</v>
      </c>
      <c r="F286" s="119">
        <v>144</v>
      </c>
      <c r="G286" s="119">
        <v>282</v>
      </c>
      <c r="H286" s="119">
        <v>142</v>
      </c>
      <c r="I286" s="119">
        <v>140</v>
      </c>
      <c r="J286" s="119">
        <v>280</v>
      </c>
    </row>
    <row r="287" spans="1:10" s="18" customFormat="1" ht="11.25" customHeight="1" x14ac:dyDescent="0.2">
      <c r="A287" s="336"/>
      <c r="B287" s="336"/>
      <c r="C287" s="336"/>
      <c r="D287" s="336"/>
      <c r="E287" s="336"/>
      <c r="F287" s="336"/>
      <c r="G287" s="336"/>
      <c r="H287" s="336"/>
      <c r="I287" s="336"/>
      <c r="J287" s="336"/>
    </row>
    <row r="288" spans="1:10" s="16" customFormat="1" ht="11.25" customHeight="1" x14ac:dyDescent="0.2">
      <c r="A288" s="336" t="s">
        <v>206</v>
      </c>
      <c r="B288" s="336"/>
      <c r="C288" s="336"/>
      <c r="D288" s="15">
        <f t="shared" ref="D288:J288" si="49">SUM(D289:D309)</f>
        <v>9877</v>
      </c>
      <c r="E288" s="15">
        <f t="shared" si="49"/>
        <v>4976</v>
      </c>
      <c r="F288" s="15">
        <f t="shared" si="49"/>
        <v>4901</v>
      </c>
      <c r="G288" s="15">
        <f t="shared" si="49"/>
        <v>9929</v>
      </c>
      <c r="H288" s="15">
        <f t="shared" si="49"/>
        <v>5054</v>
      </c>
      <c r="I288" s="15">
        <f t="shared" si="49"/>
        <v>4875</v>
      </c>
      <c r="J288" s="15">
        <f t="shared" si="49"/>
        <v>9904</v>
      </c>
    </row>
    <row r="289" spans="1:10" s="18" customFormat="1" ht="11.25" customHeight="1" x14ac:dyDescent="0.2">
      <c r="A289" s="16"/>
      <c r="B289" s="89"/>
      <c r="C289" s="66" t="s">
        <v>207</v>
      </c>
      <c r="D289" s="118">
        <v>1660</v>
      </c>
      <c r="E289" s="118">
        <v>828</v>
      </c>
      <c r="F289" s="118">
        <v>832</v>
      </c>
      <c r="G289" s="118">
        <v>1650</v>
      </c>
      <c r="H289" s="118">
        <v>821</v>
      </c>
      <c r="I289" s="118">
        <v>829</v>
      </c>
      <c r="J289" s="118">
        <v>1656</v>
      </c>
    </row>
    <row r="290" spans="1:10" s="18" customFormat="1" ht="11.25" customHeight="1" x14ac:dyDescent="0.2">
      <c r="A290" s="16"/>
      <c r="B290" s="89"/>
      <c r="C290" s="66" t="s">
        <v>208</v>
      </c>
      <c r="D290" s="118">
        <v>105</v>
      </c>
      <c r="E290" s="118">
        <v>47</v>
      </c>
      <c r="F290" s="118">
        <v>58</v>
      </c>
      <c r="G290" s="118">
        <v>102</v>
      </c>
      <c r="H290" s="118">
        <v>46</v>
      </c>
      <c r="I290" s="118">
        <v>56</v>
      </c>
      <c r="J290" s="118">
        <v>103</v>
      </c>
    </row>
    <row r="291" spans="1:10" s="18" customFormat="1" ht="11.25" customHeight="1" x14ac:dyDescent="0.2">
      <c r="A291" s="16"/>
      <c r="B291" s="89"/>
      <c r="C291" s="66" t="s">
        <v>209</v>
      </c>
      <c r="D291" s="118">
        <v>80</v>
      </c>
      <c r="E291" s="118">
        <v>38</v>
      </c>
      <c r="F291" s="118">
        <v>42</v>
      </c>
      <c r="G291" s="118">
        <v>68</v>
      </c>
      <c r="H291" s="118">
        <v>33</v>
      </c>
      <c r="I291" s="118">
        <v>35</v>
      </c>
      <c r="J291" s="118">
        <v>74</v>
      </c>
    </row>
    <row r="292" spans="1:10" s="18" customFormat="1" ht="11.25" customHeight="1" x14ac:dyDescent="0.2">
      <c r="A292" s="16"/>
      <c r="B292" s="89"/>
      <c r="C292" s="66" t="s">
        <v>210</v>
      </c>
      <c r="D292" s="118">
        <v>1038</v>
      </c>
      <c r="E292" s="118">
        <v>529</v>
      </c>
      <c r="F292" s="118">
        <v>509</v>
      </c>
      <c r="G292" s="118">
        <v>1047</v>
      </c>
      <c r="H292" s="118">
        <v>532</v>
      </c>
      <c r="I292" s="118">
        <v>515</v>
      </c>
      <c r="J292" s="118">
        <v>1044</v>
      </c>
    </row>
    <row r="293" spans="1:10" s="18" customFormat="1" ht="11.25" customHeight="1" x14ac:dyDescent="0.2">
      <c r="A293" s="16"/>
      <c r="B293" s="89"/>
      <c r="C293" s="66" t="s">
        <v>286</v>
      </c>
      <c r="D293" s="118">
        <v>49</v>
      </c>
      <c r="E293" s="118">
        <v>17</v>
      </c>
      <c r="F293" s="118">
        <v>32</v>
      </c>
      <c r="G293" s="118">
        <v>51</v>
      </c>
      <c r="H293" s="118">
        <v>18</v>
      </c>
      <c r="I293" s="118">
        <v>33</v>
      </c>
      <c r="J293" s="118">
        <v>50</v>
      </c>
    </row>
    <row r="294" spans="1:10" s="18" customFormat="1" ht="11.25" customHeight="1" x14ac:dyDescent="0.2">
      <c r="A294" s="16"/>
      <c r="B294" s="89"/>
      <c r="C294" s="66" t="s">
        <v>211</v>
      </c>
      <c r="D294" s="118">
        <v>37</v>
      </c>
      <c r="E294" s="118">
        <v>19</v>
      </c>
      <c r="F294" s="118">
        <v>18</v>
      </c>
      <c r="G294" s="118">
        <v>39</v>
      </c>
      <c r="H294" s="118">
        <v>20</v>
      </c>
      <c r="I294" s="118">
        <v>19</v>
      </c>
      <c r="J294" s="118">
        <v>38</v>
      </c>
    </row>
    <row r="295" spans="1:10" s="18" customFormat="1" ht="11.25" customHeight="1" x14ac:dyDescent="0.2">
      <c r="A295" s="16"/>
      <c r="B295" s="89"/>
      <c r="C295" s="66" t="s">
        <v>212</v>
      </c>
      <c r="D295" s="118">
        <v>58</v>
      </c>
      <c r="E295" s="118">
        <v>31</v>
      </c>
      <c r="F295" s="118">
        <v>27</v>
      </c>
      <c r="G295" s="118">
        <v>58</v>
      </c>
      <c r="H295" s="118">
        <v>30</v>
      </c>
      <c r="I295" s="118">
        <v>28</v>
      </c>
      <c r="J295" s="118">
        <v>57</v>
      </c>
    </row>
    <row r="296" spans="1:10" s="18" customFormat="1" ht="11.25" customHeight="1" x14ac:dyDescent="0.2">
      <c r="A296" s="16"/>
      <c r="B296" s="89"/>
      <c r="C296" s="66" t="s">
        <v>213</v>
      </c>
      <c r="D296" s="118">
        <v>89</v>
      </c>
      <c r="E296" s="118">
        <v>47</v>
      </c>
      <c r="F296" s="118">
        <v>42</v>
      </c>
      <c r="G296" s="118">
        <v>88</v>
      </c>
      <c r="H296" s="118">
        <v>46</v>
      </c>
      <c r="I296" s="118">
        <v>42</v>
      </c>
      <c r="J296" s="118">
        <v>89</v>
      </c>
    </row>
    <row r="297" spans="1:10" s="18" customFormat="1" ht="11.25" customHeight="1" x14ac:dyDescent="0.2">
      <c r="A297" s="16"/>
      <c r="B297" s="89"/>
      <c r="C297" s="66" t="s">
        <v>287</v>
      </c>
      <c r="D297" s="118">
        <v>400</v>
      </c>
      <c r="E297" s="118">
        <v>192</v>
      </c>
      <c r="F297" s="118">
        <v>208</v>
      </c>
      <c r="G297" s="118">
        <v>398</v>
      </c>
      <c r="H297" s="118">
        <v>193</v>
      </c>
      <c r="I297" s="118">
        <v>205</v>
      </c>
      <c r="J297" s="118">
        <v>399</v>
      </c>
    </row>
    <row r="298" spans="1:10" s="18" customFormat="1" ht="11.25" customHeight="1" x14ac:dyDescent="0.2">
      <c r="A298" s="16"/>
      <c r="B298" s="89"/>
      <c r="C298" s="66" t="s">
        <v>214</v>
      </c>
      <c r="D298" s="118">
        <v>407</v>
      </c>
      <c r="E298" s="118">
        <v>193</v>
      </c>
      <c r="F298" s="118">
        <v>214</v>
      </c>
      <c r="G298" s="118">
        <v>408</v>
      </c>
      <c r="H298" s="118">
        <v>198</v>
      </c>
      <c r="I298" s="118">
        <v>210</v>
      </c>
      <c r="J298" s="118">
        <v>407</v>
      </c>
    </row>
    <row r="299" spans="1:10" s="18" customFormat="1" ht="11.25" customHeight="1" x14ac:dyDescent="0.2">
      <c r="A299" s="16"/>
      <c r="B299" s="89"/>
      <c r="C299" s="66" t="s">
        <v>215</v>
      </c>
      <c r="D299" s="118">
        <v>175</v>
      </c>
      <c r="E299" s="118">
        <v>88</v>
      </c>
      <c r="F299" s="118">
        <v>87</v>
      </c>
      <c r="G299" s="118">
        <v>175</v>
      </c>
      <c r="H299" s="118">
        <v>88</v>
      </c>
      <c r="I299" s="118">
        <v>87</v>
      </c>
      <c r="J299" s="118">
        <v>175</v>
      </c>
    </row>
    <row r="300" spans="1:10" s="18" customFormat="1" ht="11.25" customHeight="1" x14ac:dyDescent="0.2">
      <c r="A300" s="16"/>
      <c r="B300" s="89"/>
      <c r="C300" s="66" t="s">
        <v>216</v>
      </c>
      <c r="D300" s="118">
        <v>1529</v>
      </c>
      <c r="E300" s="118">
        <v>723</v>
      </c>
      <c r="F300" s="118">
        <v>806</v>
      </c>
      <c r="G300" s="118">
        <v>1507</v>
      </c>
      <c r="H300" s="118">
        <v>712</v>
      </c>
      <c r="I300" s="118">
        <v>795</v>
      </c>
      <c r="J300" s="118">
        <v>1517</v>
      </c>
    </row>
    <row r="301" spans="1:10" s="18" customFormat="1" ht="11.25" customHeight="1" x14ac:dyDescent="0.2">
      <c r="A301" s="16"/>
      <c r="B301" s="89"/>
      <c r="C301" s="66" t="s">
        <v>217</v>
      </c>
      <c r="D301" s="118">
        <v>945</v>
      </c>
      <c r="E301" s="118">
        <v>477</v>
      </c>
      <c r="F301" s="118">
        <v>468</v>
      </c>
      <c r="G301" s="118">
        <v>935</v>
      </c>
      <c r="H301" s="118">
        <v>470</v>
      </c>
      <c r="I301" s="118">
        <v>465</v>
      </c>
      <c r="J301" s="118">
        <v>941</v>
      </c>
    </row>
    <row r="302" spans="1:10" s="18" customFormat="1" ht="11.25" customHeight="1" x14ac:dyDescent="0.2">
      <c r="A302" s="16"/>
      <c r="B302" s="89"/>
      <c r="C302" s="66" t="s">
        <v>218</v>
      </c>
      <c r="D302" s="118">
        <v>333</v>
      </c>
      <c r="E302" s="118">
        <v>208</v>
      </c>
      <c r="F302" s="118">
        <v>125</v>
      </c>
      <c r="G302" s="118">
        <v>369</v>
      </c>
      <c r="H302" s="118">
        <v>239</v>
      </c>
      <c r="I302" s="118">
        <v>130</v>
      </c>
      <c r="J302" s="118">
        <v>351</v>
      </c>
    </row>
    <row r="303" spans="1:10" s="18" customFormat="1" ht="11.25" customHeight="1" x14ac:dyDescent="0.2">
      <c r="A303" s="16"/>
      <c r="B303" s="89"/>
      <c r="C303" s="66" t="s">
        <v>219</v>
      </c>
      <c r="D303" s="118">
        <v>107</v>
      </c>
      <c r="E303" s="118">
        <v>58</v>
      </c>
      <c r="F303" s="118">
        <v>49</v>
      </c>
      <c r="G303" s="118">
        <v>109</v>
      </c>
      <c r="H303" s="118">
        <v>59</v>
      </c>
      <c r="I303" s="118">
        <v>50</v>
      </c>
      <c r="J303" s="118">
        <v>108</v>
      </c>
    </row>
    <row r="304" spans="1:10" s="18" customFormat="1" ht="11.25" customHeight="1" x14ac:dyDescent="0.2">
      <c r="A304" s="16"/>
      <c r="B304" s="89"/>
      <c r="C304" s="66" t="s">
        <v>220</v>
      </c>
      <c r="D304" s="118">
        <v>368</v>
      </c>
      <c r="E304" s="118">
        <v>189</v>
      </c>
      <c r="F304" s="118">
        <v>179</v>
      </c>
      <c r="G304" s="118">
        <v>368</v>
      </c>
      <c r="H304" s="118">
        <v>187</v>
      </c>
      <c r="I304" s="118">
        <v>181</v>
      </c>
      <c r="J304" s="118">
        <v>368</v>
      </c>
    </row>
    <row r="305" spans="1:10" s="18" customFormat="1" ht="11.25" customHeight="1" x14ac:dyDescent="0.2">
      <c r="A305" s="16"/>
      <c r="B305" s="89"/>
      <c r="C305" s="66" t="s">
        <v>221</v>
      </c>
      <c r="D305" s="118">
        <v>807</v>
      </c>
      <c r="E305" s="118">
        <v>451</v>
      </c>
      <c r="F305" s="118">
        <v>356</v>
      </c>
      <c r="G305" s="118">
        <v>888</v>
      </c>
      <c r="H305" s="118">
        <v>538</v>
      </c>
      <c r="I305" s="118">
        <v>350</v>
      </c>
      <c r="J305" s="118">
        <v>849</v>
      </c>
    </row>
    <row r="306" spans="1:10" s="18" customFormat="1" ht="11.25" customHeight="1" x14ac:dyDescent="0.2">
      <c r="A306" s="16"/>
      <c r="B306" s="89"/>
      <c r="C306" s="66" t="s">
        <v>222</v>
      </c>
      <c r="D306" s="118">
        <v>432</v>
      </c>
      <c r="E306" s="118">
        <v>218</v>
      </c>
      <c r="F306" s="118">
        <v>214</v>
      </c>
      <c r="G306" s="118">
        <v>415</v>
      </c>
      <c r="H306" s="118">
        <v>210</v>
      </c>
      <c r="I306" s="118">
        <v>205</v>
      </c>
      <c r="J306" s="118">
        <v>423</v>
      </c>
    </row>
    <row r="307" spans="1:10" s="18" customFormat="1" ht="11.25" customHeight="1" x14ac:dyDescent="0.2">
      <c r="A307" s="16"/>
      <c r="B307" s="89"/>
      <c r="C307" s="66" t="s">
        <v>223</v>
      </c>
      <c r="D307" s="118">
        <v>1120</v>
      </c>
      <c r="E307" s="118">
        <v>553</v>
      </c>
      <c r="F307" s="118">
        <v>567</v>
      </c>
      <c r="G307" s="118">
        <v>1111</v>
      </c>
      <c r="H307" s="118">
        <v>543</v>
      </c>
      <c r="I307" s="118">
        <v>568</v>
      </c>
      <c r="J307" s="118">
        <v>1115</v>
      </c>
    </row>
    <row r="308" spans="1:10" s="18" customFormat="1" ht="11.25" customHeight="1" x14ac:dyDescent="0.2">
      <c r="A308" s="16"/>
      <c r="B308" s="89"/>
      <c r="C308" s="66" t="s">
        <v>288</v>
      </c>
      <c r="D308" s="118">
        <v>59</v>
      </c>
      <c r="E308" s="118">
        <v>31</v>
      </c>
      <c r="F308" s="118">
        <v>28</v>
      </c>
      <c r="G308" s="118">
        <v>62</v>
      </c>
      <c r="H308" s="118">
        <v>31</v>
      </c>
      <c r="I308" s="118">
        <v>31</v>
      </c>
      <c r="J308" s="118">
        <v>61</v>
      </c>
    </row>
    <row r="309" spans="1:10" s="18" customFormat="1" ht="11.25" customHeight="1" x14ac:dyDescent="0.2">
      <c r="A309" s="16"/>
      <c r="B309" s="89"/>
      <c r="C309" s="89" t="s">
        <v>224</v>
      </c>
      <c r="D309" s="119">
        <v>79</v>
      </c>
      <c r="E309" s="119">
        <v>39</v>
      </c>
      <c r="F309" s="119">
        <v>40</v>
      </c>
      <c r="G309" s="119">
        <v>81</v>
      </c>
      <c r="H309" s="119">
        <v>40</v>
      </c>
      <c r="I309" s="119">
        <v>41</v>
      </c>
      <c r="J309" s="119">
        <v>79</v>
      </c>
    </row>
    <row r="310" spans="1:10" s="18" customFormat="1" ht="11.25" customHeight="1" x14ac:dyDescent="0.2">
      <c r="A310" s="365"/>
      <c r="B310" s="365"/>
      <c r="C310" s="365"/>
      <c r="D310" s="365"/>
      <c r="E310" s="365"/>
      <c r="F310" s="365"/>
      <c r="G310" s="365"/>
      <c r="H310" s="365"/>
      <c r="I310" s="365"/>
      <c r="J310" s="365"/>
    </row>
    <row r="311" spans="1:10" s="18" customFormat="1" ht="11.25" customHeight="1" x14ac:dyDescent="0.2">
      <c r="A311" s="336" t="s">
        <v>273</v>
      </c>
      <c r="B311" s="336"/>
      <c r="C311" s="336"/>
      <c r="D311" s="336"/>
      <c r="E311" s="336"/>
      <c r="F311" s="336"/>
      <c r="G311" s="336"/>
      <c r="H311" s="336"/>
      <c r="I311" s="336"/>
      <c r="J311" s="336"/>
    </row>
    <row r="312" spans="1:10" s="18" customFormat="1" ht="11.25" customHeight="1" x14ac:dyDescent="0.2">
      <c r="A312" s="16"/>
      <c r="B312" s="89"/>
      <c r="C312" s="66" t="s">
        <v>226</v>
      </c>
      <c r="D312" s="19">
        <f t="shared" ref="D312:J312" si="50">SUM(D58:D84)</f>
        <v>46734</v>
      </c>
      <c r="E312" s="19">
        <f t="shared" si="50"/>
        <v>22265</v>
      </c>
      <c r="F312" s="19">
        <f t="shared" si="50"/>
        <v>24469</v>
      </c>
      <c r="G312" s="19">
        <f t="shared" si="50"/>
        <v>47036</v>
      </c>
      <c r="H312" s="19">
        <f t="shared" si="50"/>
        <v>22418</v>
      </c>
      <c r="I312" s="19">
        <f t="shared" si="50"/>
        <v>24618</v>
      </c>
      <c r="J312" s="19">
        <f t="shared" si="50"/>
        <v>46884</v>
      </c>
    </row>
    <row r="313" spans="1:10" s="18" customFormat="1" ht="11.25" customHeight="1" x14ac:dyDescent="0.2">
      <c r="A313" s="16"/>
      <c r="B313" s="89"/>
      <c r="C313" s="66" t="s">
        <v>227</v>
      </c>
      <c r="D313" s="19">
        <f t="shared" ref="D313:J313" si="51">SUM(D87:D172)</f>
        <v>131597</v>
      </c>
      <c r="E313" s="19">
        <f t="shared" si="51"/>
        <v>62250</v>
      </c>
      <c r="F313" s="19">
        <f t="shared" si="51"/>
        <v>69347</v>
      </c>
      <c r="G313" s="19">
        <f t="shared" si="51"/>
        <v>132515</v>
      </c>
      <c r="H313" s="19">
        <f t="shared" si="51"/>
        <v>62760</v>
      </c>
      <c r="I313" s="19">
        <f t="shared" si="51"/>
        <v>69755</v>
      </c>
      <c r="J313" s="19">
        <f t="shared" si="51"/>
        <v>132057</v>
      </c>
    </row>
    <row r="314" spans="1:10" s="18" customFormat="1" ht="11.25" customHeight="1" x14ac:dyDescent="0.2">
      <c r="A314" s="16"/>
      <c r="B314" s="89"/>
      <c r="C314" s="66" t="s">
        <v>228</v>
      </c>
      <c r="D314" s="19">
        <f t="shared" ref="D314:J314" si="52">SUM(D175:D214)</f>
        <v>58780</v>
      </c>
      <c r="E314" s="19">
        <f t="shared" si="52"/>
        <v>27534</v>
      </c>
      <c r="F314" s="19">
        <f t="shared" si="52"/>
        <v>31246</v>
      </c>
      <c r="G314" s="19">
        <f t="shared" si="52"/>
        <v>59228</v>
      </c>
      <c r="H314" s="19">
        <f t="shared" si="52"/>
        <v>27805</v>
      </c>
      <c r="I314" s="19">
        <f t="shared" si="52"/>
        <v>31423</v>
      </c>
      <c r="J314" s="19">
        <f t="shared" si="52"/>
        <v>59004</v>
      </c>
    </row>
    <row r="315" spans="1:10" s="18" customFormat="1" ht="11.25" customHeight="1" x14ac:dyDescent="0.2">
      <c r="A315" s="16"/>
      <c r="B315" s="89"/>
      <c r="C315" s="66" t="s">
        <v>229</v>
      </c>
      <c r="D315" s="19">
        <f t="shared" ref="D315:J315" si="53">SUM(D217:D238)</f>
        <v>5724</v>
      </c>
      <c r="E315" s="19">
        <f t="shared" si="53"/>
        <v>2781</v>
      </c>
      <c r="F315" s="19">
        <f t="shared" si="53"/>
        <v>2943</v>
      </c>
      <c r="G315" s="19">
        <f t="shared" si="53"/>
        <v>5744</v>
      </c>
      <c r="H315" s="19">
        <f t="shared" si="53"/>
        <v>2778</v>
      </c>
      <c r="I315" s="19">
        <f t="shared" si="53"/>
        <v>2966</v>
      </c>
      <c r="J315" s="19">
        <f t="shared" si="53"/>
        <v>5733</v>
      </c>
    </row>
    <row r="316" spans="1:10" s="18" customFormat="1" ht="11.25" customHeight="1" x14ac:dyDescent="0.2">
      <c r="A316" s="16"/>
      <c r="B316" s="89"/>
      <c r="C316" s="66" t="s">
        <v>230</v>
      </c>
      <c r="D316" s="19">
        <f t="shared" ref="D316:J316" si="54">SUM(D241:D259)</f>
        <v>45221</v>
      </c>
      <c r="E316" s="19">
        <f t="shared" si="54"/>
        <v>21743</v>
      </c>
      <c r="F316" s="19">
        <f t="shared" si="54"/>
        <v>23478</v>
      </c>
      <c r="G316" s="19">
        <f t="shared" si="54"/>
        <v>45475</v>
      </c>
      <c r="H316" s="19">
        <f t="shared" si="54"/>
        <v>21879</v>
      </c>
      <c r="I316" s="19">
        <f t="shared" si="54"/>
        <v>23596</v>
      </c>
      <c r="J316" s="19">
        <f t="shared" si="54"/>
        <v>45348</v>
      </c>
    </row>
    <row r="317" spans="1:10" s="18" customFormat="1" ht="11.25" customHeight="1" x14ac:dyDescent="0.2">
      <c r="A317" s="16"/>
      <c r="B317" s="89"/>
      <c r="C317" s="66" t="s">
        <v>231</v>
      </c>
      <c r="D317" s="19">
        <f t="shared" ref="D317:J317" si="55">SUM(D262:D267)</f>
        <v>11828</v>
      </c>
      <c r="E317" s="19">
        <f t="shared" si="55"/>
        <v>5870</v>
      </c>
      <c r="F317" s="19">
        <f t="shared" si="55"/>
        <v>5958</v>
      </c>
      <c r="G317" s="19">
        <f t="shared" si="55"/>
        <v>11853</v>
      </c>
      <c r="H317" s="19">
        <f t="shared" si="55"/>
        <v>5902</v>
      </c>
      <c r="I317" s="19">
        <f t="shared" si="55"/>
        <v>5951</v>
      </c>
      <c r="J317" s="19">
        <f t="shared" si="55"/>
        <v>11841</v>
      </c>
    </row>
    <row r="318" spans="1:10" s="18" customFormat="1" ht="11.25" customHeight="1" x14ac:dyDescent="0.2">
      <c r="A318" s="16"/>
      <c r="B318" s="89"/>
      <c r="C318" s="66" t="s">
        <v>232</v>
      </c>
      <c r="D318" s="19">
        <f t="shared" ref="D318:J318" si="56">SUM(D270:D286)</f>
        <v>5495</v>
      </c>
      <c r="E318" s="19">
        <f t="shared" si="56"/>
        <v>2731</v>
      </c>
      <c r="F318" s="19">
        <f t="shared" si="56"/>
        <v>2764</v>
      </c>
      <c r="G318" s="19">
        <f t="shared" si="56"/>
        <v>5535</v>
      </c>
      <c r="H318" s="19">
        <f t="shared" si="56"/>
        <v>2760</v>
      </c>
      <c r="I318" s="19">
        <f t="shared" si="56"/>
        <v>2775</v>
      </c>
      <c r="J318" s="19">
        <f t="shared" si="56"/>
        <v>5514</v>
      </c>
    </row>
    <row r="319" spans="1:10" s="18" customFormat="1" ht="11.25" customHeight="1" x14ac:dyDescent="0.2">
      <c r="A319" s="16"/>
      <c r="B319" s="89"/>
      <c r="C319" s="66" t="s">
        <v>233</v>
      </c>
      <c r="D319" s="19">
        <f t="shared" ref="D319:J319" si="57">SUM(D289:D309)</f>
        <v>9877</v>
      </c>
      <c r="E319" s="19">
        <f t="shared" si="57"/>
        <v>4976</v>
      </c>
      <c r="F319" s="19">
        <f t="shared" si="57"/>
        <v>4901</v>
      </c>
      <c r="G319" s="19">
        <f t="shared" si="57"/>
        <v>9929</v>
      </c>
      <c r="H319" s="19">
        <f t="shared" si="57"/>
        <v>5054</v>
      </c>
      <c r="I319" s="19">
        <f t="shared" si="57"/>
        <v>4875</v>
      </c>
      <c r="J319" s="19">
        <f t="shared" si="57"/>
        <v>9904</v>
      </c>
    </row>
    <row r="320" spans="1:10" s="18" customFormat="1" ht="11.25" customHeight="1" x14ac:dyDescent="0.2">
      <c r="A320" s="16"/>
      <c r="B320" s="89"/>
      <c r="C320" s="91" t="s">
        <v>272</v>
      </c>
      <c r="D320" s="111">
        <f t="shared" ref="D320:J320" si="58">SUM(D312:D319)</f>
        <v>315256</v>
      </c>
      <c r="E320" s="111">
        <f t="shared" si="58"/>
        <v>150150</v>
      </c>
      <c r="F320" s="111">
        <f t="shared" si="58"/>
        <v>165106</v>
      </c>
      <c r="G320" s="111">
        <f t="shared" si="58"/>
        <v>317315</v>
      </c>
      <c r="H320" s="111">
        <f t="shared" si="58"/>
        <v>151356</v>
      </c>
      <c r="I320" s="111">
        <f t="shared" si="58"/>
        <v>165959</v>
      </c>
      <c r="J320" s="111">
        <f t="shared" si="58"/>
        <v>316285</v>
      </c>
    </row>
    <row r="321" spans="1:10" s="18" customFormat="1" ht="11.25" customHeight="1" x14ac:dyDescent="0.2">
      <c r="A321" s="365"/>
      <c r="B321" s="365"/>
      <c r="C321" s="365"/>
      <c r="D321" s="365"/>
      <c r="E321" s="365"/>
      <c r="F321" s="365"/>
      <c r="G321" s="365"/>
      <c r="H321" s="365"/>
      <c r="I321" s="365"/>
      <c r="J321" s="365"/>
    </row>
    <row r="322" spans="1:10" s="18" customFormat="1" ht="11.25" customHeight="1" x14ac:dyDescent="0.2">
      <c r="A322" s="336" t="s">
        <v>372</v>
      </c>
      <c r="B322" s="336"/>
      <c r="C322" s="336"/>
      <c r="D322" s="120"/>
      <c r="E322" s="120"/>
      <c r="F322" s="120"/>
      <c r="G322" s="120"/>
      <c r="H322" s="120"/>
      <c r="I322" s="120"/>
      <c r="J322" s="120"/>
    </row>
    <row r="323" spans="1:10" s="18" customFormat="1" ht="11.25" customHeight="1" x14ac:dyDescent="0.2">
      <c r="A323" s="16"/>
      <c r="B323" s="89"/>
      <c r="C323" s="66" t="s">
        <v>230</v>
      </c>
      <c r="D323" s="19">
        <f t="shared" ref="D323:J323" si="59">D241+D242+D243+D244+D245+D246+D247+D248+D250+D253+D254+D257+D259+D263+D182+D255</f>
        <v>47125</v>
      </c>
      <c r="E323" s="19">
        <f t="shared" si="59"/>
        <v>22621</v>
      </c>
      <c r="F323" s="19">
        <f t="shared" si="59"/>
        <v>24504</v>
      </c>
      <c r="G323" s="19">
        <f t="shared" si="59"/>
        <v>47373</v>
      </c>
      <c r="H323" s="19">
        <f t="shared" si="59"/>
        <v>22765</v>
      </c>
      <c r="I323" s="19">
        <f t="shared" si="59"/>
        <v>24608</v>
      </c>
      <c r="J323" s="19">
        <f t="shared" si="59"/>
        <v>47251</v>
      </c>
    </row>
    <row r="324" spans="1:10" s="18" customFormat="1" ht="11.25" customHeight="1" x14ac:dyDescent="0.2">
      <c r="A324" s="16"/>
      <c r="B324" s="89"/>
      <c r="C324" s="66" t="s">
        <v>234</v>
      </c>
      <c r="D324" s="19">
        <f t="shared" ref="D324:J324" si="60">D58+D59+D60+D64+D66+D67+D68+D69+D70+D71+D74+D75+D77+D78+D79+D80+D81+D82+D83+D84+D104</f>
        <v>45775</v>
      </c>
      <c r="E324" s="19">
        <f t="shared" si="60"/>
        <v>21771</v>
      </c>
      <c r="F324" s="19">
        <f t="shared" si="60"/>
        <v>24004</v>
      </c>
      <c r="G324" s="19">
        <f t="shared" si="60"/>
        <v>46064</v>
      </c>
      <c r="H324" s="19">
        <f t="shared" si="60"/>
        <v>21921</v>
      </c>
      <c r="I324" s="19">
        <f t="shared" si="60"/>
        <v>24143</v>
      </c>
      <c r="J324" s="19">
        <f t="shared" si="60"/>
        <v>45921</v>
      </c>
    </row>
    <row r="325" spans="1:10" s="18" customFormat="1" ht="11.25" customHeight="1" x14ac:dyDescent="0.2">
      <c r="A325" s="16"/>
      <c r="B325" s="89"/>
      <c r="C325" s="66" t="s">
        <v>228</v>
      </c>
      <c r="D325" s="19">
        <f t="shared" ref="D325:J325" si="61">D175+D178+D181+D184+D188+D194+D195+D198+D200+D202+D205+D209+D210+D212+D217+D218+D230+D232+D233+D235+D187+D191+D193+D196</f>
        <v>54956</v>
      </c>
      <c r="E325" s="19">
        <f t="shared" si="61"/>
        <v>25715</v>
      </c>
      <c r="F325" s="19">
        <f t="shared" si="61"/>
        <v>29241</v>
      </c>
      <c r="G325" s="19">
        <f t="shared" si="61"/>
        <v>55365</v>
      </c>
      <c r="H325" s="19">
        <f t="shared" si="61"/>
        <v>25930</v>
      </c>
      <c r="I325" s="19">
        <f t="shared" si="61"/>
        <v>29435</v>
      </c>
      <c r="J325" s="19">
        <f t="shared" si="61"/>
        <v>55161</v>
      </c>
    </row>
    <row r="326" spans="1:10" s="18" customFormat="1" ht="11.25" customHeight="1" x14ac:dyDescent="0.2">
      <c r="A326" s="16"/>
      <c r="B326" s="89"/>
      <c r="C326" s="66" t="s">
        <v>227</v>
      </c>
      <c r="D326" s="19">
        <f t="shared" ref="D326:J326" si="62">+D87+D88+D89+D91+D93+D94+D95+D99+D97+D102+D101+D106+D105+D110+D107+D112+D109+D113+D111+D117+D114+D120+D118+D121+D122+D123+D124+D126+D127+D128+D129+D130+D131+D132+D134+D133+D135+D136+D138+D137+D140+D139+D144+D142+D147+D146+D149+D148+D150+D151+D152+D153+D154+D155+D156+D157+D159+D160+D163+D162+D164+D165+D167+D168+D171+D170+D172</f>
        <v>123500</v>
      </c>
      <c r="E326" s="19">
        <f t="shared" si="62"/>
        <v>58297</v>
      </c>
      <c r="F326" s="19">
        <f t="shared" si="62"/>
        <v>65203</v>
      </c>
      <c r="G326" s="19">
        <f t="shared" si="62"/>
        <v>124372</v>
      </c>
      <c r="H326" s="19">
        <f t="shared" si="62"/>
        <v>58772</v>
      </c>
      <c r="I326" s="19">
        <f t="shared" si="62"/>
        <v>65600</v>
      </c>
      <c r="J326" s="19">
        <f t="shared" si="62"/>
        <v>123936</v>
      </c>
    </row>
    <row r="327" spans="1:10" s="18" customFormat="1" ht="11.25" customHeight="1" x14ac:dyDescent="0.2">
      <c r="A327" s="16"/>
      <c r="B327" s="89"/>
      <c r="C327" s="91" t="s">
        <v>274</v>
      </c>
      <c r="D327" s="111">
        <f t="shared" ref="D327:J327" si="63">SUM(D323:D326)</f>
        <v>271356</v>
      </c>
      <c r="E327" s="111">
        <f t="shared" si="63"/>
        <v>128404</v>
      </c>
      <c r="F327" s="111">
        <f t="shared" si="63"/>
        <v>142952</v>
      </c>
      <c r="G327" s="111">
        <f t="shared" si="63"/>
        <v>273174</v>
      </c>
      <c r="H327" s="111">
        <f t="shared" si="63"/>
        <v>129388</v>
      </c>
      <c r="I327" s="111">
        <f t="shared" si="63"/>
        <v>143786</v>
      </c>
      <c r="J327" s="111">
        <f t="shared" si="63"/>
        <v>272269</v>
      </c>
    </row>
    <row r="328" spans="1:10" s="32" customFormat="1" ht="5.25" customHeight="1" x14ac:dyDescent="0.15">
      <c r="A328" s="295"/>
      <c r="B328" s="295"/>
      <c r="C328" s="295"/>
      <c r="D328" s="295"/>
      <c r="E328" s="295"/>
      <c r="F328" s="295"/>
      <c r="G328" s="295"/>
      <c r="H328" s="295"/>
      <c r="I328" s="295"/>
      <c r="J328" s="295"/>
    </row>
    <row r="329" spans="1:10" s="31" customFormat="1" ht="11.25" x14ac:dyDescent="0.2">
      <c r="A329" s="291" t="s">
        <v>336</v>
      </c>
      <c r="B329" s="291"/>
      <c r="C329" s="291"/>
      <c r="D329" s="291"/>
      <c r="E329" s="291"/>
      <c r="F329" s="291"/>
      <c r="G329" s="291"/>
      <c r="H329" s="291"/>
      <c r="I329" s="291"/>
      <c r="J329" s="291"/>
    </row>
    <row r="330" spans="1:10" s="31" customFormat="1" ht="12" customHeight="1" x14ac:dyDescent="0.2">
      <c r="A330" s="291" t="s">
        <v>371</v>
      </c>
      <c r="B330" s="291"/>
      <c r="C330" s="291"/>
      <c r="D330" s="291"/>
      <c r="E330" s="291"/>
      <c r="F330" s="291"/>
      <c r="G330" s="291"/>
      <c r="H330" s="291"/>
      <c r="I330" s="291"/>
      <c r="J330" s="291"/>
    </row>
    <row r="331" spans="1:10" s="32" customFormat="1" ht="5.25" customHeight="1" x14ac:dyDescent="0.2">
      <c r="A331" s="293"/>
      <c r="B331" s="293"/>
      <c r="C331" s="293"/>
      <c r="D331" s="293"/>
      <c r="E331" s="293"/>
      <c r="F331" s="293"/>
      <c r="G331" s="293"/>
      <c r="H331" s="293"/>
      <c r="I331" s="293"/>
      <c r="J331" s="293"/>
    </row>
    <row r="332" spans="1:10" s="31" customFormat="1" ht="11.25" x14ac:dyDescent="0.2">
      <c r="A332" s="291" t="s">
        <v>236</v>
      </c>
      <c r="B332" s="291"/>
      <c r="C332" s="291"/>
      <c r="D332" s="291"/>
      <c r="E332" s="291"/>
      <c r="F332" s="291"/>
      <c r="G332" s="291"/>
      <c r="H332" s="291"/>
      <c r="I332" s="291"/>
      <c r="J332" s="291"/>
    </row>
    <row r="333" spans="1:10" s="121" customFormat="1" ht="5.25" customHeight="1" x14ac:dyDescent="0.2">
      <c r="A333" s="309"/>
      <c r="B333" s="309"/>
      <c r="C333" s="309"/>
      <c r="D333" s="309"/>
      <c r="E333" s="309"/>
      <c r="F333" s="309"/>
      <c r="G333" s="309"/>
      <c r="H333" s="309"/>
      <c r="I333" s="309"/>
      <c r="J333" s="309"/>
    </row>
    <row r="334" spans="1:10" s="122" customFormat="1" ht="11.25" customHeight="1" x14ac:dyDescent="0.2">
      <c r="A334" s="309" t="s">
        <v>337</v>
      </c>
      <c r="B334" s="309"/>
      <c r="C334" s="309"/>
      <c r="D334" s="309"/>
      <c r="E334" s="309"/>
      <c r="F334" s="309"/>
      <c r="G334" s="309"/>
      <c r="H334" s="309"/>
      <c r="I334" s="309"/>
      <c r="J334" s="309"/>
    </row>
    <row r="335" spans="1:10" s="122" customFormat="1" ht="11.25" customHeight="1" x14ac:dyDescent="0.2">
      <c r="A335" s="309" t="s">
        <v>338</v>
      </c>
      <c r="B335" s="309"/>
      <c r="C335" s="309"/>
      <c r="D335" s="309"/>
      <c r="E335" s="309"/>
      <c r="F335" s="309"/>
      <c r="G335" s="309"/>
      <c r="H335" s="309"/>
      <c r="I335" s="309"/>
      <c r="J335" s="309"/>
    </row>
    <row r="336" spans="1:10" x14ac:dyDescent="0.2">
      <c r="A336" s="16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x14ac:dyDescent="0.2">
      <c r="A337" s="16"/>
      <c r="B337" s="18"/>
      <c r="C337" s="18"/>
      <c r="D337" s="18"/>
      <c r="E337" s="18"/>
      <c r="F337" s="18"/>
      <c r="G337" s="18"/>
      <c r="H337" s="18"/>
      <c r="I337" s="18"/>
      <c r="J337" s="18"/>
    </row>
  </sheetData>
  <mergeCells count="70">
    <mergeCell ref="A2:J2"/>
    <mergeCell ref="A3:J3"/>
    <mergeCell ref="A4:J4"/>
    <mergeCell ref="A1:J1"/>
    <mergeCell ref="A5:C5"/>
    <mergeCell ref="D5:F5"/>
    <mergeCell ref="G5:I5"/>
    <mergeCell ref="A6:C6"/>
    <mergeCell ref="D6:F6"/>
    <mergeCell ref="G6:I6"/>
    <mergeCell ref="A7:J7"/>
    <mergeCell ref="A8:C8"/>
    <mergeCell ref="D8:F8"/>
    <mergeCell ref="G8:I8"/>
    <mergeCell ref="A9:C9"/>
    <mergeCell ref="A10:C10"/>
    <mergeCell ref="B11:C11"/>
    <mergeCell ref="B15:C15"/>
    <mergeCell ref="B19:C19"/>
    <mergeCell ref="A20:J20"/>
    <mergeCell ref="A21:C21"/>
    <mergeCell ref="B22:C22"/>
    <mergeCell ref="B23:C23"/>
    <mergeCell ref="B24:C24"/>
    <mergeCell ref="B27:C27"/>
    <mergeCell ref="B30:C30"/>
    <mergeCell ref="B31:C31"/>
    <mergeCell ref="A35:J35"/>
    <mergeCell ref="A36:C36"/>
    <mergeCell ref="B37:C37"/>
    <mergeCell ref="B38:C38"/>
    <mergeCell ref="A39:J39"/>
    <mergeCell ref="A40:C40"/>
    <mergeCell ref="B41:C41"/>
    <mergeCell ref="B42:C42"/>
    <mergeCell ref="B46:C46"/>
    <mergeCell ref="A50:J50"/>
    <mergeCell ref="A51:C51"/>
    <mergeCell ref="B52:C52"/>
    <mergeCell ref="B53:C53"/>
    <mergeCell ref="B54:C54"/>
    <mergeCell ref="A55:J55"/>
    <mergeCell ref="A56:C56"/>
    <mergeCell ref="A57:C57"/>
    <mergeCell ref="A85:J85"/>
    <mergeCell ref="A86:C86"/>
    <mergeCell ref="A173:J173"/>
    <mergeCell ref="A174:C174"/>
    <mergeCell ref="A215:J215"/>
    <mergeCell ref="A216:C216"/>
    <mergeCell ref="A239:J239"/>
    <mergeCell ref="A240:C240"/>
    <mergeCell ref="A260:J260"/>
    <mergeCell ref="A261:C261"/>
    <mergeCell ref="A268:J268"/>
    <mergeCell ref="A269:C269"/>
    <mergeCell ref="A287:J287"/>
    <mergeCell ref="A288:C288"/>
    <mergeCell ref="A310:J310"/>
    <mergeCell ref="A311:J311"/>
    <mergeCell ref="A321:J321"/>
    <mergeCell ref="A322:C322"/>
    <mergeCell ref="A333:J333"/>
    <mergeCell ref="A334:J334"/>
    <mergeCell ref="A330:J330"/>
    <mergeCell ref="A335:J335"/>
    <mergeCell ref="A328:J328"/>
    <mergeCell ref="A329:J329"/>
    <mergeCell ref="A331:J331"/>
    <mergeCell ref="A332:J332"/>
  </mergeCells>
  <phoneticPr fontId="0" type="noConversion"/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zoomScaleNormal="100" workbookViewId="0">
      <pane ySplit="9" topLeftCell="A10" activePane="bottomLeft" state="frozen"/>
      <selection pane="bottomLeft" activeCell="A10" sqref="A10"/>
    </sheetView>
  </sheetViews>
  <sheetFormatPr defaultColWidth="9.140625" defaultRowHeight="12" x14ac:dyDescent="0.2"/>
  <cols>
    <col min="1" max="1" width="1.7109375" style="206" customWidth="1"/>
    <col min="2" max="2" width="28.140625" style="206" customWidth="1"/>
    <col min="3" max="3" width="9.7109375" style="207" customWidth="1"/>
    <col min="4" max="8" width="9.7109375" style="206" customWidth="1"/>
    <col min="9" max="9" width="14.5703125" style="206" customWidth="1"/>
    <col min="10" max="10" width="9.140625" style="206" customWidth="1"/>
    <col min="11" max="16384" width="9.140625" style="206"/>
  </cols>
  <sheetData>
    <row r="1" spans="1:9" s="173" customFormat="1" ht="12.75" customHeight="1" x14ac:dyDescent="0.2">
      <c r="A1" s="236"/>
      <c r="B1" s="236"/>
      <c r="C1" s="236"/>
      <c r="D1" s="236"/>
      <c r="E1" s="236"/>
      <c r="F1" s="236"/>
      <c r="G1" s="236"/>
      <c r="H1" s="236"/>
      <c r="I1" s="236"/>
    </row>
    <row r="2" spans="1:9" s="215" customFormat="1" ht="12.75" x14ac:dyDescent="0.2">
      <c r="A2" s="237" t="s">
        <v>393</v>
      </c>
      <c r="B2" s="237"/>
      <c r="C2" s="237"/>
      <c r="D2" s="237"/>
      <c r="E2" s="237"/>
      <c r="F2" s="237"/>
      <c r="G2" s="237"/>
      <c r="H2" s="237"/>
      <c r="I2" s="237"/>
    </row>
    <row r="3" spans="1:9" s="214" customFormat="1" ht="15" x14ac:dyDescent="0.25">
      <c r="A3" s="238"/>
      <c r="B3" s="238"/>
      <c r="C3" s="238"/>
      <c r="D3" s="238"/>
      <c r="E3" s="238"/>
      <c r="F3" s="238"/>
      <c r="G3" s="238"/>
      <c r="H3" s="238"/>
      <c r="I3" s="238"/>
    </row>
    <row r="4" spans="1:9" s="214" customFormat="1" ht="15" x14ac:dyDescent="0.25">
      <c r="A4" s="239"/>
      <c r="B4" s="239"/>
      <c r="C4" s="239"/>
      <c r="D4" s="239"/>
      <c r="E4" s="239"/>
      <c r="F4" s="239"/>
      <c r="G4" s="239"/>
      <c r="H4" s="239"/>
      <c r="I4" s="239"/>
    </row>
    <row r="5" spans="1:9" s="213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211" customFormat="1" ht="12" customHeight="1" x14ac:dyDescent="0.2">
      <c r="A6" s="243"/>
      <c r="B6" s="243"/>
      <c r="C6" s="244">
        <v>2019</v>
      </c>
      <c r="D6" s="245"/>
      <c r="E6" s="245"/>
      <c r="F6" s="245">
        <v>2020</v>
      </c>
      <c r="G6" s="245"/>
      <c r="H6" s="259"/>
      <c r="I6" s="212">
        <v>2020</v>
      </c>
    </row>
    <row r="7" spans="1:9" s="213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177" customFormat="1" ht="12" customHeight="1" x14ac:dyDescent="0.2">
      <c r="A8" s="175"/>
      <c r="B8" s="175"/>
      <c r="C8" s="176" t="s">
        <v>3</v>
      </c>
      <c r="D8" s="176" t="s">
        <v>4</v>
      </c>
      <c r="E8" s="176" t="s">
        <v>5</v>
      </c>
      <c r="F8" s="176" t="s">
        <v>3</v>
      </c>
      <c r="G8" s="176" t="s">
        <v>4</v>
      </c>
      <c r="H8" s="176" t="s">
        <v>5</v>
      </c>
      <c r="I8" s="176" t="s">
        <v>3</v>
      </c>
    </row>
    <row r="9" spans="1:9" s="179" customFormat="1" ht="12" customHeight="1" x14ac:dyDescent="0.2">
      <c r="A9" s="263" t="s">
        <v>6</v>
      </c>
      <c r="B9" s="263"/>
      <c r="C9" s="178">
        <v>351491</v>
      </c>
      <c r="D9" s="199">
        <v>171141</v>
      </c>
      <c r="E9" s="199">
        <v>180350</v>
      </c>
      <c r="F9" s="199">
        <v>350986</v>
      </c>
      <c r="G9" s="199">
        <v>170830</v>
      </c>
      <c r="H9" s="199">
        <v>180156</v>
      </c>
      <c r="I9" s="199">
        <v>351238</v>
      </c>
    </row>
    <row r="10" spans="1:9" s="179" customFormat="1" ht="12" customHeight="1" x14ac:dyDescent="0.2">
      <c r="A10" s="180"/>
      <c r="B10" s="180"/>
      <c r="C10" s="181"/>
      <c r="D10" s="181"/>
      <c r="E10" s="181"/>
      <c r="F10" s="181"/>
      <c r="G10" s="181"/>
      <c r="H10" s="181"/>
      <c r="I10" s="181"/>
    </row>
    <row r="11" spans="1:9" s="183" customFormat="1" ht="12" customHeight="1" x14ac:dyDescent="0.2">
      <c r="A11" s="264" t="s">
        <v>7</v>
      </c>
      <c r="B11" s="264"/>
      <c r="C11" s="182">
        <v>24966</v>
      </c>
      <c r="D11" s="182">
        <v>12720</v>
      </c>
      <c r="E11" s="182">
        <v>12246</v>
      </c>
      <c r="F11" s="182">
        <v>24829</v>
      </c>
      <c r="G11" s="182">
        <v>12605</v>
      </c>
      <c r="H11" s="182">
        <v>12224</v>
      </c>
      <c r="I11" s="182">
        <v>24896</v>
      </c>
    </row>
    <row r="12" spans="1:9" s="185" customFormat="1" ht="12" customHeight="1" x14ac:dyDescent="0.2">
      <c r="A12" s="262" t="s">
        <v>8</v>
      </c>
      <c r="B12" s="262"/>
      <c r="C12" s="184">
        <v>9007</v>
      </c>
      <c r="D12" s="184">
        <v>4602</v>
      </c>
      <c r="E12" s="184">
        <v>4405</v>
      </c>
      <c r="F12" s="184">
        <v>8827</v>
      </c>
      <c r="G12" s="184">
        <v>4495</v>
      </c>
      <c r="H12" s="184">
        <v>4332</v>
      </c>
      <c r="I12" s="184">
        <v>8916</v>
      </c>
    </row>
    <row r="13" spans="1:9" s="185" customFormat="1" ht="12" customHeight="1" x14ac:dyDescent="0.2">
      <c r="A13" s="186"/>
      <c r="B13" s="187" t="s">
        <v>9</v>
      </c>
      <c r="C13" s="184">
        <v>3187</v>
      </c>
      <c r="D13" s="184">
        <v>1625</v>
      </c>
      <c r="E13" s="184">
        <v>1562</v>
      </c>
      <c r="F13" s="184">
        <v>3135</v>
      </c>
      <c r="G13" s="184">
        <v>1608</v>
      </c>
      <c r="H13" s="184">
        <v>1527</v>
      </c>
      <c r="I13" s="184">
        <v>3161</v>
      </c>
    </row>
    <row r="14" spans="1:9" s="185" customFormat="1" ht="12" customHeight="1" x14ac:dyDescent="0.2">
      <c r="A14" s="186"/>
      <c r="B14" s="187" t="s">
        <v>10</v>
      </c>
      <c r="C14" s="184">
        <v>2889</v>
      </c>
      <c r="D14" s="184">
        <v>1454</v>
      </c>
      <c r="E14" s="184">
        <v>1435</v>
      </c>
      <c r="F14" s="184">
        <v>2823</v>
      </c>
      <c r="G14" s="184">
        <v>1410</v>
      </c>
      <c r="H14" s="184">
        <v>1413</v>
      </c>
      <c r="I14" s="184">
        <v>2856</v>
      </c>
    </row>
    <row r="15" spans="1:9" s="185" customFormat="1" ht="12" customHeight="1" x14ac:dyDescent="0.2">
      <c r="A15" s="186"/>
      <c r="B15" s="188" t="s">
        <v>11</v>
      </c>
      <c r="C15" s="184">
        <v>2931</v>
      </c>
      <c r="D15" s="184">
        <v>1523</v>
      </c>
      <c r="E15" s="184">
        <v>1408</v>
      </c>
      <c r="F15" s="184">
        <v>2869</v>
      </c>
      <c r="G15" s="184">
        <v>1477</v>
      </c>
      <c r="H15" s="184">
        <v>1392</v>
      </c>
      <c r="I15" s="184">
        <v>2899</v>
      </c>
    </row>
    <row r="16" spans="1:9" s="185" customFormat="1" ht="12" customHeight="1" x14ac:dyDescent="0.2">
      <c r="A16" s="262" t="s">
        <v>12</v>
      </c>
      <c r="B16" s="262"/>
      <c r="C16" s="184">
        <v>5658</v>
      </c>
      <c r="D16" s="184">
        <v>2841</v>
      </c>
      <c r="E16" s="184">
        <v>2817</v>
      </c>
      <c r="F16" s="184">
        <v>5656</v>
      </c>
      <c r="G16" s="184">
        <v>2841</v>
      </c>
      <c r="H16" s="184">
        <v>2815</v>
      </c>
      <c r="I16" s="184">
        <v>5657</v>
      </c>
    </row>
    <row r="17" spans="1:9" s="185" customFormat="1" ht="12" customHeight="1" x14ac:dyDescent="0.2">
      <c r="A17" s="186"/>
      <c r="B17" s="187" t="s">
        <v>13</v>
      </c>
      <c r="C17" s="184">
        <v>1770</v>
      </c>
      <c r="D17" s="184">
        <v>882</v>
      </c>
      <c r="E17" s="184">
        <v>888</v>
      </c>
      <c r="F17" s="184">
        <v>1770</v>
      </c>
      <c r="G17" s="184">
        <v>885</v>
      </c>
      <c r="H17" s="184">
        <v>885</v>
      </c>
      <c r="I17" s="184">
        <v>1770</v>
      </c>
    </row>
    <row r="18" spans="1:9" s="185" customFormat="1" ht="12" customHeight="1" x14ac:dyDescent="0.2">
      <c r="A18" s="186"/>
      <c r="B18" s="187" t="s">
        <v>14</v>
      </c>
      <c r="C18" s="184">
        <v>1813</v>
      </c>
      <c r="D18" s="184">
        <v>901</v>
      </c>
      <c r="E18" s="184">
        <v>912</v>
      </c>
      <c r="F18" s="184">
        <v>1807</v>
      </c>
      <c r="G18" s="184">
        <v>905</v>
      </c>
      <c r="H18" s="184">
        <v>902</v>
      </c>
      <c r="I18" s="184">
        <v>1810</v>
      </c>
    </row>
    <row r="19" spans="1:9" s="185" customFormat="1" ht="12" customHeight="1" x14ac:dyDescent="0.2">
      <c r="A19" s="189"/>
      <c r="B19" s="187" t="s">
        <v>15</v>
      </c>
      <c r="C19" s="184">
        <v>2075</v>
      </c>
      <c r="D19" s="184">
        <v>1058</v>
      </c>
      <c r="E19" s="184">
        <v>1017</v>
      </c>
      <c r="F19" s="184">
        <v>2079</v>
      </c>
      <c r="G19" s="184">
        <v>1051</v>
      </c>
      <c r="H19" s="184">
        <v>1028</v>
      </c>
      <c r="I19" s="184">
        <v>2077</v>
      </c>
    </row>
    <row r="20" spans="1:9" s="185" customFormat="1" ht="12" customHeight="1" x14ac:dyDescent="0.2">
      <c r="A20" s="265" t="s">
        <v>16</v>
      </c>
      <c r="B20" s="265"/>
      <c r="C20" s="190">
        <v>10301</v>
      </c>
      <c r="D20" s="190">
        <v>5277</v>
      </c>
      <c r="E20" s="190">
        <v>5024</v>
      </c>
      <c r="F20" s="190">
        <v>10346</v>
      </c>
      <c r="G20" s="190">
        <v>5269</v>
      </c>
      <c r="H20" s="190">
        <v>5077</v>
      </c>
      <c r="I20" s="190">
        <v>10323</v>
      </c>
    </row>
    <row r="21" spans="1:9" s="185" customFormat="1" ht="12" customHeight="1" x14ac:dyDescent="0.2">
      <c r="A21" s="189"/>
      <c r="B21" s="189"/>
      <c r="C21" s="189"/>
      <c r="D21" s="189"/>
      <c r="E21" s="189"/>
      <c r="F21" s="189"/>
      <c r="G21" s="189"/>
      <c r="H21" s="189"/>
      <c r="I21" s="189"/>
    </row>
    <row r="22" spans="1:9" s="183" customFormat="1" ht="12" customHeight="1" x14ac:dyDescent="0.2">
      <c r="A22" s="264" t="s">
        <v>349</v>
      </c>
      <c r="B22" s="264"/>
      <c r="C22" s="182">
        <v>69794</v>
      </c>
      <c r="D22" s="182">
        <v>33562</v>
      </c>
      <c r="E22" s="182">
        <v>36232</v>
      </c>
      <c r="F22" s="182">
        <v>69726</v>
      </c>
      <c r="G22" s="182">
        <v>33542</v>
      </c>
      <c r="H22" s="182">
        <v>36184</v>
      </c>
      <c r="I22" s="182">
        <v>69760</v>
      </c>
    </row>
    <row r="23" spans="1:9" s="185" customFormat="1" ht="12" customHeight="1" x14ac:dyDescent="0.2">
      <c r="A23" s="262" t="s">
        <v>18</v>
      </c>
      <c r="B23" s="262"/>
      <c r="C23" s="184">
        <v>41389</v>
      </c>
      <c r="D23" s="184">
        <v>19609</v>
      </c>
      <c r="E23" s="184">
        <v>21780</v>
      </c>
      <c r="F23" s="184">
        <v>41310</v>
      </c>
      <c r="G23" s="184">
        <v>19572</v>
      </c>
      <c r="H23" s="184">
        <v>21738</v>
      </c>
      <c r="I23" s="184">
        <v>41350</v>
      </c>
    </row>
    <row r="24" spans="1:9" s="185" customFormat="1" ht="12" customHeight="1" x14ac:dyDescent="0.2">
      <c r="A24" s="262" t="s">
        <v>19</v>
      </c>
      <c r="B24" s="262"/>
      <c r="C24" s="184">
        <v>5136</v>
      </c>
      <c r="D24" s="184">
        <v>2554</v>
      </c>
      <c r="E24" s="184">
        <v>2582</v>
      </c>
      <c r="F24" s="184">
        <v>5163</v>
      </c>
      <c r="G24" s="184">
        <v>2564</v>
      </c>
      <c r="H24" s="184">
        <v>2599</v>
      </c>
      <c r="I24" s="184">
        <v>5151</v>
      </c>
    </row>
    <row r="25" spans="1:9" s="185" customFormat="1" ht="12" customHeight="1" x14ac:dyDescent="0.2">
      <c r="A25" s="262" t="s">
        <v>20</v>
      </c>
      <c r="B25" s="262"/>
      <c r="C25" s="184">
        <v>12882</v>
      </c>
      <c r="D25" s="184">
        <v>6293</v>
      </c>
      <c r="E25" s="184">
        <v>6589</v>
      </c>
      <c r="F25" s="184">
        <v>12876</v>
      </c>
      <c r="G25" s="184">
        <v>6287</v>
      </c>
      <c r="H25" s="184">
        <v>6589</v>
      </c>
      <c r="I25" s="184">
        <v>12879</v>
      </c>
    </row>
    <row r="26" spans="1:9" s="185" customFormat="1" ht="12" customHeight="1" x14ac:dyDescent="0.2">
      <c r="A26" s="191"/>
      <c r="B26" s="187" t="s">
        <v>21</v>
      </c>
      <c r="C26" s="184">
        <v>849</v>
      </c>
      <c r="D26" s="184">
        <v>419</v>
      </c>
      <c r="E26" s="184">
        <v>430</v>
      </c>
      <c r="F26" s="184">
        <v>1000</v>
      </c>
      <c r="G26" s="184">
        <v>485</v>
      </c>
      <c r="H26" s="184">
        <v>515</v>
      </c>
      <c r="I26" s="184">
        <v>924</v>
      </c>
    </row>
    <row r="27" spans="1:9" s="185" customFormat="1" ht="12" customHeight="1" x14ac:dyDescent="0.2">
      <c r="A27" s="189"/>
      <c r="B27" s="187" t="s">
        <v>22</v>
      </c>
      <c r="C27" s="184">
        <v>12033</v>
      </c>
      <c r="D27" s="184">
        <v>5874</v>
      </c>
      <c r="E27" s="184">
        <v>6159</v>
      </c>
      <c r="F27" s="184">
        <v>11876</v>
      </c>
      <c r="G27" s="184">
        <v>5802</v>
      </c>
      <c r="H27" s="184">
        <v>6074</v>
      </c>
      <c r="I27" s="184">
        <v>11955</v>
      </c>
    </row>
    <row r="28" spans="1:9" s="185" customFormat="1" ht="12" customHeight="1" x14ac:dyDescent="0.2">
      <c r="A28" s="262" t="s">
        <v>23</v>
      </c>
      <c r="B28" s="262"/>
      <c r="C28" s="184">
        <v>3759</v>
      </c>
      <c r="D28" s="184">
        <v>1805</v>
      </c>
      <c r="E28" s="184">
        <v>1954</v>
      </c>
      <c r="F28" s="184">
        <v>3762</v>
      </c>
      <c r="G28" s="184">
        <v>1823</v>
      </c>
      <c r="H28" s="184">
        <v>1939</v>
      </c>
      <c r="I28" s="184">
        <v>3760</v>
      </c>
    </row>
    <row r="29" spans="1:9" s="185" customFormat="1" ht="12" customHeight="1" x14ac:dyDescent="0.2">
      <c r="A29" s="191"/>
      <c r="B29" s="187" t="s">
        <v>24</v>
      </c>
      <c r="C29" s="184">
        <v>1134</v>
      </c>
      <c r="D29" s="184">
        <v>587</v>
      </c>
      <c r="E29" s="184">
        <v>547</v>
      </c>
      <c r="F29" s="184">
        <v>1135</v>
      </c>
      <c r="G29" s="184">
        <v>590</v>
      </c>
      <c r="H29" s="184">
        <v>545</v>
      </c>
      <c r="I29" s="184">
        <v>1134</v>
      </c>
    </row>
    <row r="30" spans="1:9" s="185" customFormat="1" ht="12" customHeight="1" x14ac:dyDescent="0.2">
      <c r="A30" s="189"/>
      <c r="B30" s="187" t="s">
        <v>25</v>
      </c>
      <c r="C30" s="184">
        <v>2625</v>
      </c>
      <c r="D30" s="184">
        <v>1218</v>
      </c>
      <c r="E30" s="184">
        <v>1407</v>
      </c>
      <c r="F30" s="184">
        <v>2627</v>
      </c>
      <c r="G30" s="184">
        <v>1233</v>
      </c>
      <c r="H30" s="184">
        <v>1394</v>
      </c>
      <c r="I30" s="184">
        <v>2626</v>
      </c>
    </row>
    <row r="31" spans="1:9" s="185" customFormat="1" ht="12" customHeight="1" x14ac:dyDescent="0.2">
      <c r="A31" s="262" t="s">
        <v>26</v>
      </c>
      <c r="B31" s="262"/>
      <c r="C31" s="184">
        <v>661</v>
      </c>
      <c r="D31" s="184">
        <v>338</v>
      </c>
      <c r="E31" s="184">
        <v>323</v>
      </c>
      <c r="F31" s="184">
        <v>663</v>
      </c>
      <c r="G31" s="184">
        <v>339</v>
      </c>
      <c r="H31" s="184">
        <v>324</v>
      </c>
      <c r="I31" s="184">
        <v>661</v>
      </c>
    </row>
    <row r="32" spans="1:9" s="185" customFormat="1" ht="12" customHeight="1" x14ac:dyDescent="0.2">
      <c r="A32" s="262" t="s">
        <v>350</v>
      </c>
      <c r="B32" s="262"/>
      <c r="C32" s="184">
        <v>5967</v>
      </c>
      <c r="D32" s="184">
        <v>2963</v>
      </c>
      <c r="E32" s="184">
        <v>3004</v>
      </c>
      <c r="F32" s="184">
        <v>5952</v>
      </c>
      <c r="G32" s="184">
        <v>2957</v>
      </c>
      <c r="H32" s="184">
        <v>2995</v>
      </c>
      <c r="I32" s="184">
        <v>5959</v>
      </c>
    </row>
    <row r="33" spans="1:9" s="185" customFormat="1" ht="12" customHeight="1" x14ac:dyDescent="0.2">
      <c r="A33" s="191"/>
      <c r="B33" s="187" t="s">
        <v>28</v>
      </c>
      <c r="C33" s="184">
        <v>508</v>
      </c>
      <c r="D33" s="184">
        <v>264</v>
      </c>
      <c r="E33" s="184">
        <v>244</v>
      </c>
      <c r="F33" s="184">
        <v>500</v>
      </c>
      <c r="G33" s="184">
        <v>259</v>
      </c>
      <c r="H33" s="184">
        <v>241</v>
      </c>
      <c r="I33" s="184">
        <v>504</v>
      </c>
    </row>
    <row r="34" spans="1:9" s="185" customFormat="1" ht="12" customHeight="1" x14ac:dyDescent="0.2">
      <c r="A34" s="186"/>
      <c r="B34" s="187" t="s">
        <v>29</v>
      </c>
      <c r="C34" s="184">
        <v>192</v>
      </c>
      <c r="D34" s="184">
        <v>116</v>
      </c>
      <c r="E34" s="184">
        <v>76</v>
      </c>
      <c r="F34" s="184">
        <v>183</v>
      </c>
      <c r="G34" s="184">
        <v>111</v>
      </c>
      <c r="H34" s="184">
        <v>72</v>
      </c>
      <c r="I34" s="184">
        <v>187</v>
      </c>
    </row>
    <row r="35" spans="1:9" s="185" customFormat="1" ht="12" customHeight="1" x14ac:dyDescent="0.2">
      <c r="A35" s="186"/>
      <c r="B35" s="192" t="s">
        <v>351</v>
      </c>
      <c r="C35" s="190">
        <v>5267</v>
      </c>
      <c r="D35" s="190">
        <v>2583</v>
      </c>
      <c r="E35" s="190">
        <v>2684</v>
      </c>
      <c r="F35" s="190">
        <v>5269</v>
      </c>
      <c r="G35" s="190">
        <v>2587</v>
      </c>
      <c r="H35" s="190">
        <v>2682</v>
      </c>
      <c r="I35" s="190">
        <v>5268</v>
      </c>
    </row>
    <row r="36" spans="1:9" s="185" customFormat="1" ht="12" customHeight="1" x14ac:dyDescent="0.2">
      <c r="A36" s="189"/>
      <c r="B36" s="189"/>
      <c r="C36" s="189"/>
      <c r="D36" s="189"/>
      <c r="E36" s="189"/>
      <c r="F36" s="189"/>
      <c r="G36" s="189"/>
      <c r="H36" s="189"/>
      <c r="I36" s="189"/>
    </row>
    <row r="37" spans="1:9" s="183" customFormat="1" ht="12" customHeight="1" x14ac:dyDescent="0.2">
      <c r="A37" s="264" t="s">
        <v>31</v>
      </c>
      <c r="B37" s="264"/>
      <c r="C37" s="182">
        <v>55359</v>
      </c>
      <c r="D37" s="182">
        <v>27019</v>
      </c>
      <c r="E37" s="182">
        <v>28340</v>
      </c>
      <c r="F37" s="182">
        <v>55511</v>
      </c>
      <c r="G37" s="182">
        <v>27103</v>
      </c>
      <c r="H37" s="182">
        <v>28408</v>
      </c>
      <c r="I37" s="182">
        <v>55435</v>
      </c>
    </row>
    <row r="38" spans="1:9" s="185" customFormat="1" ht="12" customHeight="1" x14ac:dyDescent="0.2">
      <c r="A38" s="262" t="s">
        <v>32</v>
      </c>
      <c r="B38" s="262"/>
      <c r="C38" s="184">
        <v>49907</v>
      </c>
      <c r="D38" s="184">
        <v>24229</v>
      </c>
      <c r="E38" s="184">
        <v>25678</v>
      </c>
      <c r="F38" s="184">
        <v>49971</v>
      </c>
      <c r="G38" s="184">
        <v>24242</v>
      </c>
      <c r="H38" s="184">
        <v>25729</v>
      </c>
      <c r="I38" s="184">
        <v>49940</v>
      </c>
    </row>
    <row r="39" spans="1:9" s="185" customFormat="1" ht="12" customHeight="1" x14ac:dyDescent="0.2">
      <c r="A39" s="265" t="s">
        <v>33</v>
      </c>
      <c r="B39" s="265"/>
      <c r="C39" s="190">
        <v>5452</v>
      </c>
      <c r="D39" s="190">
        <v>2790</v>
      </c>
      <c r="E39" s="190">
        <v>2662</v>
      </c>
      <c r="F39" s="190">
        <v>5540</v>
      </c>
      <c r="G39" s="190">
        <v>2861</v>
      </c>
      <c r="H39" s="190">
        <v>2679</v>
      </c>
      <c r="I39" s="190">
        <v>5495</v>
      </c>
    </row>
    <row r="40" spans="1:9" s="185" customFormat="1" ht="12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</row>
    <row r="41" spans="1:9" s="183" customFormat="1" ht="12" customHeight="1" x14ac:dyDescent="0.2">
      <c r="A41" s="264" t="s">
        <v>34</v>
      </c>
      <c r="B41" s="264"/>
      <c r="C41" s="182">
        <v>145712</v>
      </c>
      <c r="D41" s="182">
        <v>70595</v>
      </c>
      <c r="E41" s="182">
        <v>75117</v>
      </c>
      <c r="F41" s="182">
        <v>145584</v>
      </c>
      <c r="G41" s="182">
        <v>70551</v>
      </c>
      <c r="H41" s="182">
        <v>75033</v>
      </c>
      <c r="I41" s="182">
        <v>145648</v>
      </c>
    </row>
    <row r="42" spans="1:9" s="185" customFormat="1" ht="12" customHeight="1" x14ac:dyDescent="0.2">
      <c r="A42" s="262" t="s">
        <v>35</v>
      </c>
      <c r="B42" s="262"/>
      <c r="C42" s="184">
        <v>98396</v>
      </c>
      <c r="D42" s="184">
        <v>47547</v>
      </c>
      <c r="E42" s="184">
        <v>50849</v>
      </c>
      <c r="F42" s="184">
        <v>98352</v>
      </c>
      <c r="G42" s="184">
        <v>47567</v>
      </c>
      <c r="H42" s="184">
        <v>50785</v>
      </c>
      <c r="I42" s="184">
        <v>98376</v>
      </c>
    </row>
    <row r="43" spans="1:9" s="185" customFormat="1" ht="12" customHeight="1" x14ac:dyDescent="0.2">
      <c r="A43" s="266" t="s">
        <v>36</v>
      </c>
      <c r="B43" s="266"/>
      <c r="C43" s="184">
        <v>23736</v>
      </c>
      <c r="D43" s="184">
        <v>11736</v>
      </c>
      <c r="E43" s="184">
        <v>12000</v>
      </c>
      <c r="F43" s="184">
        <v>23699</v>
      </c>
      <c r="G43" s="184">
        <v>11696</v>
      </c>
      <c r="H43" s="184">
        <v>12003</v>
      </c>
      <c r="I43" s="184">
        <v>23715</v>
      </c>
    </row>
    <row r="44" spans="1:9" s="185" customFormat="1" ht="12" customHeight="1" x14ac:dyDescent="0.2">
      <c r="A44" s="192"/>
      <c r="B44" s="187" t="s">
        <v>37</v>
      </c>
      <c r="C44" s="184">
        <v>13610</v>
      </c>
      <c r="D44" s="184">
        <v>6767</v>
      </c>
      <c r="E44" s="184">
        <v>6843</v>
      </c>
      <c r="F44" s="184">
        <v>13576</v>
      </c>
      <c r="G44" s="184">
        <v>6749</v>
      </c>
      <c r="H44" s="184">
        <v>6827</v>
      </c>
      <c r="I44" s="184">
        <v>13591</v>
      </c>
    </row>
    <row r="45" spans="1:9" s="185" customFormat="1" ht="12" customHeight="1" x14ac:dyDescent="0.2">
      <c r="A45" s="192"/>
      <c r="B45" s="187" t="s">
        <v>38</v>
      </c>
      <c r="C45" s="184">
        <v>10126</v>
      </c>
      <c r="D45" s="184">
        <v>4969</v>
      </c>
      <c r="E45" s="184">
        <v>5157</v>
      </c>
      <c r="F45" s="184">
        <v>10123</v>
      </c>
      <c r="G45" s="184">
        <v>4947</v>
      </c>
      <c r="H45" s="184">
        <v>5176</v>
      </c>
      <c r="I45" s="184">
        <v>10124</v>
      </c>
    </row>
    <row r="46" spans="1:9" s="185" customFormat="1" ht="12" customHeight="1" x14ac:dyDescent="0.2">
      <c r="A46" s="262" t="s">
        <v>40</v>
      </c>
      <c r="B46" s="262"/>
      <c r="C46" s="184">
        <v>23580</v>
      </c>
      <c r="D46" s="184">
        <v>11312</v>
      </c>
      <c r="E46" s="184">
        <v>12268</v>
      </c>
      <c r="F46" s="184">
        <v>23533</v>
      </c>
      <c r="G46" s="184">
        <v>11288</v>
      </c>
      <c r="H46" s="184">
        <v>12245</v>
      </c>
      <c r="I46" s="184">
        <v>23557</v>
      </c>
    </row>
    <row r="47" spans="1:9" s="185" customFormat="1" ht="12" customHeight="1" x14ac:dyDescent="0.2">
      <c r="A47" s="192"/>
      <c r="B47" s="187" t="s">
        <v>41</v>
      </c>
      <c r="C47" s="184">
        <v>2861</v>
      </c>
      <c r="D47" s="184">
        <v>1403</v>
      </c>
      <c r="E47" s="184">
        <v>1458</v>
      </c>
      <c r="F47" s="184">
        <v>2819</v>
      </c>
      <c r="G47" s="184">
        <v>1376</v>
      </c>
      <c r="H47" s="184">
        <v>1443</v>
      </c>
      <c r="I47" s="184">
        <v>2840</v>
      </c>
    </row>
    <row r="48" spans="1:9" s="185" customFormat="1" ht="12" customHeight="1" x14ac:dyDescent="0.2">
      <c r="A48" s="192"/>
      <c r="B48" s="187" t="s">
        <v>42</v>
      </c>
      <c r="C48" s="184">
        <v>6047</v>
      </c>
      <c r="D48" s="184">
        <v>2940</v>
      </c>
      <c r="E48" s="184">
        <v>3107</v>
      </c>
      <c r="F48" s="184">
        <v>6032</v>
      </c>
      <c r="G48" s="184">
        <v>2932</v>
      </c>
      <c r="H48" s="184">
        <v>3100</v>
      </c>
      <c r="I48" s="184">
        <v>6037</v>
      </c>
    </row>
    <row r="49" spans="1:9" s="185" customFormat="1" ht="12" customHeight="1" x14ac:dyDescent="0.2">
      <c r="A49" s="192"/>
      <c r="B49" s="192" t="s">
        <v>43</v>
      </c>
      <c r="C49" s="190">
        <v>14672</v>
      </c>
      <c r="D49" s="190">
        <v>6969</v>
      </c>
      <c r="E49" s="190">
        <v>7703</v>
      </c>
      <c r="F49" s="190">
        <v>14682</v>
      </c>
      <c r="G49" s="190">
        <v>6980</v>
      </c>
      <c r="H49" s="190">
        <v>7702</v>
      </c>
      <c r="I49" s="190">
        <v>14680</v>
      </c>
    </row>
    <row r="50" spans="1:9" s="185" customFormat="1" ht="12" customHeight="1" x14ac:dyDescent="0.2">
      <c r="A50" s="188"/>
      <c r="B50" s="188"/>
      <c r="C50" s="188"/>
      <c r="D50" s="188"/>
      <c r="E50" s="188"/>
      <c r="F50" s="188"/>
      <c r="G50" s="188"/>
      <c r="H50" s="188"/>
      <c r="I50" s="188"/>
    </row>
    <row r="51" spans="1:9" s="183" customFormat="1" ht="12" customHeight="1" x14ac:dyDescent="0.2">
      <c r="A51" s="264" t="s">
        <v>44</v>
      </c>
      <c r="B51" s="264"/>
      <c r="C51" s="182">
        <v>55660</v>
      </c>
      <c r="D51" s="182">
        <v>27245</v>
      </c>
      <c r="E51" s="182">
        <v>28415</v>
      </c>
      <c r="F51" s="182">
        <v>55336</v>
      </c>
      <c r="G51" s="182">
        <v>27029</v>
      </c>
      <c r="H51" s="182">
        <v>28307</v>
      </c>
      <c r="I51" s="182">
        <v>55499</v>
      </c>
    </row>
    <row r="52" spans="1:9" s="185" customFormat="1" ht="12" customHeight="1" x14ac:dyDescent="0.2">
      <c r="A52" s="262" t="s">
        <v>45</v>
      </c>
      <c r="B52" s="262"/>
      <c r="C52" s="184">
        <v>18929</v>
      </c>
      <c r="D52" s="184">
        <v>9272</v>
      </c>
      <c r="E52" s="184">
        <v>9657</v>
      </c>
      <c r="F52" s="184">
        <v>18625</v>
      </c>
      <c r="G52" s="184">
        <v>9061</v>
      </c>
      <c r="H52" s="184">
        <v>9564</v>
      </c>
      <c r="I52" s="184">
        <v>18778</v>
      </c>
    </row>
    <row r="53" spans="1:9" s="185" customFormat="1" ht="12" customHeight="1" x14ac:dyDescent="0.2">
      <c r="A53" s="262" t="s">
        <v>46</v>
      </c>
      <c r="B53" s="262"/>
      <c r="C53" s="184">
        <v>32601</v>
      </c>
      <c r="D53" s="184">
        <v>15943</v>
      </c>
      <c r="E53" s="184">
        <v>16658</v>
      </c>
      <c r="F53" s="184">
        <v>32591</v>
      </c>
      <c r="G53" s="184">
        <v>15946</v>
      </c>
      <c r="H53" s="184">
        <v>16645</v>
      </c>
      <c r="I53" s="184">
        <v>32596</v>
      </c>
    </row>
    <row r="54" spans="1:9" s="185" customFormat="1" ht="12" customHeight="1" x14ac:dyDescent="0.2">
      <c r="A54" s="265" t="s">
        <v>47</v>
      </c>
      <c r="B54" s="265"/>
      <c r="C54" s="190">
        <v>4130</v>
      </c>
      <c r="D54" s="190">
        <v>2030</v>
      </c>
      <c r="E54" s="190">
        <v>2100</v>
      </c>
      <c r="F54" s="190">
        <v>4120</v>
      </c>
      <c r="G54" s="190">
        <v>2022</v>
      </c>
      <c r="H54" s="190">
        <v>2098</v>
      </c>
      <c r="I54" s="190">
        <v>4125</v>
      </c>
    </row>
    <row r="55" spans="1:9" s="185" customFormat="1" ht="12" customHeight="1" x14ac:dyDescent="0.2">
      <c r="A55" s="188"/>
      <c r="B55" s="210"/>
      <c r="C55" s="194"/>
      <c r="D55" s="194"/>
      <c r="E55" s="194"/>
      <c r="F55" s="194"/>
      <c r="G55" s="194"/>
      <c r="H55" s="194"/>
      <c r="I55" s="194"/>
    </row>
    <row r="56" spans="1:9" s="185" customFormat="1" ht="12" customHeight="1" x14ac:dyDescent="0.2">
      <c r="A56" s="267" t="s">
        <v>48</v>
      </c>
      <c r="B56" s="267"/>
      <c r="C56" s="181">
        <v>50342</v>
      </c>
      <c r="D56" s="181">
        <v>24577</v>
      </c>
      <c r="E56" s="181">
        <v>25765</v>
      </c>
      <c r="F56" s="181">
        <v>49969</v>
      </c>
      <c r="G56" s="181">
        <v>24347</v>
      </c>
      <c r="H56" s="181">
        <v>25622</v>
      </c>
      <c r="I56" s="181">
        <v>50156</v>
      </c>
    </row>
    <row r="57" spans="1:9" s="185" customFormat="1" ht="12" customHeight="1" x14ac:dyDescent="0.2">
      <c r="A57" s="262" t="s">
        <v>49</v>
      </c>
      <c r="B57" s="262"/>
      <c r="C57" s="184">
        <v>3270</v>
      </c>
      <c r="D57" s="184">
        <v>1609</v>
      </c>
      <c r="E57" s="184">
        <v>1661</v>
      </c>
      <c r="F57" s="184">
        <v>3240</v>
      </c>
      <c r="G57" s="184">
        <v>1579</v>
      </c>
      <c r="H57" s="184">
        <v>1661</v>
      </c>
      <c r="I57" s="184">
        <v>3255</v>
      </c>
    </row>
    <row r="58" spans="1:9" s="185" customFormat="1" ht="12" customHeight="1" x14ac:dyDescent="0.2">
      <c r="A58" s="262" t="s">
        <v>51</v>
      </c>
      <c r="B58" s="262"/>
      <c r="C58" s="184">
        <v>1936</v>
      </c>
      <c r="D58" s="184">
        <v>948</v>
      </c>
      <c r="E58" s="184">
        <v>988</v>
      </c>
      <c r="F58" s="184">
        <v>1926</v>
      </c>
      <c r="G58" s="184">
        <v>943</v>
      </c>
      <c r="H58" s="184">
        <v>983</v>
      </c>
      <c r="I58" s="184">
        <v>1931</v>
      </c>
    </row>
    <row r="59" spans="1:9" s="185" customFormat="1" ht="12" customHeight="1" x14ac:dyDescent="0.2">
      <c r="A59" s="262" t="s">
        <v>52</v>
      </c>
      <c r="B59" s="262"/>
      <c r="C59" s="184">
        <v>2194</v>
      </c>
      <c r="D59" s="184">
        <v>1082</v>
      </c>
      <c r="E59" s="184">
        <v>1112</v>
      </c>
      <c r="F59" s="184">
        <v>2194</v>
      </c>
      <c r="G59" s="184">
        <v>1079</v>
      </c>
      <c r="H59" s="184">
        <v>1115</v>
      </c>
      <c r="I59" s="184">
        <v>2194</v>
      </c>
    </row>
    <row r="60" spans="1:9" s="185" customFormat="1" ht="12" customHeight="1" x14ac:dyDescent="0.2">
      <c r="A60" s="262" t="s">
        <v>53</v>
      </c>
      <c r="B60" s="262"/>
      <c r="C60" s="184">
        <v>7759</v>
      </c>
      <c r="D60" s="184">
        <v>3844</v>
      </c>
      <c r="E60" s="184">
        <v>3915</v>
      </c>
      <c r="F60" s="184">
        <v>7581</v>
      </c>
      <c r="G60" s="184">
        <v>3726</v>
      </c>
      <c r="H60" s="184">
        <v>3855</v>
      </c>
      <c r="I60" s="184">
        <v>7669</v>
      </c>
    </row>
    <row r="61" spans="1:9" s="185" customFormat="1" ht="12" customHeight="1" x14ac:dyDescent="0.2">
      <c r="A61" s="262" t="s">
        <v>54</v>
      </c>
      <c r="B61" s="262"/>
      <c r="C61" s="184">
        <v>2903</v>
      </c>
      <c r="D61" s="184">
        <v>1382</v>
      </c>
      <c r="E61" s="184">
        <v>1521</v>
      </c>
      <c r="F61" s="184">
        <v>2867</v>
      </c>
      <c r="G61" s="184">
        <v>1389</v>
      </c>
      <c r="H61" s="184">
        <v>1478</v>
      </c>
      <c r="I61" s="184">
        <v>2885</v>
      </c>
    </row>
    <row r="62" spans="1:9" s="185" customFormat="1" ht="12" customHeight="1" x14ac:dyDescent="0.2">
      <c r="A62" s="262" t="s">
        <v>56</v>
      </c>
      <c r="B62" s="262"/>
      <c r="C62" s="184">
        <v>14870</v>
      </c>
      <c r="D62" s="184">
        <v>7209</v>
      </c>
      <c r="E62" s="184">
        <v>7661</v>
      </c>
      <c r="F62" s="184">
        <v>14902</v>
      </c>
      <c r="G62" s="184">
        <v>7206</v>
      </c>
      <c r="H62" s="184">
        <v>7696</v>
      </c>
      <c r="I62" s="184">
        <v>14886</v>
      </c>
    </row>
    <row r="63" spans="1:9" s="185" customFormat="1" ht="12" customHeight="1" x14ac:dyDescent="0.2">
      <c r="A63" s="262" t="s">
        <v>58</v>
      </c>
      <c r="B63" s="262"/>
      <c r="C63" s="184">
        <v>4517</v>
      </c>
      <c r="D63" s="184">
        <v>2153</v>
      </c>
      <c r="E63" s="184">
        <v>2364</v>
      </c>
      <c r="F63" s="184">
        <v>4441</v>
      </c>
      <c r="G63" s="184">
        <v>2102</v>
      </c>
      <c r="H63" s="184">
        <v>2339</v>
      </c>
      <c r="I63" s="184">
        <v>4479</v>
      </c>
    </row>
    <row r="64" spans="1:9" s="185" customFormat="1" ht="12" customHeight="1" x14ac:dyDescent="0.2">
      <c r="A64" s="262" t="s">
        <v>59</v>
      </c>
      <c r="B64" s="262"/>
      <c r="C64" s="184">
        <v>2346</v>
      </c>
      <c r="D64" s="184">
        <v>1130</v>
      </c>
      <c r="E64" s="184">
        <v>1216</v>
      </c>
      <c r="F64" s="184">
        <v>2338</v>
      </c>
      <c r="G64" s="184">
        <v>1130</v>
      </c>
      <c r="H64" s="184">
        <v>1208</v>
      </c>
      <c r="I64" s="184">
        <v>2343</v>
      </c>
    </row>
    <row r="65" spans="1:9" s="185" customFormat="1" ht="12" customHeight="1" x14ac:dyDescent="0.2">
      <c r="A65" s="262" t="s">
        <v>60</v>
      </c>
      <c r="B65" s="262"/>
      <c r="C65" s="184">
        <v>2654</v>
      </c>
      <c r="D65" s="184">
        <v>1306</v>
      </c>
      <c r="E65" s="184">
        <v>1348</v>
      </c>
      <c r="F65" s="184">
        <v>2626</v>
      </c>
      <c r="G65" s="184">
        <v>1290</v>
      </c>
      <c r="H65" s="184">
        <v>1336</v>
      </c>
      <c r="I65" s="184">
        <v>2640</v>
      </c>
    </row>
    <row r="66" spans="1:9" s="185" customFormat="1" ht="12" customHeight="1" x14ac:dyDescent="0.2">
      <c r="A66" s="262" t="s">
        <v>61</v>
      </c>
      <c r="B66" s="262"/>
      <c r="C66" s="184">
        <v>4510</v>
      </c>
      <c r="D66" s="184">
        <v>2248</v>
      </c>
      <c r="E66" s="184">
        <v>2262</v>
      </c>
      <c r="F66" s="184">
        <v>4491</v>
      </c>
      <c r="G66" s="184">
        <v>2249</v>
      </c>
      <c r="H66" s="184">
        <v>2242</v>
      </c>
      <c r="I66" s="184">
        <v>4499</v>
      </c>
    </row>
    <row r="67" spans="1:9" s="185" customFormat="1" ht="12" customHeight="1" x14ac:dyDescent="0.2">
      <c r="A67" s="265" t="s">
        <v>62</v>
      </c>
      <c r="B67" s="265"/>
      <c r="C67" s="190">
        <v>3383</v>
      </c>
      <c r="D67" s="190">
        <v>1666</v>
      </c>
      <c r="E67" s="190">
        <v>1717</v>
      </c>
      <c r="F67" s="190">
        <v>3363</v>
      </c>
      <c r="G67" s="190">
        <v>1654</v>
      </c>
      <c r="H67" s="190">
        <v>1709</v>
      </c>
      <c r="I67" s="190">
        <v>3375</v>
      </c>
    </row>
    <row r="68" spans="1:9" s="185" customFormat="1" ht="12" customHeight="1" x14ac:dyDescent="0.2">
      <c r="A68" s="188"/>
      <c r="B68" s="188"/>
      <c r="C68" s="188"/>
      <c r="D68" s="188"/>
      <c r="E68" s="188"/>
      <c r="F68" s="188"/>
      <c r="G68" s="188"/>
      <c r="H68" s="188"/>
      <c r="I68" s="188"/>
    </row>
    <row r="69" spans="1:9" s="185" customFormat="1" ht="12" customHeight="1" x14ac:dyDescent="0.2">
      <c r="A69" s="264" t="s">
        <v>63</v>
      </c>
      <c r="B69" s="264"/>
      <c r="C69" s="182">
        <v>150634</v>
      </c>
      <c r="D69" s="182">
        <v>73060</v>
      </c>
      <c r="E69" s="182">
        <v>77574</v>
      </c>
      <c r="F69" s="182">
        <v>150556</v>
      </c>
      <c r="G69" s="182">
        <v>73029</v>
      </c>
      <c r="H69" s="182">
        <v>77527</v>
      </c>
      <c r="I69" s="182">
        <v>150596</v>
      </c>
    </row>
    <row r="70" spans="1:9" s="185" customFormat="1" ht="12" customHeight="1" x14ac:dyDescent="0.2">
      <c r="A70" s="262" t="s">
        <v>64</v>
      </c>
      <c r="B70" s="262"/>
      <c r="C70" s="184">
        <v>4403</v>
      </c>
      <c r="D70" s="184">
        <v>2085</v>
      </c>
      <c r="E70" s="184">
        <v>2318</v>
      </c>
      <c r="F70" s="184">
        <v>4376</v>
      </c>
      <c r="G70" s="184">
        <v>2057</v>
      </c>
      <c r="H70" s="184">
        <v>2319</v>
      </c>
      <c r="I70" s="184">
        <v>4391</v>
      </c>
    </row>
    <row r="71" spans="1:9" s="185" customFormat="1" ht="12" customHeight="1" x14ac:dyDescent="0.2">
      <c r="A71" s="262" t="s">
        <v>65</v>
      </c>
      <c r="B71" s="262"/>
      <c r="C71" s="184">
        <v>1392</v>
      </c>
      <c r="D71" s="184">
        <v>673</v>
      </c>
      <c r="E71" s="184">
        <v>719</v>
      </c>
      <c r="F71" s="184">
        <v>1380</v>
      </c>
      <c r="G71" s="184">
        <v>663</v>
      </c>
      <c r="H71" s="184">
        <v>717</v>
      </c>
      <c r="I71" s="184">
        <v>1386</v>
      </c>
    </row>
    <row r="72" spans="1:9" s="185" customFormat="1" ht="12" customHeight="1" x14ac:dyDescent="0.2">
      <c r="A72" s="262" t="s">
        <v>66</v>
      </c>
      <c r="B72" s="262"/>
      <c r="C72" s="184">
        <v>376</v>
      </c>
      <c r="D72" s="184">
        <v>190</v>
      </c>
      <c r="E72" s="184">
        <v>186</v>
      </c>
      <c r="F72" s="184">
        <v>354</v>
      </c>
      <c r="G72" s="184">
        <v>179</v>
      </c>
      <c r="H72" s="184">
        <v>175</v>
      </c>
      <c r="I72" s="184">
        <v>364</v>
      </c>
    </row>
    <row r="73" spans="1:9" s="185" customFormat="1" ht="12" customHeight="1" x14ac:dyDescent="0.2">
      <c r="A73" s="262" t="s">
        <v>67</v>
      </c>
      <c r="B73" s="262"/>
      <c r="C73" s="184">
        <v>992</v>
      </c>
      <c r="D73" s="184">
        <v>492</v>
      </c>
      <c r="E73" s="184">
        <v>500</v>
      </c>
      <c r="F73" s="184">
        <v>986</v>
      </c>
      <c r="G73" s="184">
        <v>479</v>
      </c>
      <c r="H73" s="184">
        <v>507</v>
      </c>
      <c r="I73" s="184">
        <v>989</v>
      </c>
    </row>
    <row r="74" spans="1:9" s="185" customFormat="1" ht="12" customHeight="1" x14ac:dyDescent="0.2">
      <c r="A74" s="262" t="s">
        <v>68</v>
      </c>
      <c r="B74" s="262"/>
      <c r="C74" s="184">
        <v>299</v>
      </c>
      <c r="D74" s="184">
        <v>146</v>
      </c>
      <c r="E74" s="184">
        <v>153</v>
      </c>
      <c r="F74" s="184">
        <v>294</v>
      </c>
      <c r="G74" s="184">
        <v>138</v>
      </c>
      <c r="H74" s="184">
        <v>156</v>
      </c>
      <c r="I74" s="184">
        <v>296</v>
      </c>
    </row>
    <row r="75" spans="1:9" s="185" customFormat="1" ht="12" customHeight="1" x14ac:dyDescent="0.2">
      <c r="A75" s="262" t="s">
        <v>69</v>
      </c>
      <c r="B75" s="262"/>
      <c r="C75" s="184">
        <v>1545</v>
      </c>
      <c r="D75" s="184">
        <v>752</v>
      </c>
      <c r="E75" s="184">
        <v>793</v>
      </c>
      <c r="F75" s="184">
        <v>1538</v>
      </c>
      <c r="G75" s="184">
        <v>751</v>
      </c>
      <c r="H75" s="184">
        <v>787</v>
      </c>
      <c r="I75" s="184">
        <v>1542</v>
      </c>
    </row>
    <row r="76" spans="1:9" s="185" customFormat="1" ht="12" customHeight="1" x14ac:dyDescent="0.2">
      <c r="A76" s="262" t="s">
        <v>70</v>
      </c>
      <c r="B76" s="262"/>
      <c r="C76" s="184">
        <v>611</v>
      </c>
      <c r="D76" s="184">
        <v>304</v>
      </c>
      <c r="E76" s="184">
        <v>307</v>
      </c>
      <c r="F76" s="184">
        <v>604</v>
      </c>
      <c r="G76" s="184">
        <v>305</v>
      </c>
      <c r="H76" s="184">
        <v>299</v>
      </c>
      <c r="I76" s="184">
        <v>607</v>
      </c>
    </row>
    <row r="77" spans="1:9" s="185" customFormat="1" ht="12" customHeight="1" x14ac:dyDescent="0.2">
      <c r="A77" s="262" t="s">
        <v>71</v>
      </c>
      <c r="B77" s="262"/>
      <c r="C77" s="184">
        <v>2658</v>
      </c>
      <c r="D77" s="184">
        <v>1280</v>
      </c>
      <c r="E77" s="184">
        <v>1378</v>
      </c>
      <c r="F77" s="184">
        <v>2689</v>
      </c>
      <c r="G77" s="184">
        <v>1297</v>
      </c>
      <c r="H77" s="184">
        <v>1392</v>
      </c>
      <c r="I77" s="184">
        <v>2673</v>
      </c>
    </row>
    <row r="78" spans="1:9" s="185" customFormat="1" ht="12" customHeight="1" x14ac:dyDescent="0.2">
      <c r="A78" s="262" t="s">
        <v>73</v>
      </c>
      <c r="B78" s="262"/>
      <c r="C78" s="184">
        <v>913</v>
      </c>
      <c r="D78" s="184">
        <v>460</v>
      </c>
      <c r="E78" s="184">
        <v>453</v>
      </c>
      <c r="F78" s="184">
        <v>948</v>
      </c>
      <c r="G78" s="184">
        <v>482</v>
      </c>
      <c r="H78" s="184">
        <v>466</v>
      </c>
      <c r="I78" s="184">
        <v>931</v>
      </c>
    </row>
    <row r="79" spans="1:9" s="185" customFormat="1" ht="12" customHeight="1" x14ac:dyDescent="0.2">
      <c r="A79" s="262" t="s">
        <v>75</v>
      </c>
      <c r="B79" s="262"/>
      <c r="C79" s="184">
        <v>459</v>
      </c>
      <c r="D79" s="184">
        <v>234</v>
      </c>
      <c r="E79" s="184">
        <v>225</v>
      </c>
      <c r="F79" s="184">
        <v>451</v>
      </c>
      <c r="G79" s="184">
        <v>230</v>
      </c>
      <c r="H79" s="184">
        <v>221</v>
      </c>
      <c r="I79" s="184">
        <v>455</v>
      </c>
    </row>
    <row r="80" spans="1:9" s="185" customFormat="1" ht="12" customHeight="1" x14ac:dyDescent="0.2">
      <c r="A80" s="262" t="s">
        <v>76</v>
      </c>
      <c r="B80" s="262"/>
      <c r="C80" s="184">
        <v>776</v>
      </c>
      <c r="D80" s="184">
        <v>385</v>
      </c>
      <c r="E80" s="184">
        <v>391</v>
      </c>
      <c r="F80" s="184">
        <v>761</v>
      </c>
      <c r="G80" s="184">
        <v>375</v>
      </c>
      <c r="H80" s="184">
        <v>386</v>
      </c>
      <c r="I80" s="184">
        <v>769</v>
      </c>
    </row>
    <row r="81" spans="1:9" s="185" customFormat="1" ht="12" customHeight="1" x14ac:dyDescent="0.2">
      <c r="A81" s="262" t="s">
        <v>77</v>
      </c>
      <c r="B81" s="262"/>
      <c r="C81" s="184">
        <v>1536</v>
      </c>
      <c r="D81" s="184">
        <v>771</v>
      </c>
      <c r="E81" s="184">
        <v>765</v>
      </c>
      <c r="F81" s="184">
        <v>1521</v>
      </c>
      <c r="G81" s="184">
        <v>762</v>
      </c>
      <c r="H81" s="184">
        <v>759</v>
      </c>
      <c r="I81" s="184">
        <v>1528</v>
      </c>
    </row>
    <row r="82" spans="1:9" s="185" customFormat="1" ht="12" customHeight="1" x14ac:dyDescent="0.2">
      <c r="A82" s="262" t="s">
        <v>80</v>
      </c>
      <c r="B82" s="262"/>
      <c r="C82" s="184">
        <v>2316</v>
      </c>
      <c r="D82" s="184">
        <v>1135</v>
      </c>
      <c r="E82" s="184">
        <v>1181</v>
      </c>
      <c r="F82" s="184">
        <v>2302</v>
      </c>
      <c r="G82" s="184">
        <v>1130</v>
      </c>
      <c r="H82" s="184">
        <v>1172</v>
      </c>
      <c r="I82" s="184">
        <v>2309</v>
      </c>
    </row>
    <row r="83" spans="1:9" s="185" customFormat="1" ht="12" customHeight="1" x14ac:dyDescent="0.2">
      <c r="A83" s="262" t="s">
        <v>81</v>
      </c>
      <c r="B83" s="262"/>
      <c r="C83" s="184">
        <v>6737</v>
      </c>
      <c r="D83" s="184">
        <v>3326</v>
      </c>
      <c r="E83" s="184">
        <v>3411</v>
      </c>
      <c r="F83" s="184">
        <v>6755</v>
      </c>
      <c r="G83" s="184">
        <v>3324</v>
      </c>
      <c r="H83" s="184">
        <v>3431</v>
      </c>
      <c r="I83" s="184">
        <v>6745</v>
      </c>
    </row>
    <row r="84" spans="1:9" s="185" customFormat="1" ht="12" customHeight="1" x14ac:dyDescent="0.2">
      <c r="A84" s="262" t="s">
        <v>84</v>
      </c>
      <c r="B84" s="262"/>
      <c r="C84" s="184">
        <v>4304</v>
      </c>
      <c r="D84" s="184">
        <v>2025</v>
      </c>
      <c r="E84" s="184">
        <v>2279</v>
      </c>
      <c r="F84" s="184">
        <v>4327</v>
      </c>
      <c r="G84" s="184">
        <v>2037</v>
      </c>
      <c r="H84" s="184">
        <v>2290</v>
      </c>
      <c r="I84" s="184">
        <v>4316</v>
      </c>
    </row>
    <row r="85" spans="1:9" s="185" customFormat="1" ht="12" customHeight="1" x14ac:dyDescent="0.2">
      <c r="A85" s="262" t="s">
        <v>87</v>
      </c>
      <c r="B85" s="262"/>
      <c r="C85" s="184">
        <v>4615</v>
      </c>
      <c r="D85" s="184">
        <v>2261</v>
      </c>
      <c r="E85" s="184">
        <v>2354</v>
      </c>
      <c r="F85" s="184">
        <v>4604</v>
      </c>
      <c r="G85" s="184">
        <v>2247</v>
      </c>
      <c r="H85" s="184">
        <v>2357</v>
      </c>
      <c r="I85" s="184">
        <v>4610</v>
      </c>
    </row>
    <row r="86" spans="1:9" s="185" customFormat="1" ht="12" customHeight="1" x14ac:dyDescent="0.2">
      <c r="A86" s="262" t="s">
        <v>88</v>
      </c>
      <c r="B86" s="262"/>
      <c r="C86" s="184">
        <v>2047</v>
      </c>
      <c r="D86" s="184">
        <v>975</v>
      </c>
      <c r="E86" s="184">
        <v>1072</v>
      </c>
      <c r="F86" s="184">
        <v>2084</v>
      </c>
      <c r="G86" s="184">
        <v>1003</v>
      </c>
      <c r="H86" s="184">
        <v>1081</v>
      </c>
      <c r="I86" s="184">
        <v>2065</v>
      </c>
    </row>
    <row r="87" spans="1:9" s="185" customFormat="1" ht="12" customHeight="1" x14ac:dyDescent="0.2">
      <c r="A87" s="262" t="s">
        <v>89</v>
      </c>
      <c r="B87" s="262"/>
      <c r="C87" s="184">
        <v>858</v>
      </c>
      <c r="D87" s="184">
        <v>415</v>
      </c>
      <c r="E87" s="184">
        <v>443</v>
      </c>
      <c r="F87" s="184">
        <v>861</v>
      </c>
      <c r="G87" s="184">
        <v>419</v>
      </c>
      <c r="H87" s="184">
        <v>442</v>
      </c>
      <c r="I87" s="184">
        <v>859</v>
      </c>
    </row>
    <row r="88" spans="1:9" s="185" customFormat="1" ht="12" customHeight="1" x14ac:dyDescent="0.2">
      <c r="A88" s="262" t="s">
        <v>90</v>
      </c>
      <c r="B88" s="262"/>
      <c r="C88" s="184">
        <v>1422</v>
      </c>
      <c r="D88" s="184">
        <v>703</v>
      </c>
      <c r="E88" s="184">
        <v>719</v>
      </c>
      <c r="F88" s="184">
        <v>1434</v>
      </c>
      <c r="G88" s="184">
        <v>711</v>
      </c>
      <c r="H88" s="184">
        <v>723</v>
      </c>
      <c r="I88" s="184">
        <v>1429</v>
      </c>
    </row>
    <row r="89" spans="1:9" s="185" customFormat="1" ht="12" customHeight="1" x14ac:dyDescent="0.2">
      <c r="A89" s="262" t="s">
        <v>91</v>
      </c>
      <c r="B89" s="262"/>
      <c r="C89" s="184">
        <v>565</v>
      </c>
      <c r="D89" s="184">
        <v>282</v>
      </c>
      <c r="E89" s="184">
        <v>283</v>
      </c>
      <c r="F89" s="184">
        <v>578</v>
      </c>
      <c r="G89" s="184">
        <v>287</v>
      </c>
      <c r="H89" s="184">
        <v>291</v>
      </c>
      <c r="I89" s="184">
        <v>572</v>
      </c>
    </row>
    <row r="90" spans="1:9" s="185" customFormat="1" ht="12" customHeight="1" x14ac:dyDescent="0.2">
      <c r="A90" s="262" t="s">
        <v>92</v>
      </c>
      <c r="B90" s="262"/>
      <c r="C90" s="184">
        <v>463</v>
      </c>
      <c r="D90" s="184">
        <v>233</v>
      </c>
      <c r="E90" s="184">
        <v>230</v>
      </c>
      <c r="F90" s="184">
        <v>477</v>
      </c>
      <c r="G90" s="184">
        <v>242</v>
      </c>
      <c r="H90" s="184">
        <v>235</v>
      </c>
      <c r="I90" s="184">
        <v>470</v>
      </c>
    </row>
    <row r="91" spans="1:9" s="185" customFormat="1" ht="12" customHeight="1" x14ac:dyDescent="0.2">
      <c r="A91" s="262" t="s">
        <v>93</v>
      </c>
      <c r="B91" s="262"/>
      <c r="C91" s="184">
        <v>1375</v>
      </c>
      <c r="D91" s="184">
        <v>672</v>
      </c>
      <c r="E91" s="184">
        <v>703</v>
      </c>
      <c r="F91" s="184">
        <v>1359</v>
      </c>
      <c r="G91" s="184">
        <v>669</v>
      </c>
      <c r="H91" s="184">
        <v>690</v>
      </c>
      <c r="I91" s="184">
        <v>1367</v>
      </c>
    </row>
    <row r="92" spans="1:9" s="185" customFormat="1" ht="12" customHeight="1" x14ac:dyDescent="0.2">
      <c r="A92" s="262" t="s">
        <v>94</v>
      </c>
      <c r="B92" s="262"/>
      <c r="C92" s="184">
        <v>1727</v>
      </c>
      <c r="D92" s="184">
        <v>841</v>
      </c>
      <c r="E92" s="184">
        <v>886</v>
      </c>
      <c r="F92" s="184">
        <v>1694</v>
      </c>
      <c r="G92" s="184">
        <v>823</v>
      </c>
      <c r="H92" s="184">
        <v>871</v>
      </c>
      <c r="I92" s="184">
        <v>1710</v>
      </c>
    </row>
    <row r="93" spans="1:9" s="185" customFormat="1" ht="12" customHeight="1" x14ac:dyDescent="0.2">
      <c r="A93" s="262" t="s">
        <v>95</v>
      </c>
      <c r="B93" s="262"/>
      <c r="C93" s="184">
        <v>62615</v>
      </c>
      <c r="D93" s="184">
        <v>30139</v>
      </c>
      <c r="E93" s="184">
        <v>32476</v>
      </c>
      <c r="F93" s="184">
        <v>62315</v>
      </c>
      <c r="G93" s="184">
        <v>29991</v>
      </c>
      <c r="H93" s="184">
        <v>32324</v>
      </c>
      <c r="I93" s="184">
        <v>62466</v>
      </c>
    </row>
    <row r="94" spans="1:9" s="185" customFormat="1" ht="12" customHeight="1" x14ac:dyDescent="0.2">
      <c r="A94" s="262" t="s">
        <v>96</v>
      </c>
      <c r="B94" s="262"/>
      <c r="C94" s="184">
        <v>1627</v>
      </c>
      <c r="D94" s="184">
        <v>776</v>
      </c>
      <c r="E94" s="184">
        <v>851</v>
      </c>
      <c r="F94" s="184">
        <v>1600</v>
      </c>
      <c r="G94" s="184">
        <v>764</v>
      </c>
      <c r="H94" s="184">
        <v>836</v>
      </c>
      <c r="I94" s="184">
        <v>1613</v>
      </c>
    </row>
    <row r="95" spans="1:9" s="185" customFormat="1" ht="12" customHeight="1" x14ac:dyDescent="0.2">
      <c r="A95" s="262" t="s">
        <v>97</v>
      </c>
      <c r="B95" s="262"/>
      <c r="C95" s="184">
        <v>1305</v>
      </c>
      <c r="D95" s="184">
        <v>658</v>
      </c>
      <c r="E95" s="184">
        <v>647</v>
      </c>
      <c r="F95" s="184">
        <v>1290</v>
      </c>
      <c r="G95" s="184">
        <v>644</v>
      </c>
      <c r="H95" s="184">
        <v>646</v>
      </c>
      <c r="I95" s="184">
        <v>1297</v>
      </c>
    </row>
    <row r="96" spans="1:9" s="185" customFormat="1" ht="12" customHeight="1" x14ac:dyDescent="0.2">
      <c r="A96" s="262" t="s">
        <v>98</v>
      </c>
      <c r="B96" s="262"/>
      <c r="C96" s="184">
        <v>700</v>
      </c>
      <c r="D96" s="184">
        <v>355</v>
      </c>
      <c r="E96" s="184">
        <v>345</v>
      </c>
      <c r="F96" s="184">
        <v>726</v>
      </c>
      <c r="G96" s="184">
        <v>366</v>
      </c>
      <c r="H96" s="184">
        <v>360</v>
      </c>
      <c r="I96" s="184">
        <v>713</v>
      </c>
    </row>
    <row r="97" spans="1:9" s="185" customFormat="1" ht="12" customHeight="1" x14ac:dyDescent="0.2">
      <c r="A97" s="262" t="s">
        <v>99</v>
      </c>
      <c r="B97" s="262"/>
      <c r="C97" s="184">
        <v>6153</v>
      </c>
      <c r="D97" s="184">
        <v>2890</v>
      </c>
      <c r="E97" s="184">
        <v>3263</v>
      </c>
      <c r="F97" s="184">
        <v>6272</v>
      </c>
      <c r="G97" s="184">
        <v>2961</v>
      </c>
      <c r="H97" s="184">
        <v>3311</v>
      </c>
      <c r="I97" s="184">
        <v>6213</v>
      </c>
    </row>
    <row r="98" spans="1:9" s="185" customFormat="1" ht="12" customHeight="1" x14ac:dyDescent="0.2">
      <c r="A98" s="262" t="s">
        <v>100</v>
      </c>
      <c r="B98" s="262"/>
      <c r="C98" s="184">
        <v>1437</v>
      </c>
      <c r="D98" s="184">
        <v>714</v>
      </c>
      <c r="E98" s="184">
        <v>723</v>
      </c>
      <c r="F98" s="184">
        <v>1454</v>
      </c>
      <c r="G98" s="184">
        <v>723</v>
      </c>
      <c r="H98" s="184">
        <v>731</v>
      </c>
      <c r="I98" s="184">
        <v>1445</v>
      </c>
    </row>
    <row r="99" spans="1:9" s="185" customFormat="1" ht="12" customHeight="1" x14ac:dyDescent="0.2">
      <c r="A99" s="262" t="s">
        <v>101</v>
      </c>
      <c r="B99" s="262"/>
      <c r="C99" s="184">
        <v>1806</v>
      </c>
      <c r="D99" s="184">
        <v>894</v>
      </c>
      <c r="E99" s="184">
        <v>912</v>
      </c>
      <c r="F99" s="184">
        <v>1830</v>
      </c>
      <c r="G99" s="184">
        <v>907</v>
      </c>
      <c r="H99" s="184">
        <v>923</v>
      </c>
      <c r="I99" s="184">
        <v>1818</v>
      </c>
    </row>
    <row r="100" spans="1:9" s="185" customFormat="1" ht="12" customHeight="1" x14ac:dyDescent="0.2">
      <c r="A100" s="262" t="s">
        <v>102</v>
      </c>
      <c r="B100" s="262"/>
      <c r="C100" s="184">
        <v>1377</v>
      </c>
      <c r="D100" s="184">
        <v>684</v>
      </c>
      <c r="E100" s="184">
        <v>693</v>
      </c>
      <c r="F100" s="184">
        <v>1387</v>
      </c>
      <c r="G100" s="184">
        <v>685</v>
      </c>
      <c r="H100" s="184">
        <v>702</v>
      </c>
      <c r="I100" s="184">
        <v>1381</v>
      </c>
    </row>
    <row r="101" spans="1:9" s="185" customFormat="1" ht="12" customHeight="1" x14ac:dyDescent="0.2">
      <c r="A101" s="262" t="s">
        <v>103</v>
      </c>
      <c r="B101" s="262"/>
      <c r="C101" s="184">
        <v>317</v>
      </c>
      <c r="D101" s="184">
        <v>155</v>
      </c>
      <c r="E101" s="184">
        <v>162</v>
      </c>
      <c r="F101" s="184">
        <v>324</v>
      </c>
      <c r="G101" s="184">
        <v>159</v>
      </c>
      <c r="H101" s="184">
        <v>165</v>
      </c>
      <c r="I101" s="184">
        <v>321</v>
      </c>
    </row>
    <row r="102" spans="1:9" s="185" customFormat="1" ht="12" customHeight="1" x14ac:dyDescent="0.2">
      <c r="A102" s="262" t="s">
        <v>340</v>
      </c>
      <c r="B102" s="262"/>
      <c r="C102" s="184">
        <v>4508</v>
      </c>
      <c r="D102" s="184">
        <v>2283</v>
      </c>
      <c r="E102" s="184">
        <v>2225</v>
      </c>
      <c r="F102" s="184">
        <v>4535</v>
      </c>
      <c r="G102" s="184">
        <v>2298</v>
      </c>
      <c r="H102" s="184">
        <v>2237</v>
      </c>
      <c r="I102" s="184">
        <v>4521</v>
      </c>
    </row>
    <row r="103" spans="1:9" s="185" customFormat="1" ht="12" customHeight="1" x14ac:dyDescent="0.2">
      <c r="A103" s="262" t="s">
        <v>104</v>
      </c>
      <c r="B103" s="262"/>
      <c r="C103" s="184">
        <v>849</v>
      </c>
      <c r="D103" s="184">
        <v>412</v>
      </c>
      <c r="E103" s="184">
        <v>437</v>
      </c>
      <c r="F103" s="184">
        <v>855</v>
      </c>
      <c r="G103" s="184">
        <v>420</v>
      </c>
      <c r="H103" s="184">
        <v>435</v>
      </c>
      <c r="I103" s="184">
        <v>852</v>
      </c>
    </row>
    <row r="104" spans="1:9" s="185" customFormat="1" ht="12" customHeight="1" x14ac:dyDescent="0.2">
      <c r="A104" s="262" t="s">
        <v>105</v>
      </c>
      <c r="B104" s="262"/>
      <c r="C104" s="184">
        <v>715</v>
      </c>
      <c r="D104" s="184">
        <v>359</v>
      </c>
      <c r="E104" s="184">
        <v>356</v>
      </c>
      <c r="F104" s="184">
        <v>734</v>
      </c>
      <c r="G104" s="184">
        <v>368</v>
      </c>
      <c r="H104" s="184">
        <v>366</v>
      </c>
      <c r="I104" s="184">
        <v>724</v>
      </c>
    </row>
    <row r="105" spans="1:9" s="185" customFormat="1" ht="12" customHeight="1" x14ac:dyDescent="0.2">
      <c r="A105" s="262" t="s">
        <v>106</v>
      </c>
      <c r="B105" s="262"/>
      <c r="C105" s="184">
        <v>810</v>
      </c>
      <c r="D105" s="184">
        <v>378</v>
      </c>
      <c r="E105" s="184">
        <v>432</v>
      </c>
      <c r="F105" s="184">
        <v>787</v>
      </c>
      <c r="G105" s="184">
        <v>361</v>
      </c>
      <c r="H105" s="184">
        <v>426</v>
      </c>
      <c r="I105" s="184">
        <v>799</v>
      </c>
    </row>
    <row r="106" spans="1:9" s="185" customFormat="1" ht="12" customHeight="1" x14ac:dyDescent="0.2">
      <c r="A106" s="262" t="s">
        <v>107</v>
      </c>
      <c r="B106" s="262"/>
      <c r="C106" s="184">
        <v>324</v>
      </c>
      <c r="D106" s="184">
        <v>150</v>
      </c>
      <c r="E106" s="184">
        <v>174</v>
      </c>
      <c r="F106" s="184">
        <v>322</v>
      </c>
      <c r="G106" s="184">
        <v>153</v>
      </c>
      <c r="H106" s="184">
        <v>169</v>
      </c>
      <c r="I106" s="184">
        <v>324</v>
      </c>
    </row>
    <row r="107" spans="1:9" s="185" customFormat="1" ht="12" customHeight="1" x14ac:dyDescent="0.2">
      <c r="A107" s="262" t="s">
        <v>108</v>
      </c>
      <c r="B107" s="262"/>
      <c r="C107" s="184">
        <v>832</v>
      </c>
      <c r="D107" s="184">
        <v>392</v>
      </c>
      <c r="E107" s="184">
        <v>440</v>
      </c>
      <c r="F107" s="184">
        <v>821</v>
      </c>
      <c r="G107" s="184">
        <v>391</v>
      </c>
      <c r="H107" s="184">
        <v>430</v>
      </c>
      <c r="I107" s="184">
        <v>826</v>
      </c>
    </row>
    <row r="108" spans="1:9" s="185" customFormat="1" ht="12" customHeight="1" x14ac:dyDescent="0.2">
      <c r="A108" s="262" t="s">
        <v>109</v>
      </c>
      <c r="B108" s="262"/>
      <c r="C108" s="184">
        <v>1482</v>
      </c>
      <c r="D108" s="184">
        <v>703</v>
      </c>
      <c r="E108" s="184">
        <v>779</v>
      </c>
      <c r="F108" s="184">
        <v>1497</v>
      </c>
      <c r="G108" s="184">
        <v>700</v>
      </c>
      <c r="H108" s="184">
        <v>797</v>
      </c>
      <c r="I108" s="184">
        <v>1490</v>
      </c>
    </row>
    <row r="109" spans="1:9" s="185" customFormat="1" ht="12" customHeight="1" x14ac:dyDescent="0.2">
      <c r="A109" s="262" t="s">
        <v>110</v>
      </c>
      <c r="B109" s="262"/>
      <c r="C109" s="184">
        <v>4303</v>
      </c>
      <c r="D109" s="184">
        <v>2211</v>
      </c>
      <c r="E109" s="184">
        <v>2092</v>
      </c>
      <c r="F109" s="184">
        <v>4368</v>
      </c>
      <c r="G109" s="184">
        <v>2275</v>
      </c>
      <c r="H109" s="184">
        <v>2093</v>
      </c>
      <c r="I109" s="184">
        <v>4335</v>
      </c>
    </row>
    <row r="110" spans="1:9" s="185" customFormat="1" ht="12" customHeight="1" x14ac:dyDescent="0.2">
      <c r="A110" s="262" t="s">
        <v>111</v>
      </c>
      <c r="B110" s="262"/>
      <c r="C110" s="184">
        <v>1907</v>
      </c>
      <c r="D110" s="184">
        <v>940</v>
      </c>
      <c r="E110" s="184">
        <v>967</v>
      </c>
      <c r="F110" s="184">
        <v>1871</v>
      </c>
      <c r="G110" s="184">
        <v>923</v>
      </c>
      <c r="H110" s="184">
        <v>948</v>
      </c>
      <c r="I110" s="184">
        <v>1889</v>
      </c>
    </row>
    <row r="111" spans="1:9" s="185" customFormat="1" ht="12" customHeight="1" x14ac:dyDescent="0.2">
      <c r="A111" s="262" t="s">
        <v>112</v>
      </c>
      <c r="B111" s="262"/>
      <c r="C111" s="184">
        <v>773</v>
      </c>
      <c r="D111" s="184">
        <v>372</v>
      </c>
      <c r="E111" s="184">
        <v>401</v>
      </c>
      <c r="F111" s="184">
        <v>769</v>
      </c>
      <c r="G111" s="184">
        <v>373</v>
      </c>
      <c r="H111" s="184">
        <v>396</v>
      </c>
      <c r="I111" s="184">
        <v>772</v>
      </c>
    </row>
    <row r="112" spans="1:9" s="185" customFormat="1" ht="12" customHeight="1" x14ac:dyDescent="0.2">
      <c r="A112" s="262" t="s">
        <v>113</v>
      </c>
      <c r="B112" s="262"/>
      <c r="C112" s="184">
        <v>1526</v>
      </c>
      <c r="D112" s="184">
        <v>752</v>
      </c>
      <c r="E112" s="184">
        <v>774</v>
      </c>
      <c r="F112" s="184">
        <v>1547</v>
      </c>
      <c r="G112" s="184">
        <v>764</v>
      </c>
      <c r="H112" s="184">
        <v>783</v>
      </c>
      <c r="I112" s="184">
        <v>1536</v>
      </c>
    </row>
    <row r="113" spans="1:9" s="185" customFormat="1" ht="12" customHeight="1" x14ac:dyDescent="0.2">
      <c r="A113" s="262" t="s">
        <v>114</v>
      </c>
      <c r="B113" s="262"/>
      <c r="C113" s="184">
        <v>1348</v>
      </c>
      <c r="D113" s="184">
        <v>665</v>
      </c>
      <c r="E113" s="184">
        <v>683</v>
      </c>
      <c r="F113" s="184">
        <v>1346</v>
      </c>
      <c r="G113" s="184">
        <v>652</v>
      </c>
      <c r="H113" s="184">
        <v>694</v>
      </c>
      <c r="I113" s="184">
        <v>1347</v>
      </c>
    </row>
    <row r="114" spans="1:9" s="185" customFormat="1" ht="12" customHeight="1" x14ac:dyDescent="0.2">
      <c r="A114" s="262" t="s">
        <v>116</v>
      </c>
      <c r="B114" s="262"/>
      <c r="C114" s="184">
        <v>817</v>
      </c>
      <c r="D114" s="184">
        <v>413</v>
      </c>
      <c r="E114" s="184">
        <v>404</v>
      </c>
      <c r="F114" s="184">
        <v>802</v>
      </c>
      <c r="G114" s="184">
        <v>402</v>
      </c>
      <c r="H114" s="184">
        <v>400</v>
      </c>
      <c r="I114" s="184">
        <v>810</v>
      </c>
    </row>
    <row r="115" spans="1:9" s="185" customFormat="1" ht="12" customHeight="1" x14ac:dyDescent="0.2">
      <c r="A115" s="262" t="s">
        <v>117</v>
      </c>
      <c r="B115" s="262"/>
      <c r="C115" s="184">
        <v>2199</v>
      </c>
      <c r="D115" s="184">
        <v>1042</v>
      </c>
      <c r="E115" s="184">
        <v>1157</v>
      </c>
      <c r="F115" s="184">
        <v>2219</v>
      </c>
      <c r="G115" s="184">
        <v>1051</v>
      </c>
      <c r="H115" s="184">
        <v>1168</v>
      </c>
      <c r="I115" s="184">
        <v>2209</v>
      </c>
    </row>
    <row r="116" spans="1:9" s="185" customFormat="1" ht="12" customHeight="1" x14ac:dyDescent="0.2">
      <c r="A116" s="262" t="s">
        <v>118</v>
      </c>
      <c r="B116" s="262"/>
      <c r="C116" s="184">
        <v>685</v>
      </c>
      <c r="D116" s="184">
        <v>324</v>
      </c>
      <c r="E116" s="184">
        <v>361</v>
      </c>
      <c r="F116" s="184">
        <v>673</v>
      </c>
      <c r="G116" s="184">
        <v>320</v>
      </c>
      <c r="H116" s="184">
        <v>353</v>
      </c>
      <c r="I116" s="184">
        <v>678</v>
      </c>
    </row>
    <row r="117" spans="1:9" s="185" customFormat="1" ht="12" customHeight="1" x14ac:dyDescent="0.2">
      <c r="A117" s="262" t="s">
        <v>121</v>
      </c>
      <c r="B117" s="262"/>
      <c r="C117" s="184">
        <v>1835</v>
      </c>
      <c r="D117" s="184">
        <v>842</v>
      </c>
      <c r="E117" s="184">
        <v>993</v>
      </c>
      <c r="F117" s="184">
        <v>1863</v>
      </c>
      <c r="G117" s="184">
        <v>852</v>
      </c>
      <c r="H117" s="184">
        <v>1011</v>
      </c>
      <c r="I117" s="184">
        <v>1850</v>
      </c>
    </row>
    <row r="118" spans="1:9" s="185" customFormat="1" ht="12" customHeight="1" x14ac:dyDescent="0.2">
      <c r="A118" s="262" t="s">
        <v>122</v>
      </c>
      <c r="B118" s="262"/>
      <c r="C118" s="184">
        <v>3104</v>
      </c>
      <c r="D118" s="184">
        <v>1515</v>
      </c>
      <c r="E118" s="184">
        <v>1589</v>
      </c>
      <c r="F118" s="184">
        <v>3072</v>
      </c>
      <c r="G118" s="184">
        <v>1498</v>
      </c>
      <c r="H118" s="184">
        <v>1574</v>
      </c>
      <c r="I118" s="184">
        <v>3088</v>
      </c>
    </row>
    <row r="119" spans="1:9" s="185" customFormat="1" ht="12" customHeight="1" x14ac:dyDescent="0.2">
      <c r="A119" s="262" t="s">
        <v>124</v>
      </c>
      <c r="B119" s="262"/>
      <c r="C119" s="184">
        <v>583</v>
      </c>
      <c r="D119" s="184">
        <v>281</v>
      </c>
      <c r="E119" s="184">
        <v>302</v>
      </c>
      <c r="F119" s="184">
        <v>599</v>
      </c>
      <c r="G119" s="184">
        <v>299</v>
      </c>
      <c r="H119" s="184">
        <v>300</v>
      </c>
      <c r="I119" s="184">
        <v>591</v>
      </c>
    </row>
    <row r="120" spans="1:9" s="185" customFormat="1" ht="12" customHeight="1" x14ac:dyDescent="0.2">
      <c r="A120" s="262" t="s">
        <v>125</v>
      </c>
      <c r="B120" s="262"/>
      <c r="C120" s="184">
        <v>1877</v>
      </c>
      <c r="D120" s="184">
        <v>891</v>
      </c>
      <c r="E120" s="184">
        <v>986</v>
      </c>
      <c r="F120" s="184">
        <v>1879</v>
      </c>
      <c r="G120" s="184">
        <v>895</v>
      </c>
      <c r="H120" s="184">
        <v>984</v>
      </c>
      <c r="I120" s="184">
        <v>1879</v>
      </c>
    </row>
    <row r="121" spans="1:9" s="185" customFormat="1" ht="12" customHeight="1" x14ac:dyDescent="0.2">
      <c r="A121" s="268" t="s">
        <v>126</v>
      </c>
      <c r="B121" s="268"/>
      <c r="C121" s="190">
        <v>431</v>
      </c>
      <c r="D121" s="190">
        <v>230</v>
      </c>
      <c r="E121" s="190">
        <v>201</v>
      </c>
      <c r="F121" s="190">
        <v>422</v>
      </c>
      <c r="G121" s="190">
        <v>224</v>
      </c>
      <c r="H121" s="190">
        <v>198</v>
      </c>
      <c r="I121" s="190">
        <v>426</v>
      </c>
    </row>
    <row r="122" spans="1:9" s="185" customFormat="1" ht="12" customHeight="1" x14ac:dyDescent="0.2">
      <c r="A122" s="188"/>
      <c r="B122" s="188"/>
      <c r="C122" s="188"/>
      <c r="D122" s="188"/>
      <c r="E122" s="188"/>
      <c r="F122" s="188"/>
      <c r="G122" s="188"/>
      <c r="H122" s="188"/>
      <c r="I122" s="188"/>
    </row>
    <row r="123" spans="1:9" s="185" customFormat="1" ht="12" customHeight="1" x14ac:dyDescent="0.2">
      <c r="A123" s="264" t="s">
        <v>127</v>
      </c>
      <c r="B123" s="264"/>
      <c r="C123" s="182">
        <v>63827</v>
      </c>
      <c r="D123" s="182">
        <v>30599</v>
      </c>
      <c r="E123" s="182">
        <v>33228</v>
      </c>
      <c r="F123" s="182">
        <v>63774</v>
      </c>
      <c r="G123" s="182">
        <v>30585</v>
      </c>
      <c r="H123" s="182">
        <v>33189</v>
      </c>
      <c r="I123" s="182">
        <v>63801</v>
      </c>
    </row>
    <row r="124" spans="1:9" s="185" customFormat="1" ht="12" customHeight="1" x14ac:dyDescent="0.2">
      <c r="A124" s="262" t="s">
        <v>128</v>
      </c>
      <c r="B124" s="262"/>
      <c r="C124" s="184">
        <v>5497</v>
      </c>
      <c r="D124" s="184">
        <v>2604</v>
      </c>
      <c r="E124" s="184">
        <v>2893</v>
      </c>
      <c r="F124" s="184">
        <v>5554</v>
      </c>
      <c r="G124" s="184">
        <v>2630</v>
      </c>
      <c r="H124" s="184">
        <v>2924</v>
      </c>
      <c r="I124" s="184">
        <v>5526</v>
      </c>
    </row>
    <row r="125" spans="1:9" s="185" customFormat="1" ht="12" customHeight="1" x14ac:dyDescent="0.2">
      <c r="A125" s="262" t="s">
        <v>130</v>
      </c>
      <c r="B125" s="262"/>
      <c r="C125" s="184">
        <v>480</v>
      </c>
      <c r="D125" s="184">
        <v>235</v>
      </c>
      <c r="E125" s="184">
        <v>245</v>
      </c>
      <c r="F125" s="184">
        <v>480</v>
      </c>
      <c r="G125" s="184">
        <v>239</v>
      </c>
      <c r="H125" s="184">
        <v>241</v>
      </c>
      <c r="I125" s="184">
        <v>480</v>
      </c>
    </row>
    <row r="126" spans="1:9" s="185" customFormat="1" ht="12" customHeight="1" x14ac:dyDescent="0.2">
      <c r="A126" s="262" t="s">
        <v>131</v>
      </c>
      <c r="B126" s="262"/>
      <c r="C126" s="184">
        <v>1695</v>
      </c>
      <c r="D126" s="184">
        <v>838</v>
      </c>
      <c r="E126" s="184">
        <v>857</v>
      </c>
      <c r="F126" s="184">
        <v>1685</v>
      </c>
      <c r="G126" s="184">
        <v>830</v>
      </c>
      <c r="H126" s="184">
        <v>855</v>
      </c>
      <c r="I126" s="184">
        <v>1691</v>
      </c>
    </row>
    <row r="127" spans="1:9" s="185" customFormat="1" ht="12" customHeight="1" x14ac:dyDescent="0.2">
      <c r="A127" s="262" t="s">
        <v>134</v>
      </c>
      <c r="B127" s="262"/>
      <c r="C127" s="184">
        <v>1134</v>
      </c>
      <c r="D127" s="184">
        <v>587</v>
      </c>
      <c r="E127" s="184">
        <v>547</v>
      </c>
      <c r="F127" s="184">
        <v>1135</v>
      </c>
      <c r="G127" s="184">
        <v>590</v>
      </c>
      <c r="H127" s="184">
        <v>545</v>
      </c>
      <c r="I127" s="184">
        <v>1134</v>
      </c>
    </row>
    <row r="128" spans="1:9" s="185" customFormat="1" ht="12" customHeight="1" x14ac:dyDescent="0.2">
      <c r="A128" s="262" t="s">
        <v>392</v>
      </c>
      <c r="B128" s="262"/>
      <c r="C128" s="184">
        <v>2845</v>
      </c>
      <c r="D128" s="184">
        <v>1410</v>
      </c>
      <c r="E128" s="184">
        <v>1435</v>
      </c>
      <c r="F128" s="184">
        <v>2780</v>
      </c>
      <c r="G128" s="184">
        <v>1376</v>
      </c>
      <c r="H128" s="184">
        <v>1404</v>
      </c>
      <c r="I128" s="184">
        <v>2812</v>
      </c>
    </row>
    <row r="129" spans="1:9" s="185" customFormat="1" ht="12" customHeight="1" x14ac:dyDescent="0.2">
      <c r="A129" s="262" t="s">
        <v>341</v>
      </c>
      <c r="B129" s="262"/>
      <c r="C129" s="184">
        <v>5136</v>
      </c>
      <c r="D129" s="184">
        <v>2554</v>
      </c>
      <c r="E129" s="184">
        <v>2582</v>
      </c>
      <c r="F129" s="184">
        <v>5163</v>
      </c>
      <c r="G129" s="184">
        <v>2564</v>
      </c>
      <c r="H129" s="184">
        <v>2599</v>
      </c>
      <c r="I129" s="184">
        <v>5151</v>
      </c>
    </row>
    <row r="130" spans="1:9" s="185" customFormat="1" ht="12" customHeight="1" x14ac:dyDescent="0.2">
      <c r="A130" s="262" t="s">
        <v>140</v>
      </c>
      <c r="B130" s="262"/>
      <c r="C130" s="184">
        <v>4666</v>
      </c>
      <c r="D130" s="184">
        <v>2284</v>
      </c>
      <c r="E130" s="184">
        <v>2382</v>
      </c>
      <c r="F130" s="184">
        <v>4650</v>
      </c>
      <c r="G130" s="184">
        <v>2289</v>
      </c>
      <c r="H130" s="184">
        <v>2361</v>
      </c>
      <c r="I130" s="184">
        <v>4658</v>
      </c>
    </row>
    <row r="131" spans="1:9" s="185" customFormat="1" ht="12" customHeight="1" x14ac:dyDescent="0.2">
      <c r="A131" s="262" t="s">
        <v>391</v>
      </c>
      <c r="B131" s="262"/>
      <c r="C131" s="184">
        <v>1299</v>
      </c>
      <c r="D131" s="184">
        <v>645</v>
      </c>
      <c r="E131" s="184">
        <v>654</v>
      </c>
      <c r="F131" s="184">
        <v>1245</v>
      </c>
      <c r="G131" s="184">
        <v>623</v>
      </c>
      <c r="H131" s="184">
        <v>622</v>
      </c>
      <c r="I131" s="184">
        <v>1272</v>
      </c>
    </row>
    <row r="132" spans="1:9" s="185" customFormat="1" ht="12" customHeight="1" x14ac:dyDescent="0.2">
      <c r="A132" s="262" t="s">
        <v>145</v>
      </c>
      <c r="B132" s="262"/>
      <c r="C132" s="184">
        <v>15776</v>
      </c>
      <c r="D132" s="184">
        <v>7401</v>
      </c>
      <c r="E132" s="184">
        <v>8375</v>
      </c>
      <c r="F132" s="184">
        <v>15728</v>
      </c>
      <c r="G132" s="184">
        <v>7362</v>
      </c>
      <c r="H132" s="184">
        <v>8366</v>
      </c>
      <c r="I132" s="184">
        <v>15752</v>
      </c>
    </row>
    <row r="133" spans="1:9" s="185" customFormat="1" ht="12" customHeight="1" x14ac:dyDescent="0.2">
      <c r="A133" s="262" t="s">
        <v>146</v>
      </c>
      <c r="B133" s="262"/>
      <c r="C133" s="184">
        <v>6695</v>
      </c>
      <c r="D133" s="184">
        <v>3262</v>
      </c>
      <c r="E133" s="184">
        <v>3433</v>
      </c>
      <c r="F133" s="184">
        <v>6647</v>
      </c>
      <c r="G133" s="184">
        <v>3231</v>
      </c>
      <c r="H133" s="184">
        <v>3416</v>
      </c>
      <c r="I133" s="184">
        <v>6671</v>
      </c>
    </row>
    <row r="134" spans="1:9" s="185" customFormat="1" ht="12" customHeight="1" x14ac:dyDescent="0.2">
      <c r="A134" s="262" t="s">
        <v>148</v>
      </c>
      <c r="B134" s="262"/>
      <c r="C134" s="184">
        <v>209</v>
      </c>
      <c r="D134" s="184">
        <v>106</v>
      </c>
      <c r="E134" s="184">
        <v>103</v>
      </c>
      <c r="F134" s="184">
        <v>201</v>
      </c>
      <c r="G134" s="184">
        <v>101</v>
      </c>
      <c r="H134" s="184">
        <v>100</v>
      </c>
      <c r="I134" s="184">
        <v>205</v>
      </c>
    </row>
    <row r="135" spans="1:9" s="185" customFormat="1" ht="12" customHeight="1" x14ac:dyDescent="0.2">
      <c r="A135" s="262" t="s">
        <v>149</v>
      </c>
      <c r="B135" s="262"/>
      <c r="C135" s="184">
        <v>7281</v>
      </c>
      <c r="D135" s="184">
        <v>3381</v>
      </c>
      <c r="E135" s="184">
        <v>3900</v>
      </c>
      <c r="F135" s="184">
        <v>7356</v>
      </c>
      <c r="G135" s="184">
        <v>3448</v>
      </c>
      <c r="H135" s="184">
        <v>3908</v>
      </c>
      <c r="I135" s="184">
        <v>7317</v>
      </c>
    </row>
    <row r="136" spans="1:9" s="185" customFormat="1" ht="12" customHeight="1" x14ac:dyDescent="0.2">
      <c r="A136" s="262" t="s">
        <v>151</v>
      </c>
      <c r="B136" s="262"/>
      <c r="C136" s="184">
        <v>2675</v>
      </c>
      <c r="D136" s="184">
        <v>1235</v>
      </c>
      <c r="E136" s="184">
        <v>1440</v>
      </c>
      <c r="F136" s="184">
        <v>2604</v>
      </c>
      <c r="G136" s="184">
        <v>1207</v>
      </c>
      <c r="H136" s="184">
        <v>1397</v>
      </c>
      <c r="I136" s="184">
        <v>2641</v>
      </c>
    </row>
    <row r="137" spans="1:9" s="185" customFormat="1" ht="12" customHeight="1" x14ac:dyDescent="0.2">
      <c r="A137" s="262" t="s">
        <v>152</v>
      </c>
      <c r="B137" s="262"/>
      <c r="C137" s="184">
        <v>661</v>
      </c>
      <c r="D137" s="184">
        <v>338</v>
      </c>
      <c r="E137" s="184">
        <v>323</v>
      </c>
      <c r="F137" s="184">
        <v>663</v>
      </c>
      <c r="G137" s="184">
        <v>339</v>
      </c>
      <c r="H137" s="184">
        <v>324</v>
      </c>
      <c r="I137" s="184">
        <v>661</v>
      </c>
    </row>
    <row r="138" spans="1:9" s="185" customFormat="1" ht="12" customHeight="1" x14ac:dyDescent="0.2">
      <c r="A138" s="262" t="s">
        <v>153</v>
      </c>
      <c r="B138" s="262"/>
      <c r="C138" s="184">
        <v>717</v>
      </c>
      <c r="D138" s="184">
        <v>346</v>
      </c>
      <c r="E138" s="184">
        <v>371</v>
      </c>
      <c r="F138" s="184">
        <v>706</v>
      </c>
      <c r="G138" s="184">
        <v>336</v>
      </c>
      <c r="H138" s="184">
        <v>370</v>
      </c>
      <c r="I138" s="184">
        <v>711</v>
      </c>
    </row>
    <row r="139" spans="1:9" s="185" customFormat="1" ht="12" customHeight="1" x14ac:dyDescent="0.2">
      <c r="A139" s="262" t="s">
        <v>155</v>
      </c>
      <c r="B139" s="262"/>
      <c r="C139" s="184">
        <v>573</v>
      </c>
      <c r="D139" s="184">
        <v>307</v>
      </c>
      <c r="E139" s="184">
        <v>266</v>
      </c>
      <c r="F139" s="184">
        <v>550</v>
      </c>
      <c r="G139" s="184">
        <v>289</v>
      </c>
      <c r="H139" s="184">
        <v>261</v>
      </c>
      <c r="I139" s="184">
        <v>561</v>
      </c>
    </row>
    <row r="140" spans="1:9" s="185" customFormat="1" ht="12" customHeight="1" x14ac:dyDescent="0.2">
      <c r="A140" s="262" t="s">
        <v>160</v>
      </c>
      <c r="B140" s="262"/>
      <c r="C140" s="184">
        <v>3223</v>
      </c>
      <c r="D140" s="184">
        <v>1535</v>
      </c>
      <c r="E140" s="184">
        <v>1688</v>
      </c>
      <c r="F140" s="184">
        <v>3201</v>
      </c>
      <c r="G140" s="184">
        <v>1514</v>
      </c>
      <c r="H140" s="184">
        <v>1687</v>
      </c>
      <c r="I140" s="184">
        <v>3213</v>
      </c>
    </row>
    <row r="141" spans="1:9" s="185" customFormat="1" ht="12" customHeight="1" x14ac:dyDescent="0.2">
      <c r="A141" s="262" t="s">
        <v>355</v>
      </c>
      <c r="B141" s="262"/>
      <c r="C141" s="184">
        <v>2625</v>
      </c>
      <c r="D141" s="184">
        <v>1218</v>
      </c>
      <c r="E141" s="184">
        <v>1407</v>
      </c>
      <c r="F141" s="184">
        <v>2627</v>
      </c>
      <c r="G141" s="184">
        <v>1233</v>
      </c>
      <c r="H141" s="184">
        <v>1394</v>
      </c>
      <c r="I141" s="184">
        <v>2626</v>
      </c>
    </row>
    <row r="142" spans="1:9" s="185" customFormat="1" ht="12" customHeight="1" x14ac:dyDescent="0.2">
      <c r="A142" s="208" t="s">
        <v>390</v>
      </c>
      <c r="B142" s="208"/>
      <c r="C142" s="190">
        <v>640</v>
      </c>
      <c r="D142" s="190">
        <v>313</v>
      </c>
      <c r="E142" s="190">
        <v>327</v>
      </c>
      <c r="F142" s="190">
        <v>799</v>
      </c>
      <c r="G142" s="190">
        <v>384</v>
      </c>
      <c r="H142" s="190">
        <v>415</v>
      </c>
      <c r="I142" s="190">
        <v>719</v>
      </c>
    </row>
    <row r="143" spans="1:9" s="185" customFormat="1" ht="12" customHeight="1" x14ac:dyDescent="0.2">
      <c r="A143" s="188"/>
      <c r="B143" s="188"/>
      <c r="C143" s="188"/>
      <c r="D143" s="188"/>
      <c r="E143" s="188"/>
      <c r="F143" s="188"/>
      <c r="G143" s="188"/>
      <c r="H143" s="188"/>
      <c r="I143" s="188"/>
    </row>
    <row r="144" spans="1:9" s="185" customFormat="1" ht="12" customHeight="1" x14ac:dyDescent="0.2">
      <c r="A144" s="264" t="s">
        <v>165</v>
      </c>
      <c r="B144" s="264"/>
      <c r="C144" s="182">
        <v>5967</v>
      </c>
      <c r="D144" s="182">
        <v>2963</v>
      </c>
      <c r="E144" s="182">
        <v>3004</v>
      </c>
      <c r="F144" s="182">
        <v>5952</v>
      </c>
      <c r="G144" s="182">
        <v>2957</v>
      </c>
      <c r="H144" s="182">
        <v>2995</v>
      </c>
      <c r="I144" s="182">
        <v>5959</v>
      </c>
    </row>
    <row r="145" spans="1:9" s="185" customFormat="1" ht="12" customHeight="1" x14ac:dyDescent="0.2">
      <c r="A145" s="262" t="s">
        <v>166</v>
      </c>
      <c r="B145" s="262"/>
      <c r="C145" s="184">
        <v>1512</v>
      </c>
      <c r="D145" s="184">
        <v>750</v>
      </c>
      <c r="E145" s="184">
        <v>762</v>
      </c>
      <c r="F145" s="184">
        <v>1516</v>
      </c>
      <c r="G145" s="184">
        <v>753</v>
      </c>
      <c r="H145" s="184">
        <v>763</v>
      </c>
      <c r="I145" s="184">
        <v>1514</v>
      </c>
    </row>
    <row r="146" spans="1:9" s="185" customFormat="1" ht="12" customHeight="1" x14ac:dyDescent="0.2">
      <c r="A146" s="262" t="s">
        <v>167</v>
      </c>
      <c r="B146" s="262"/>
      <c r="C146" s="184">
        <v>49</v>
      </c>
      <c r="D146" s="184">
        <v>31</v>
      </c>
      <c r="E146" s="184">
        <v>18</v>
      </c>
      <c r="F146" s="184">
        <v>52</v>
      </c>
      <c r="G146" s="184">
        <v>32</v>
      </c>
      <c r="H146" s="184">
        <v>20</v>
      </c>
      <c r="I146" s="184">
        <v>50</v>
      </c>
    </row>
    <row r="147" spans="1:9" s="185" customFormat="1" ht="12" customHeight="1" x14ac:dyDescent="0.2">
      <c r="A147" s="262" t="s">
        <v>168</v>
      </c>
      <c r="B147" s="262"/>
      <c r="C147" s="184">
        <v>51</v>
      </c>
      <c r="D147" s="184">
        <v>34</v>
      </c>
      <c r="E147" s="184">
        <v>17</v>
      </c>
      <c r="F147" s="184">
        <v>49</v>
      </c>
      <c r="G147" s="184">
        <v>34</v>
      </c>
      <c r="H147" s="184">
        <v>15</v>
      </c>
      <c r="I147" s="184">
        <v>50</v>
      </c>
    </row>
    <row r="148" spans="1:9" s="185" customFormat="1" ht="12" customHeight="1" x14ac:dyDescent="0.2">
      <c r="A148" s="262" t="s">
        <v>169</v>
      </c>
      <c r="B148" s="262"/>
      <c r="C148" s="184">
        <v>45</v>
      </c>
      <c r="D148" s="184">
        <v>25</v>
      </c>
      <c r="E148" s="184">
        <v>20</v>
      </c>
      <c r="F148" s="184">
        <v>40</v>
      </c>
      <c r="G148" s="184">
        <v>23</v>
      </c>
      <c r="H148" s="184">
        <v>17</v>
      </c>
      <c r="I148" s="184">
        <v>43</v>
      </c>
    </row>
    <row r="149" spans="1:9" s="185" customFormat="1" ht="12" customHeight="1" x14ac:dyDescent="0.2">
      <c r="A149" s="262" t="s">
        <v>170</v>
      </c>
      <c r="B149" s="262"/>
      <c r="C149" s="184">
        <v>1146</v>
      </c>
      <c r="D149" s="184">
        <v>548</v>
      </c>
      <c r="E149" s="184">
        <v>598</v>
      </c>
      <c r="F149" s="184">
        <v>1142</v>
      </c>
      <c r="G149" s="184">
        <v>551</v>
      </c>
      <c r="H149" s="184">
        <v>591</v>
      </c>
      <c r="I149" s="184">
        <v>1143</v>
      </c>
    </row>
    <row r="150" spans="1:9" s="185" customFormat="1" ht="12" customHeight="1" x14ac:dyDescent="0.2">
      <c r="A150" s="262" t="s">
        <v>171</v>
      </c>
      <c r="B150" s="262"/>
      <c r="C150" s="184">
        <v>508</v>
      </c>
      <c r="D150" s="184">
        <v>264</v>
      </c>
      <c r="E150" s="184">
        <v>244</v>
      </c>
      <c r="F150" s="184">
        <v>500</v>
      </c>
      <c r="G150" s="184">
        <v>259</v>
      </c>
      <c r="H150" s="184">
        <v>241</v>
      </c>
      <c r="I150" s="184">
        <v>504</v>
      </c>
    </row>
    <row r="151" spans="1:9" s="185" customFormat="1" ht="12" customHeight="1" x14ac:dyDescent="0.2">
      <c r="A151" s="262" t="s">
        <v>172</v>
      </c>
      <c r="B151" s="262"/>
      <c r="C151" s="184">
        <v>47</v>
      </c>
      <c r="D151" s="184">
        <v>26</v>
      </c>
      <c r="E151" s="184">
        <v>21</v>
      </c>
      <c r="F151" s="184">
        <v>42</v>
      </c>
      <c r="G151" s="184">
        <v>22</v>
      </c>
      <c r="H151" s="184">
        <v>20</v>
      </c>
      <c r="I151" s="184">
        <v>44</v>
      </c>
    </row>
    <row r="152" spans="1:9" s="185" customFormat="1" ht="12" customHeight="1" x14ac:dyDescent="0.2">
      <c r="A152" s="265" t="s">
        <v>173</v>
      </c>
      <c r="B152" s="265"/>
      <c r="C152" s="190">
        <v>2609</v>
      </c>
      <c r="D152" s="190">
        <v>1285</v>
      </c>
      <c r="E152" s="190">
        <v>1324</v>
      </c>
      <c r="F152" s="190">
        <v>2611</v>
      </c>
      <c r="G152" s="190">
        <v>1283</v>
      </c>
      <c r="H152" s="190">
        <v>1328</v>
      </c>
      <c r="I152" s="190">
        <v>2611</v>
      </c>
    </row>
    <row r="153" spans="1:9" s="185" customFormat="1" ht="12" customHeight="1" x14ac:dyDescent="0.2">
      <c r="A153" s="188"/>
      <c r="B153" s="188"/>
      <c r="C153" s="188"/>
      <c r="D153" s="188"/>
      <c r="E153" s="188"/>
      <c r="F153" s="188"/>
      <c r="G153" s="188"/>
      <c r="H153" s="188"/>
      <c r="I153" s="188"/>
    </row>
    <row r="154" spans="1:9" s="185" customFormat="1" ht="12" customHeight="1" x14ac:dyDescent="0.2">
      <c r="A154" s="264" t="s">
        <v>174</v>
      </c>
      <c r="B154" s="264"/>
      <c r="C154" s="182">
        <v>55755</v>
      </c>
      <c r="D154" s="182">
        <v>27222</v>
      </c>
      <c r="E154" s="182">
        <v>28533</v>
      </c>
      <c r="F154" s="182">
        <v>55906</v>
      </c>
      <c r="G154" s="182">
        <v>27307</v>
      </c>
      <c r="H154" s="182">
        <v>28599</v>
      </c>
      <c r="I154" s="182">
        <v>55830</v>
      </c>
    </row>
    <row r="155" spans="1:9" s="185" customFormat="1" ht="12" customHeight="1" x14ac:dyDescent="0.2">
      <c r="A155" s="262" t="s">
        <v>175</v>
      </c>
      <c r="B155" s="262"/>
      <c r="C155" s="184">
        <v>5057</v>
      </c>
      <c r="D155" s="184">
        <v>2490</v>
      </c>
      <c r="E155" s="184">
        <v>2567</v>
      </c>
      <c r="F155" s="184">
        <v>5024</v>
      </c>
      <c r="G155" s="184">
        <v>2473</v>
      </c>
      <c r="H155" s="184">
        <v>2551</v>
      </c>
      <c r="I155" s="184">
        <v>5039</v>
      </c>
    </row>
    <row r="156" spans="1:9" s="185" customFormat="1" ht="12" customHeight="1" x14ac:dyDescent="0.2">
      <c r="A156" s="262" t="s">
        <v>176</v>
      </c>
      <c r="B156" s="262"/>
      <c r="C156" s="184">
        <v>43279</v>
      </c>
      <c r="D156" s="184">
        <v>20953</v>
      </c>
      <c r="E156" s="184">
        <v>22326</v>
      </c>
      <c r="F156" s="184">
        <v>43360</v>
      </c>
      <c r="G156" s="184">
        <v>20968</v>
      </c>
      <c r="H156" s="184">
        <v>22392</v>
      </c>
      <c r="I156" s="184">
        <v>43321</v>
      </c>
    </row>
    <row r="157" spans="1:9" s="185" customFormat="1" ht="12" customHeight="1" x14ac:dyDescent="0.2">
      <c r="A157" s="262" t="s">
        <v>177</v>
      </c>
      <c r="B157" s="262"/>
      <c r="C157" s="184">
        <v>2942</v>
      </c>
      <c r="D157" s="184">
        <v>1529</v>
      </c>
      <c r="E157" s="184">
        <v>1413</v>
      </c>
      <c r="F157" s="184">
        <v>2998</v>
      </c>
      <c r="G157" s="184">
        <v>1573</v>
      </c>
      <c r="H157" s="184">
        <v>1425</v>
      </c>
      <c r="I157" s="184">
        <v>2969</v>
      </c>
    </row>
    <row r="158" spans="1:9" s="185" customFormat="1" ht="12" customHeight="1" x14ac:dyDescent="0.2">
      <c r="A158" s="262" t="s">
        <v>183</v>
      </c>
      <c r="B158" s="262"/>
      <c r="C158" s="184">
        <v>396</v>
      </c>
      <c r="D158" s="184">
        <v>203</v>
      </c>
      <c r="E158" s="184">
        <v>193</v>
      </c>
      <c r="F158" s="184">
        <v>395</v>
      </c>
      <c r="G158" s="184">
        <v>204</v>
      </c>
      <c r="H158" s="184">
        <v>191</v>
      </c>
      <c r="I158" s="184">
        <v>395</v>
      </c>
    </row>
    <row r="159" spans="1:9" s="185" customFormat="1" ht="12" customHeight="1" x14ac:dyDescent="0.2">
      <c r="A159" s="262" t="s">
        <v>184</v>
      </c>
      <c r="B159" s="262"/>
      <c r="C159" s="184">
        <v>1571</v>
      </c>
      <c r="D159" s="184">
        <v>786</v>
      </c>
      <c r="E159" s="184">
        <v>785</v>
      </c>
      <c r="F159" s="184">
        <v>1587</v>
      </c>
      <c r="G159" s="184">
        <v>801</v>
      </c>
      <c r="H159" s="184">
        <v>786</v>
      </c>
      <c r="I159" s="184">
        <v>1580</v>
      </c>
    </row>
    <row r="160" spans="1:9" s="185" customFormat="1" ht="12" customHeight="1" x14ac:dyDescent="0.2">
      <c r="A160" s="268" t="s">
        <v>190</v>
      </c>
      <c r="B160" s="268"/>
      <c r="C160" s="190">
        <v>2510</v>
      </c>
      <c r="D160" s="190">
        <v>1261</v>
      </c>
      <c r="E160" s="190">
        <v>1249</v>
      </c>
      <c r="F160" s="190">
        <v>2542</v>
      </c>
      <c r="G160" s="190">
        <v>1288</v>
      </c>
      <c r="H160" s="190">
        <v>1254</v>
      </c>
      <c r="I160" s="190">
        <v>2526</v>
      </c>
    </row>
    <row r="161" spans="1:9" s="185" customFormat="1" ht="12" customHeight="1" x14ac:dyDescent="0.2">
      <c r="A161" s="188"/>
      <c r="B161" s="188"/>
      <c r="C161" s="188"/>
      <c r="D161" s="188"/>
      <c r="E161" s="188"/>
      <c r="F161" s="188"/>
      <c r="G161" s="188"/>
      <c r="H161" s="188"/>
      <c r="I161" s="188"/>
    </row>
    <row r="162" spans="1:9" s="185" customFormat="1" ht="12" customHeight="1" x14ac:dyDescent="0.2">
      <c r="A162" s="264" t="s">
        <v>193</v>
      </c>
      <c r="B162" s="264"/>
      <c r="C162" s="182">
        <v>10301</v>
      </c>
      <c r="D162" s="182">
        <v>5277</v>
      </c>
      <c r="E162" s="182">
        <v>5024</v>
      </c>
      <c r="F162" s="182">
        <v>10346</v>
      </c>
      <c r="G162" s="182">
        <v>5269</v>
      </c>
      <c r="H162" s="182">
        <v>5077</v>
      </c>
      <c r="I162" s="182">
        <v>10323</v>
      </c>
    </row>
    <row r="163" spans="1:9" s="185" customFormat="1" ht="12" customHeight="1" x14ac:dyDescent="0.2">
      <c r="A163" s="262" t="s">
        <v>194</v>
      </c>
      <c r="B163" s="262"/>
      <c r="C163" s="184">
        <v>6092</v>
      </c>
      <c r="D163" s="184">
        <v>3127</v>
      </c>
      <c r="E163" s="184">
        <v>2965</v>
      </c>
      <c r="F163" s="184">
        <v>6094</v>
      </c>
      <c r="G163" s="184">
        <v>3127</v>
      </c>
      <c r="H163" s="184">
        <v>2967</v>
      </c>
      <c r="I163" s="184">
        <v>6092</v>
      </c>
    </row>
    <row r="164" spans="1:9" s="185" customFormat="1" ht="12" customHeight="1" x14ac:dyDescent="0.2">
      <c r="A164" s="268" t="s">
        <v>377</v>
      </c>
      <c r="B164" s="268"/>
      <c r="C164" s="190">
        <v>4209</v>
      </c>
      <c r="D164" s="190">
        <v>2150</v>
      </c>
      <c r="E164" s="190">
        <v>2059</v>
      </c>
      <c r="F164" s="190">
        <v>4252</v>
      </c>
      <c r="G164" s="190">
        <v>2142</v>
      </c>
      <c r="H164" s="190">
        <v>2110</v>
      </c>
      <c r="I164" s="190">
        <v>4231</v>
      </c>
    </row>
    <row r="165" spans="1:9" s="185" customFormat="1" ht="12" customHeight="1" x14ac:dyDescent="0.2">
      <c r="A165" s="188"/>
      <c r="B165" s="188"/>
      <c r="C165" s="188"/>
      <c r="D165" s="188"/>
      <c r="E165" s="188"/>
      <c r="F165" s="188"/>
      <c r="G165" s="188"/>
      <c r="H165" s="188"/>
      <c r="I165" s="188"/>
    </row>
    <row r="166" spans="1:9" s="185" customFormat="1" ht="12" customHeight="1" x14ac:dyDescent="0.2">
      <c r="A166" s="264" t="s">
        <v>200</v>
      </c>
      <c r="B166" s="264"/>
      <c r="C166" s="182">
        <v>5658</v>
      </c>
      <c r="D166" s="182">
        <v>2841</v>
      </c>
      <c r="E166" s="182">
        <v>2817</v>
      </c>
      <c r="F166" s="182">
        <v>5656</v>
      </c>
      <c r="G166" s="182">
        <v>2841</v>
      </c>
      <c r="H166" s="182">
        <v>2815</v>
      </c>
      <c r="I166" s="182">
        <v>5657</v>
      </c>
    </row>
    <row r="167" spans="1:9" s="185" customFormat="1" ht="12" customHeight="1" x14ac:dyDescent="0.2">
      <c r="A167" s="262" t="s">
        <v>201</v>
      </c>
      <c r="B167" s="262"/>
      <c r="C167" s="184">
        <v>1813</v>
      </c>
      <c r="D167" s="184">
        <v>901</v>
      </c>
      <c r="E167" s="184">
        <v>912</v>
      </c>
      <c r="F167" s="184">
        <v>1807</v>
      </c>
      <c r="G167" s="184">
        <v>905</v>
      </c>
      <c r="H167" s="184">
        <v>902</v>
      </c>
      <c r="I167" s="184">
        <v>1810</v>
      </c>
    </row>
    <row r="168" spans="1:9" s="185" customFormat="1" ht="12" customHeight="1" x14ac:dyDescent="0.2">
      <c r="A168" s="262" t="s">
        <v>202</v>
      </c>
      <c r="B168" s="262"/>
      <c r="C168" s="184">
        <v>1770</v>
      </c>
      <c r="D168" s="184">
        <v>882</v>
      </c>
      <c r="E168" s="184">
        <v>888</v>
      </c>
      <c r="F168" s="184">
        <v>1770</v>
      </c>
      <c r="G168" s="184">
        <v>885</v>
      </c>
      <c r="H168" s="184">
        <v>885</v>
      </c>
      <c r="I168" s="184">
        <v>1770</v>
      </c>
    </row>
    <row r="169" spans="1:9" s="185" customFormat="1" ht="12" customHeight="1" x14ac:dyDescent="0.2">
      <c r="A169" s="268" t="s">
        <v>352</v>
      </c>
      <c r="B169" s="268"/>
      <c r="C169" s="195">
        <v>2075</v>
      </c>
      <c r="D169" s="195">
        <v>1058</v>
      </c>
      <c r="E169" s="195">
        <v>1017</v>
      </c>
      <c r="F169" s="195">
        <v>2079</v>
      </c>
      <c r="G169" s="195">
        <v>1051</v>
      </c>
      <c r="H169" s="195">
        <v>1028</v>
      </c>
      <c r="I169" s="195">
        <v>2077</v>
      </c>
    </row>
    <row r="170" spans="1:9" s="185" customFormat="1" ht="12" customHeight="1" x14ac:dyDescent="0.2">
      <c r="A170" s="188"/>
      <c r="B170" s="188"/>
      <c r="C170" s="188"/>
      <c r="D170" s="188"/>
      <c r="E170" s="188"/>
      <c r="F170" s="188"/>
      <c r="G170" s="188"/>
      <c r="H170" s="188"/>
      <c r="I170" s="188"/>
    </row>
    <row r="171" spans="1:9" s="185" customFormat="1" ht="12" customHeight="1" x14ac:dyDescent="0.2">
      <c r="A171" s="264" t="s">
        <v>206</v>
      </c>
      <c r="B171" s="264"/>
      <c r="C171" s="182">
        <v>9007</v>
      </c>
      <c r="D171" s="182">
        <v>4602</v>
      </c>
      <c r="E171" s="182">
        <v>4405</v>
      </c>
      <c r="F171" s="182">
        <v>8827</v>
      </c>
      <c r="G171" s="182">
        <v>4495</v>
      </c>
      <c r="H171" s="182">
        <v>4332</v>
      </c>
      <c r="I171" s="182">
        <v>8916</v>
      </c>
    </row>
    <row r="172" spans="1:9" s="185" customFormat="1" ht="12" customHeight="1" x14ac:dyDescent="0.2">
      <c r="A172" s="262" t="s">
        <v>207</v>
      </c>
      <c r="B172" s="262"/>
      <c r="C172" s="184">
        <v>1481</v>
      </c>
      <c r="D172" s="184">
        <v>755</v>
      </c>
      <c r="E172" s="184">
        <v>726</v>
      </c>
      <c r="F172" s="184">
        <v>1476</v>
      </c>
      <c r="G172" s="184">
        <v>754</v>
      </c>
      <c r="H172" s="184">
        <v>722</v>
      </c>
      <c r="I172" s="184">
        <v>1478</v>
      </c>
    </row>
    <row r="173" spans="1:9" s="185" customFormat="1" ht="12" customHeight="1" x14ac:dyDescent="0.2">
      <c r="A173" s="262" t="s">
        <v>209</v>
      </c>
      <c r="B173" s="262"/>
      <c r="C173" s="184">
        <v>106</v>
      </c>
      <c r="D173" s="184">
        <v>62</v>
      </c>
      <c r="E173" s="184">
        <v>44</v>
      </c>
      <c r="F173" s="184">
        <v>102</v>
      </c>
      <c r="G173" s="184">
        <v>56</v>
      </c>
      <c r="H173" s="184">
        <v>46</v>
      </c>
      <c r="I173" s="184">
        <v>105</v>
      </c>
    </row>
    <row r="174" spans="1:9" s="185" customFormat="1" ht="12" customHeight="1" x14ac:dyDescent="0.2">
      <c r="A174" s="262" t="s">
        <v>210</v>
      </c>
      <c r="B174" s="262"/>
      <c r="C174" s="184">
        <v>968</v>
      </c>
      <c r="D174" s="184">
        <v>521</v>
      </c>
      <c r="E174" s="184">
        <v>447</v>
      </c>
      <c r="F174" s="184">
        <v>937</v>
      </c>
      <c r="G174" s="184">
        <v>493</v>
      </c>
      <c r="H174" s="184">
        <v>444</v>
      </c>
      <c r="I174" s="184">
        <v>952</v>
      </c>
    </row>
    <row r="175" spans="1:9" s="185" customFormat="1" ht="12" customHeight="1" x14ac:dyDescent="0.2">
      <c r="A175" s="262" t="s">
        <v>215</v>
      </c>
      <c r="B175" s="262"/>
      <c r="C175" s="184">
        <v>171</v>
      </c>
      <c r="D175" s="184">
        <v>82</v>
      </c>
      <c r="E175" s="184">
        <v>89</v>
      </c>
      <c r="F175" s="184">
        <v>174</v>
      </c>
      <c r="G175" s="184">
        <v>84</v>
      </c>
      <c r="H175" s="184">
        <v>90</v>
      </c>
      <c r="I175" s="184">
        <v>172</v>
      </c>
    </row>
    <row r="176" spans="1:9" s="185" customFormat="1" ht="12" customHeight="1" x14ac:dyDescent="0.2">
      <c r="A176" s="262" t="s">
        <v>216</v>
      </c>
      <c r="B176" s="262"/>
      <c r="C176" s="184">
        <v>2889</v>
      </c>
      <c r="D176" s="184">
        <v>1454</v>
      </c>
      <c r="E176" s="184">
        <v>1435</v>
      </c>
      <c r="F176" s="184">
        <v>2823</v>
      </c>
      <c r="G176" s="184">
        <v>1410</v>
      </c>
      <c r="H176" s="184">
        <v>1413</v>
      </c>
      <c r="I176" s="184">
        <v>2856</v>
      </c>
    </row>
    <row r="177" spans="1:9" s="185" customFormat="1" ht="12" customHeight="1" x14ac:dyDescent="0.2">
      <c r="A177" s="262" t="s">
        <v>217</v>
      </c>
      <c r="B177" s="262"/>
      <c r="C177" s="184">
        <v>833</v>
      </c>
      <c r="D177" s="184">
        <v>433</v>
      </c>
      <c r="E177" s="184">
        <v>400</v>
      </c>
      <c r="F177" s="184">
        <v>806</v>
      </c>
      <c r="G177" s="184">
        <v>418</v>
      </c>
      <c r="H177" s="184">
        <v>388</v>
      </c>
      <c r="I177" s="184">
        <v>820</v>
      </c>
    </row>
    <row r="178" spans="1:9" s="185" customFormat="1" ht="12" customHeight="1" x14ac:dyDescent="0.2">
      <c r="A178" s="262" t="s">
        <v>220</v>
      </c>
      <c r="B178" s="262"/>
      <c r="C178" s="184">
        <v>331</v>
      </c>
      <c r="D178" s="184">
        <v>165</v>
      </c>
      <c r="E178" s="184">
        <v>166</v>
      </c>
      <c r="F178" s="184">
        <v>326</v>
      </c>
      <c r="G178" s="184">
        <v>159</v>
      </c>
      <c r="H178" s="184">
        <v>167</v>
      </c>
      <c r="I178" s="184">
        <v>329</v>
      </c>
    </row>
    <row r="179" spans="1:9" s="185" customFormat="1" ht="12" customHeight="1" x14ac:dyDescent="0.2">
      <c r="A179" s="262" t="s">
        <v>221</v>
      </c>
      <c r="B179" s="262"/>
      <c r="C179" s="184">
        <v>799</v>
      </c>
      <c r="D179" s="184">
        <v>404</v>
      </c>
      <c r="E179" s="184">
        <v>395</v>
      </c>
      <c r="F179" s="184">
        <v>800</v>
      </c>
      <c r="G179" s="184">
        <v>407</v>
      </c>
      <c r="H179" s="184">
        <v>393</v>
      </c>
      <c r="I179" s="184">
        <v>798</v>
      </c>
    </row>
    <row r="180" spans="1:9" s="185" customFormat="1" ht="12" customHeight="1" x14ac:dyDescent="0.2">
      <c r="A180" s="262" t="s">
        <v>222</v>
      </c>
      <c r="B180" s="262"/>
      <c r="C180" s="184">
        <v>409</v>
      </c>
      <c r="D180" s="184">
        <v>208</v>
      </c>
      <c r="E180" s="184">
        <v>201</v>
      </c>
      <c r="F180" s="184">
        <v>388</v>
      </c>
      <c r="G180" s="184">
        <v>196</v>
      </c>
      <c r="H180" s="184">
        <v>192</v>
      </c>
      <c r="I180" s="184">
        <v>399</v>
      </c>
    </row>
    <row r="181" spans="1:9" s="185" customFormat="1" ht="12" customHeight="1" x14ac:dyDescent="0.2">
      <c r="A181" s="268" t="s">
        <v>223</v>
      </c>
      <c r="B181" s="268"/>
      <c r="C181" s="190">
        <v>1020</v>
      </c>
      <c r="D181" s="190">
        <v>518</v>
      </c>
      <c r="E181" s="190">
        <v>502</v>
      </c>
      <c r="F181" s="190">
        <v>995</v>
      </c>
      <c r="G181" s="190">
        <v>518</v>
      </c>
      <c r="H181" s="190">
        <v>477</v>
      </c>
      <c r="I181" s="190">
        <v>1007</v>
      </c>
    </row>
    <row r="182" spans="1:9" s="185" customFormat="1" ht="12" customHeight="1" x14ac:dyDescent="0.2">
      <c r="A182" s="188"/>
      <c r="B182" s="188"/>
      <c r="C182" s="188"/>
      <c r="D182" s="188"/>
      <c r="E182" s="188"/>
      <c r="F182" s="188"/>
      <c r="G182" s="188"/>
      <c r="H182" s="188"/>
      <c r="I182" s="188"/>
    </row>
    <row r="183" spans="1:9" s="185" customFormat="1" ht="12" customHeight="1" x14ac:dyDescent="0.2">
      <c r="A183" s="264" t="s">
        <v>225</v>
      </c>
      <c r="B183" s="264"/>
      <c r="C183" s="182">
        <v>351491</v>
      </c>
      <c r="D183" s="182">
        <v>171141</v>
      </c>
      <c r="E183" s="182">
        <v>180350</v>
      </c>
      <c r="F183" s="182">
        <v>350986</v>
      </c>
      <c r="G183" s="182">
        <v>170830</v>
      </c>
      <c r="H183" s="182">
        <v>180156</v>
      </c>
      <c r="I183" s="182">
        <v>351238</v>
      </c>
    </row>
    <row r="184" spans="1:9" s="185" customFormat="1" ht="12" customHeight="1" x14ac:dyDescent="0.2">
      <c r="A184" s="262" t="s">
        <v>226</v>
      </c>
      <c r="B184" s="262"/>
      <c r="C184" s="184">
        <v>50342</v>
      </c>
      <c r="D184" s="184">
        <v>24577</v>
      </c>
      <c r="E184" s="184">
        <v>25765</v>
      </c>
      <c r="F184" s="184">
        <v>49969</v>
      </c>
      <c r="G184" s="184">
        <v>24347</v>
      </c>
      <c r="H184" s="184">
        <v>25622</v>
      </c>
      <c r="I184" s="184">
        <v>50156</v>
      </c>
    </row>
    <row r="185" spans="1:9" s="185" customFormat="1" ht="12" customHeight="1" x14ac:dyDescent="0.2">
      <c r="A185" s="262" t="s">
        <v>227</v>
      </c>
      <c r="B185" s="262"/>
      <c r="C185" s="184">
        <v>150634</v>
      </c>
      <c r="D185" s="184">
        <v>73060</v>
      </c>
      <c r="E185" s="184">
        <v>77574</v>
      </c>
      <c r="F185" s="184">
        <v>150556</v>
      </c>
      <c r="G185" s="184">
        <v>73029</v>
      </c>
      <c r="H185" s="184">
        <v>77527</v>
      </c>
      <c r="I185" s="184">
        <v>150596</v>
      </c>
    </row>
    <row r="186" spans="1:9" s="185" customFormat="1" ht="12" customHeight="1" x14ac:dyDescent="0.2">
      <c r="A186" s="262" t="s">
        <v>228</v>
      </c>
      <c r="B186" s="262"/>
      <c r="C186" s="184">
        <v>63827</v>
      </c>
      <c r="D186" s="184">
        <v>30599</v>
      </c>
      <c r="E186" s="184">
        <v>33228</v>
      </c>
      <c r="F186" s="184">
        <v>63774</v>
      </c>
      <c r="G186" s="184">
        <v>30585</v>
      </c>
      <c r="H186" s="184">
        <v>33189</v>
      </c>
      <c r="I186" s="184">
        <v>63801</v>
      </c>
    </row>
    <row r="187" spans="1:9" s="185" customFormat="1" ht="12" customHeight="1" x14ac:dyDescent="0.2">
      <c r="A187" s="262" t="s">
        <v>229</v>
      </c>
      <c r="B187" s="262"/>
      <c r="C187" s="184">
        <v>5967</v>
      </c>
      <c r="D187" s="184">
        <v>2963</v>
      </c>
      <c r="E187" s="184">
        <v>3004</v>
      </c>
      <c r="F187" s="184">
        <v>5952</v>
      </c>
      <c r="G187" s="184">
        <v>2957</v>
      </c>
      <c r="H187" s="184">
        <v>2995</v>
      </c>
      <c r="I187" s="184">
        <v>5959</v>
      </c>
    </row>
    <row r="188" spans="1:9" s="185" customFormat="1" ht="12" customHeight="1" x14ac:dyDescent="0.2">
      <c r="A188" s="262" t="s">
        <v>230</v>
      </c>
      <c r="B188" s="262"/>
      <c r="C188" s="184">
        <v>55755</v>
      </c>
      <c r="D188" s="184">
        <v>27222</v>
      </c>
      <c r="E188" s="184">
        <v>28533</v>
      </c>
      <c r="F188" s="184">
        <v>55906</v>
      </c>
      <c r="G188" s="184">
        <v>27307</v>
      </c>
      <c r="H188" s="184">
        <v>28599</v>
      </c>
      <c r="I188" s="184">
        <v>55830</v>
      </c>
    </row>
    <row r="189" spans="1:9" s="185" customFormat="1" ht="12" customHeight="1" x14ac:dyDescent="0.2">
      <c r="A189" s="262" t="s">
        <v>231</v>
      </c>
      <c r="B189" s="262"/>
      <c r="C189" s="184">
        <v>10301</v>
      </c>
      <c r="D189" s="184">
        <v>5277</v>
      </c>
      <c r="E189" s="184">
        <v>5024</v>
      </c>
      <c r="F189" s="184">
        <v>10346</v>
      </c>
      <c r="G189" s="184">
        <v>5269</v>
      </c>
      <c r="H189" s="184">
        <v>5077</v>
      </c>
      <c r="I189" s="184">
        <v>10323</v>
      </c>
    </row>
    <row r="190" spans="1:9" s="185" customFormat="1" ht="12" customHeight="1" x14ac:dyDescent="0.2">
      <c r="A190" s="262" t="s">
        <v>232</v>
      </c>
      <c r="B190" s="262"/>
      <c r="C190" s="184">
        <v>5658</v>
      </c>
      <c r="D190" s="184">
        <v>2841</v>
      </c>
      <c r="E190" s="184">
        <v>2817</v>
      </c>
      <c r="F190" s="184">
        <v>5656</v>
      </c>
      <c r="G190" s="184">
        <v>2841</v>
      </c>
      <c r="H190" s="184">
        <v>2815</v>
      </c>
      <c r="I190" s="184">
        <v>5657</v>
      </c>
    </row>
    <row r="191" spans="1:9" s="185" customFormat="1" ht="12" customHeight="1" x14ac:dyDescent="0.2">
      <c r="A191" s="265" t="s">
        <v>233</v>
      </c>
      <c r="B191" s="265"/>
      <c r="C191" s="190">
        <v>9007</v>
      </c>
      <c r="D191" s="190">
        <v>4602</v>
      </c>
      <c r="E191" s="190">
        <v>4405</v>
      </c>
      <c r="F191" s="190">
        <v>8827</v>
      </c>
      <c r="G191" s="190">
        <v>4495</v>
      </c>
      <c r="H191" s="190">
        <v>4332</v>
      </c>
      <c r="I191" s="190">
        <v>8916</v>
      </c>
    </row>
    <row r="192" spans="1:9" s="185" customFormat="1" ht="12" customHeight="1" x14ac:dyDescent="0.2">
      <c r="A192" s="208"/>
      <c r="B192" s="208"/>
      <c r="C192" s="195"/>
      <c r="D192" s="195"/>
      <c r="E192" s="195"/>
      <c r="F192" s="195"/>
      <c r="G192" s="195"/>
      <c r="H192" s="195"/>
      <c r="I192" s="195"/>
    </row>
    <row r="193" spans="1:9" s="185" customFormat="1" ht="12" customHeight="1" x14ac:dyDescent="0.2">
      <c r="A193" s="264" t="s">
        <v>389</v>
      </c>
      <c r="B193" s="264"/>
      <c r="C193" s="182">
        <v>325892</v>
      </c>
      <c r="D193" s="182">
        <v>158154</v>
      </c>
      <c r="E193" s="182">
        <v>167738</v>
      </c>
      <c r="F193" s="182">
        <v>325437</v>
      </c>
      <c r="G193" s="182">
        <v>157893</v>
      </c>
      <c r="H193" s="182">
        <v>167544</v>
      </c>
      <c r="I193" s="182">
        <v>325668</v>
      </c>
    </row>
    <row r="194" spans="1:9" s="185" customFormat="1" ht="12" customHeight="1" x14ac:dyDescent="0.2">
      <c r="A194" s="262" t="s">
        <v>364</v>
      </c>
      <c r="B194" s="262"/>
      <c r="C194" s="184">
        <v>52417</v>
      </c>
      <c r="D194" s="184">
        <v>25490</v>
      </c>
      <c r="E194" s="184">
        <v>26927</v>
      </c>
      <c r="F194" s="184">
        <v>52513</v>
      </c>
      <c r="G194" s="184">
        <v>25530</v>
      </c>
      <c r="H194" s="184">
        <v>26983</v>
      </c>
      <c r="I194" s="184">
        <v>52466</v>
      </c>
    </row>
    <row r="195" spans="1:9" s="185" customFormat="1" ht="12" customHeight="1" x14ac:dyDescent="0.2">
      <c r="A195" s="262" t="s">
        <v>365</v>
      </c>
      <c r="B195" s="262"/>
      <c r="C195" s="187">
        <v>50801</v>
      </c>
      <c r="D195" s="187">
        <v>24811</v>
      </c>
      <c r="E195" s="187">
        <v>25990</v>
      </c>
      <c r="F195" s="187">
        <v>50420</v>
      </c>
      <c r="G195" s="187">
        <v>24577</v>
      </c>
      <c r="H195" s="187">
        <v>25843</v>
      </c>
      <c r="I195" s="187">
        <v>50611</v>
      </c>
    </row>
    <row r="196" spans="1:9" s="185" customFormat="1" ht="12" customHeight="1" x14ac:dyDescent="0.2">
      <c r="A196" s="262" t="s">
        <v>366</v>
      </c>
      <c r="B196" s="262"/>
      <c r="C196" s="184">
        <v>55672</v>
      </c>
      <c r="D196" s="184">
        <v>26536</v>
      </c>
      <c r="E196" s="184">
        <v>29136</v>
      </c>
      <c r="F196" s="184">
        <v>55566</v>
      </c>
      <c r="G196" s="184">
        <v>26505</v>
      </c>
      <c r="H196" s="184">
        <v>29061</v>
      </c>
      <c r="I196" s="184">
        <v>55620</v>
      </c>
    </row>
    <row r="197" spans="1:9" s="185" customFormat="1" ht="12" customHeight="1" x14ac:dyDescent="0.2">
      <c r="A197" s="262" t="s">
        <v>367</v>
      </c>
      <c r="B197" s="262"/>
      <c r="C197" s="184">
        <v>150175</v>
      </c>
      <c r="D197" s="184">
        <v>72826</v>
      </c>
      <c r="E197" s="184">
        <v>77349</v>
      </c>
      <c r="F197" s="184">
        <v>150105</v>
      </c>
      <c r="G197" s="184">
        <v>72799</v>
      </c>
      <c r="H197" s="184">
        <v>77306</v>
      </c>
      <c r="I197" s="184">
        <v>150141</v>
      </c>
    </row>
    <row r="198" spans="1:9" s="185" customFormat="1" ht="12" customHeight="1" x14ac:dyDescent="0.2">
      <c r="A198" s="209" t="s">
        <v>368</v>
      </c>
      <c r="B198" s="209"/>
      <c r="C198" s="190">
        <v>16827</v>
      </c>
      <c r="D198" s="190">
        <v>8491</v>
      </c>
      <c r="E198" s="190">
        <v>8336</v>
      </c>
      <c r="F198" s="190">
        <v>16833</v>
      </c>
      <c r="G198" s="190">
        <v>8482</v>
      </c>
      <c r="H198" s="190">
        <v>8351</v>
      </c>
      <c r="I198" s="190">
        <v>16830</v>
      </c>
    </row>
    <row r="199" spans="1:9" s="185" customFormat="1" ht="12" customHeight="1" x14ac:dyDescent="0.2">
      <c r="A199" s="210"/>
      <c r="B199" s="210"/>
      <c r="C199" s="194"/>
      <c r="D199" s="194"/>
      <c r="E199" s="194"/>
      <c r="F199" s="194"/>
      <c r="G199" s="194"/>
      <c r="H199" s="194"/>
      <c r="I199" s="194"/>
    </row>
    <row r="200" spans="1:9" s="185" customFormat="1" ht="12" customHeight="1" x14ac:dyDescent="0.2">
      <c r="A200" s="198" t="s">
        <v>388</v>
      </c>
      <c r="B200" s="198"/>
      <c r="C200" s="199">
        <v>25599</v>
      </c>
      <c r="D200" s="199">
        <v>12987</v>
      </c>
      <c r="E200" s="199">
        <v>12612</v>
      </c>
      <c r="F200" s="199">
        <v>25549</v>
      </c>
      <c r="G200" s="199">
        <v>12937</v>
      </c>
      <c r="H200" s="199">
        <v>12612</v>
      </c>
      <c r="I200" s="199">
        <v>25570</v>
      </c>
    </row>
    <row r="201" spans="1:9" s="200" customFormat="1" ht="12" customHeight="1" x14ac:dyDescent="0.15"/>
    <row r="202" spans="1:9" s="201" customFormat="1" ht="12" customHeight="1" x14ac:dyDescent="0.2">
      <c r="A202" s="233" t="s">
        <v>387</v>
      </c>
      <c r="B202" s="233"/>
      <c r="C202" s="233"/>
      <c r="D202" s="233"/>
      <c r="E202" s="233"/>
      <c r="F202" s="233"/>
      <c r="G202" s="233"/>
      <c r="H202" s="233"/>
      <c r="I202" s="233"/>
    </row>
    <row r="203" spans="1:9" s="204" customFormat="1" ht="11.25" x14ac:dyDescent="0.2">
      <c r="A203" s="261" t="s">
        <v>386</v>
      </c>
      <c r="B203" s="261"/>
      <c r="C203" s="261"/>
      <c r="D203" s="261"/>
      <c r="E203" s="261"/>
      <c r="F203" s="261"/>
      <c r="G203" s="261"/>
      <c r="H203" s="261"/>
      <c r="I203" s="261"/>
    </row>
    <row r="204" spans="1:9" s="204" customFormat="1" ht="11.25" x14ac:dyDescent="0.2">
      <c r="A204" s="261" t="s">
        <v>385</v>
      </c>
      <c r="B204" s="261"/>
      <c r="C204" s="261"/>
      <c r="D204" s="261"/>
      <c r="E204" s="261"/>
      <c r="F204" s="261"/>
      <c r="G204" s="261"/>
      <c r="H204" s="261"/>
      <c r="I204" s="261"/>
    </row>
    <row r="205" spans="1:9" s="201" customFormat="1" ht="12" customHeight="1" x14ac:dyDescent="0.2">
      <c r="A205" s="234" t="s">
        <v>384</v>
      </c>
      <c r="B205" s="235"/>
      <c r="C205" s="235"/>
      <c r="D205" s="235"/>
      <c r="E205" s="235"/>
      <c r="F205" s="235"/>
      <c r="G205" s="235"/>
      <c r="H205" s="235"/>
      <c r="I205" s="235"/>
    </row>
    <row r="206" spans="1:9" s="203" customFormat="1" ht="12" customHeight="1" x14ac:dyDescent="0.2">
      <c r="A206" s="248"/>
      <c r="B206" s="235"/>
      <c r="C206" s="235"/>
      <c r="D206" s="235"/>
      <c r="E206" s="235"/>
      <c r="F206" s="235"/>
      <c r="G206" s="235"/>
      <c r="H206" s="235"/>
      <c r="I206" s="235"/>
    </row>
    <row r="207" spans="1:9" s="204" customFormat="1" ht="12" customHeight="1" x14ac:dyDescent="0.2">
      <c r="A207" s="249" t="s">
        <v>346</v>
      </c>
      <c r="B207" s="235"/>
      <c r="C207" s="235"/>
      <c r="D207" s="235"/>
      <c r="E207" s="235"/>
      <c r="F207" s="235"/>
      <c r="G207" s="235"/>
      <c r="H207" s="235"/>
      <c r="I207" s="235"/>
    </row>
    <row r="208" spans="1:9" s="203" customFormat="1" ht="12" customHeight="1" x14ac:dyDescent="0.2">
      <c r="A208" s="250"/>
      <c r="B208" s="235"/>
      <c r="C208" s="235"/>
      <c r="D208" s="235"/>
      <c r="E208" s="235"/>
      <c r="F208" s="235"/>
      <c r="G208" s="235"/>
      <c r="H208" s="235"/>
      <c r="I208" s="235"/>
    </row>
    <row r="209" spans="1:9" s="205" customFormat="1" ht="12" customHeight="1" x14ac:dyDescent="0.2">
      <c r="A209" s="234" t="s">
        <v>394</v>
      </c>
      <c r="B209" s="251"/>
      <c r="C209" s="251"/>
      <c r="D209" s="251"/>
      <c r="E209" s="251"/>
      <c r="F209" s="251"/>
      <c r="G209" s="251"/>
      <c r="H209" s="251"/>
      <c r="I209" s="251"/>
    </row>
    <row r="210" spans="1:9" s="205" customFormat="1" ht="12" customHeight="1" x14ac:dyDescent="0.2">
      <c r="A210" s="252" t="s">
        <v>338</v>
      </c>
      <c r="B210" s="235"/>
      <c r="C210" s="235"/>
      <c r="D210" s="235"/>
      <c r="E210" s="235"/>
      <c r="F210" s="235"/>
      <c r="G210" s="235"/>
      <c r="H210" s="235"/>
      <c r="I210" s="235"/>
    </row>
    <row r="211" spans="1:9" ht="12" customHeight="1" x14ac:dyDescent="0.2"/>
    <row r="212" spans="1:9" ht="12" customHeight="1" x14ac:dyDescent="0.2"/>
    <row r="213" spans="1:9" ht="12" customHeight="1" x14ac:dyDescent="0.2"/>
  </sheetData>
  <mergeCells count="174">
    <mergeCell ref="A209:I209"/>
    <mergeCell ref="A210:I210"/>
    <mergeCell ref="A202:I202"/>
    <mergeCell ref="A203:I203"/>
    <mergeCell ref="A204:I204"/>
    <mergeCell ref="A205:I205"/>
    <mergeCell ref="A206:I206"/>
    <mergeCell ref="A207:I207"/>
    <mergeCell ref="A189:B189"/>
    <mergeCell ref="A190:B190"/>
    <mergeCell ref="A191:B191"/>
    <mergeCell ref="A193:B193"/>
    <mergeCell ref="A194:B194"/>
    <mergeCell ref="A195:B195"/>
    <mergeCell ref="A196:B196"/>
    <mergeCell ref="A197:B197"/>
    <mergeCell ref="A208:I208"/>
    <mergeCell ref="A179:B179"/>
    <mergeCell ref="A180:B180"/>
    <mergeCell ref="A181:B181"/>
    <mergeCell ref="A183:B183"/>
    <mergeCell ref="A184:B184"/>
    <mergeCell ref="A185:B185"/>
    <mergeCell ref="A186:B186"/>
    <mergeCell ref="A187:B187"/>
    <mergeCell ref="A188:B188"/>
    <mergeCell ref="A169:B169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58:B158"/>
    <mergeCell ref="A159:B159"/>
    <mergeCell ref="A160:B160"/>
    <mergeCell ref="A162:B162"/>
    <mergeCell ref="A163:B163"/>
    <mergeCell ref="A164:B164"/>
    <mergeCell ref="A166:B166"/>
    <mergeCell ref="A167:B167"/>
    <mergeCell ref="A168:B168"/>
    <mergeCell ref="A148:B148"/>
    <mergeCell ref="A149:B149"/>
    <mergeCell ref="A150:B150"/>
    <mergeCell ref="A151:B151"/>
    <mergeCell ref="A152:B152"/>
    <mergeCell ref="A154:B154"/>
    <mergeCell ref="A155:B155"/>
    <mergeCell ref="A156:B156"/>
    <mergeCell ref="A157:B157"/>
    <mergeCell ref="A137:B137"/>
    <mergeCell ref="A138:B138"/>
    <mergeCell ref="A139:B139"/>
    <mergeCell ref="A140:B140"/>
    <mergeCell ref="A141:B141"/>
    <mergeCell ref="A144:B144"/>
    <mergeCell ref="A145:B145"/>
    <mergeCell ref="A146:B146"/>
    <mergeCell ref="A147:B14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18:B118"/>
    <mergeCell ref="A119:B119"/>
    <mergeCell ref="A120:B120"/>
    <mergeCell ref="A121:B121"/>
    <mergeCell ref="A123:B123"/>
    <mergeCell ref="A124:B124"/>
    <mergeCell ref="A125:B125"/>
    <mergeCell ref="A126:B126"/>
    <mergeCell ref="A127:B127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63:B63"/>
    <mergeCell ref="A64:B64"/>
    <mergeCell ref="A65:B65"/>
    <mergeCell ref="A66:B66"/>
    <mergeCell ref="A67:B67"/>
    <mergeCell ref="A69:B69"/>
    <mergeCell ref="A70:B70"/>
    <mergeCell ref="A71:B71"/>
    <mergeCell ref="A72:B7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37:B37"/>
    <mergeCell ref="A38:B38"/>
    <mergeCell ref="A39:B39"/>
    <mergeCell ref="A41:B41"/>
    <mergeCell ref="A42:B42"/>
    <mergeCell ref="A43:B43"/>
    <mergeCell ref="A46:B46"/>
    <mergeCell ref="A51:B51"/>
    <mergeCell ref="A52:B52"/>
    <mergeCell ref="A22:B22"/>
    <mergeCell ref="A23:B23"/>
    <mergeCell ref="A24:B24"/>
    <mergeCell ref="F6:H6"/>
    <mergeCell ref="A7:I7"/>
    <mergeCell ref="A25:B25"/>
    <mergeCell ref="A28:B28"/>
    <mergeCell ref="A31:B31"/>
    <mergeCell ref="A32:B32"/>
    <mergeCell ref="A1:I1"/>
    <mergeCell ref="A2:I2"/>
    <mergeCell ref="A3:I3"/>
    <mergeCell ref="A4:I4"/>
    <mergeCell ref="A9:B9"/>
    <mergeCell ref="A11:B11"/>
    <mergeCell ref="A12:B12"/>
    <mergeCell ref="A16:B16"/>
    <mergeCell ref="A20:B20"/>
    <mergeCell ref="A5:B5"/>
    <mergeCell ref="C5:H5"/>
    <mergeCell ref="A6:B6"/>
    <mergeCell ref="C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2"/>
  <sheetViews>
    <sheetView workbookViewId="0">
      <pane ySplit="9" topLeftCell="A10" activePane="bottomLeft" state="frozen"/>
      <selection pane="bottomLeft" activeCell="A10" sqref="A10"/>
    </sheetView>
  </sheetViews>
  <sheetFormatPr defaultColWidth="9.140625" defaultRowHeight="12" customHeight="1" x14ac:dyDescent="0.2"/>
  <cols>
    <col min="1" max="1" width="1.7109375" style="206" customWidth="1"/>
    <col min="2" max="2" width="28.140625" style="206" customWidth="1"/>
    <col min="3" max="3" width="9.7109375" style="207" customWidth="1"/>
    <col min="4" max="8" width="9.7109375" style="206" customWidth="1"/>
    <col min="9" max="9" width="14.5703125" style="206" bestFit="1" customWidth="1"/>
    <col min="10" max="16384" width="9.140625" style="206"/>
  </cols>
  <sheetData>
    <row r="1" spans="1:9" s="173" customFormat="1" ht="12.75" customHeight="1" x14ac:dyDescent="0.2">
      <c r="A1" s="236"/>
      <c r="B1" s="236"/>
      <c r="C1" s="236"/>
      <c r="D1" s="236"/>
      <c r="E1" s="236"/>
      <c r="F1" s="236"/>
      <c r="G1" s="236"/>
      <c r="H1" s="236"/>
      <c r="I1" s="236"/>
    </row>
    <row r="2" spans="1:9" s="173" customFormat="1" ht="12.75" customHeight="1" x14ac:dyDescent="0.2">
      <c r="A2" s="236" t="s">
        <v>382</v>
      </c>
      <c r="B2" s="236"/>
      <c r="C2" s="236"/>
      <c r="D2" s="236"/>
      <c r="E2" s="236"/>
      <c r="F2" s="236"/>
      <c r="G2" s="236"/>
      <c r="H2" s="236"/>
      <c r="I2" s="236"/>
    </row>
    <row r="3" spans="1:9" s="174" customFormat="1" ht="15" customHeight="1" x14ac:dyDescent="0.25">
      <c r="A3" s="238"/>
      <c r="B3" s="238"/>
      <c r="C3" s="238"/>
      <c r="D3" s="238"/>
      <c r="E3" s="238"/>
      <c r="F3" s="238"/>
      <c r="G3" s="238"/>
      <c r="H3" s="238"/>
      <c r="I3" s="238"/>
    </row>
    <row r="4" spans="1:9" s="174" customFormat="1" ht="15" customHeight="1" x14ac:dyDescent="0.25">
      <c r="A4" s="274"/>
      <c r="B4" s="274"/>
      <c r="C4" s="274"/>
      <c r="D4" s="274"/>
      <c r="E4" s="274"/>
      <c r="F4" s="274"/>
      <c r="G4" s="274"/>
      <c r="H4" s="274"/>
      <c r="I4" s="274"/>
    </row>
    <row r="5" spans="1:9" s="172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170" customFormat="1" ht="12" customHeight="1" x14ac:dyDescent="0.2">
      <c r="A6" s="243"/>
      <c r="B6" s="243"/>
      <c r="C6" s="244">
        <v>2018</v>
      </c>
      <c r="D6" s="245"/>
      <c r="E6" s="245"/>
      <c r="F6" s="245">
        <v>2019</v>
      </c>
      <c r="G6" s="245"/>
      <c r="H6" s="259"/>
      <c r="I6" s="171">
        <v>2019</v>
      </c>
    </row>
    <row r="7" spans="1:9" s="172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177" customFormat="1" ht="12" customHeight="1" x14ac:dyDescent="0.2">
      <c r="A8" s="175"/>
      <c r="B8" s="175"/>
      <c r="C8" s="176" t="s">
        <v>3</v>
      </c>
      <c r="D8" s="176" t="s">
        <v>4</v>
      </c>
      <c r="E8" s="176" t="s">
        <v>5</v>
      </c>
      <c r="F8" s="176" t="s">
        <v>3</v>
      </c>
      <c r="G8" s="176" t="s">
        <v>4</v>
      </c>
      <c r="H8" s="176" t="s">
        <v>5</v>
      </c>
      <c r="I8" s="176" t="s">
        <v>3</v>
      </c>
    </row>
    <row r="9" spans="1:9" s="179" customFormat="1" ht="12" customHeight="1" x14ac:dyDescent="0.2">
      <c r="A9" s="263" t="s">
        <v>6</v>
      </c>
      <c r="B9" s="263"/>
      <c r="C9" s="178">
        <v>353343</v>
      </c>
      <c r="D9" s="178">
        <v>172192</v>
      </c>
      <c r="E9" s="178">
        <v>181151</v>
      </c>
      <c r="F9" s="178">
        <v>351491</v>
      </c>
      <c r="G9" s="178">
        <v>171141</v>
      </c>
      <c r="H9" s="178">
        <v>180350</v>
      </c>
      <c r="I9" s="178">
        <v>352417</v>
      </c>
    </row>
    <row r="10" spans="1:9" s="179" customFormat="1" ht="12" customHeight="1" x14ac:dyDescent="0.2">
      <c r="A10" s="180"/>
      <c r="B10" s="180"/>
      <c r="C10" s="181"/>
      <c r="D10" s="181"/>
      <c r="E10" s="181"/>
      <c r="F10" s="181"/>
      <c r="G10" s="181"/>
      <c r="H10" s="181"/>
      <c r="I10" s="181"/>
    </row>
    <row r="11" spans="1:9" s="183" customFormat="1" ht="12" customHeight="1" x14ac:dyDescent="0.2">
      <c r="A11" s="264" t="s">
        <v>7</v>
      </c>
      <c r="B11" s="264"/>
      <c r="C11" s="182">
        <v>25130</v>
      </c>
      <c r="D11" s="182">
        <v>12832</v>
      </c>
      <c r="E11" s="182">
        <v>12298</v>
      </c>
      <c r="F11" s="182">
        <v>24966</v>
      </c>
      <c r="G11" s="182">
        <v>12720</v>
      </c>
      <c r="H11" s="182">
        <v>12246</v>
      </c>
      <c r="I11" s="182">
        <v>25048</v>
      </c>
    </row>
    <row r="12" spans="1:9" s="185" customFormat="1" ht="12" customHeight="1" x14ac:dyDescent="0.2">
      <c r="A12" s="262" t="s">
        <v>8</v>
      </c>
      <c r="B12" s="262"/>
      <c r="C12" s="184">
        <v>9113</v>
      </c>
      <c r="D12" s="184">
        <v>4674</v>
      </c>
      <c r="E12" s="184">
        <v>4439</v>
      </c>
      <c r="F12" s="184">
        <v>9007</v>
      </c>
      <c r="G12" s="184">
        <v>4602</v>
      </c>
      <c r="H12" s="184">
        <v>4405</v>
      </c>
      <c r="I12" s="184">
        <v>9060</v>
      </c>
    </row>
    <row r="13" spans="1:9" s="185" customFormat="1" ht="12" customHeight="1" x14ac:dyDescent="0.2">
      <c r="A13" s="186"/>
      <c r="B13" s="187" t="s">
        <v>9</v>
      </c>
      <c r="C13" s="184">
        <v>3225</v>
      </c>
      <c r="D13" s="184">
        <v>1644</v>
      </c>
      <c r="E13" s="184">
        <v>1581</v>
      </c>
      <c r="F13" s="184">
        <v>3187</v>
      </c>
      <c r="G13" s="184">
        <v>1625</v>
      </c>
      <c r="H13" s="184">
        <v>1562</v>
      </c>
      <c r="I13" s="184">
        <v>3206</v>
      </c>
    </row>
    <row r="14" spans="1:9" s="185" customFormat="1" ht="12" customHeight="1" x14ac:dyDescent="0.2">
      <c r="A14" s="186"/>
      <c r="B14" s="187" t="s">
        <v>10</v>
      </c>
      <c r="C14" s="184">
        <v>2903</v>
      </c>
      <c r="D14" s="184">
        <v>1467</v>
      </c>
      <c r="E14" s="184">
        <v>1436</v>
      </c>
      <c r="F14" s="184">
        <v>2889</v>
      </c>
      <c r="G14" s="184">
        <v>1454</v>
      </c>
      <c r="H14" s="184">
        <v>1435</v>
      </c>
      <c r="I14" s="184">
        <v>2896</v>
      </c>
    </row>
    <row r="15" spans="1:9" s="185" customFormat="1" ht="12" customHeight="1" x14ac:dyDescent="0.2">
      <c r="A15" s="186"/>
      <c r="B15" s="188" t="s">
        <v>11</v>
      </c>
      <c r="C15" s="184">
        <v>2985</v>
      </c>
      <c r="D15" s="184">
        <v>1563</v>
      </c>
      <c r="E15" s="184">
        <v>1422</v>
      </c>
      <c r="F15" s="184">
        <v>2931</v>
      </c>
      <c r="G15" s="184">
        <v>1523</v>
      </c>
      <c r="H15" s="184">
        <v>1408</v>
      </c>
      <c r="I15" s="184">
        <v>2958</v>
      </c>
    </row>
    <row r="16" spans="1:9" s="185" customFormat="1" ht="12" customHeight="1" x14ac:dyDescent="0.2">
      <c r="A16" s="262" t="s">
        <v>12</v>
      </c>
      <c r="B16" s="262"/>
      <c r="C16" s="184">
        <v>5682</v>
      </c>
      <c r="D16" s="184">
        <v>2853</v>
      </c>
      <c r="E16" s="184">
        <v>2829</v>
      </c>
      <c r="F16" s="184">
        <v>5658</v>
      </c>
      <c r="G16" s="184">
        <v>2841</v>
      </c>
      <c r="H16" s="184">
        <v>2817</v>
      </c>
      <c r="I16" s="184">
        <v>5670</v>
      </c>
    </row>
    <row r="17" spans="1:9" s="185" customFormat="1" ht="12" customHeight="1" x14ac:dyDescent="0.2">
      <c r="A17" s="186"/>
      <c r="B17" s="187" t="s">
        <v>13</v>
      </c>
      <c r="C17" s="184">
        <v>1803</v>
      </c>
      <c r="D17" s="184">
        <v>896</v>
      </c>
      <c r="E17" s="184">
        <v>907</v>
      </c>
      <c r="F17" s="184">
        <v>1770</v>
      </c>
      <c r="G17" s="184">
        <v>882</v>
      </c>
      <c r="H17" s="184">
        <v>888</v>
      </c>
      <c r="I17" s="184">
        <v>1786.5</v>
      </c>
    </row>
    <row r="18" spans="1:9" s="185" customFormat="1" ht="12" customHeight="1" x14ac:dyDescent="0.2">
      <c r="A18" s="186"/>
      <c r="B18" s="187" t="s">
        <v>14</v>
      </c>
      <c r="C18" s="184">
        <v>1808</v>
      </c>
      <c r="D18" s="184">
        <v>897</v>
      </c>
      <c r="E18" s="184">
        <v>911</v>
      </c>
      <c r="F18" s="184">
        <v>1813</v>
      </c>
      <c r="G18" s="184">
        <v>901</v>
      </c>
      <c r="H18" s="184">
        <v>912</v>
      </c>
      <c r="I18" s="184">
        <v>1810.5</v>
      </c>
    </row>
    <row r="19" spans="1:9" s="185" customFormat="1" ht="12" customHeight="1" x14ac:dyDescent="0.2">
      <c r="A19" s="189"/>
      <c r="B19" s="187" t="s">
        <v>15</v>
      </c>
      <c r="C19" s="184">
        <v>2071</v>
      </c>
      <c r="D19" s="184">
        <v>1060</v>
      </c>
      <c r="E19" s="184">
        <v>1011</v>
      </c>
      <c r="F19" s="184">
        <v>2075</v>
      </c>
      <c r="G19" s="184">
        <v>1058</v>
      </c>
      <c r="H19" s="184">
        <v>1017</v>
      </c>
      <c r="I19" s="184">
        <v>2073</v>
      </c>
    </row>
    <row r="20" spans="1:9" s="185" customFormat="1" ht="12" customHeight="1" x14ac:dyDescent="0.2">
      <c r="A20" s="265" t="s">
        <v>16</v>
      </c>
      <c r="B20" s="265"/>
      <c r="C20" s="190">
        <v>10335</v>
      </c>
      <c r="D20" s="190">
        <v>5305</v>
      </c>
      <c r="E20" s="190">
        <v>5030</v>
      </c>
      <c r="F20" s="190">
        <v>10301</v>
      </c>
      <c r="G20" s="190">
        <v>5277</v>
      </c>
      <c r="H20" s="190">
        <v>5024</v>
      </c>
      <c r="I20" s="190">
        <v>10318</v>
      </c>
    </row>
    <row r="21" spans="1:9" s="185" customFormat="1" ht="12" customHeight="1" x14ac:dyDescent="0.2">
      <c r="A21" s="189"/>
      <c r="B21" s="189"/>
      <c r="C21" s="189"/>
      <c r="D21" s="189"/>
      <c r="E21" s="189"/>
      <c r="F21" s="189"/>
      <c r="G21" s="189"/>
      <c r="H21" s="189"/>
      <c r="I21" s="189"/>
    </row>
    <row r="22" spans="1:9" s="183" customFormat="1" ht="12" customHeight="1" x14ac:dyDescent="0.2">
      <c r="A22" s="264" t="s">
        <v>349</v>
      </c>
      <c r="B22" s="264"/>
      <c r="C22" s="182">
        <v>70045</v>
      </c>
      <c r="D22" s="182">
        <v>33699</v>
      </c>
      <c r="E22" s="182">
        <v>36346</v>
      </c>
      <c r="F22" s="182">
        <v>69794</v>
      </c>
      <c r="G22" s="182">
        <v>33562</v>
      </c>
      <c r="H22" s="182">
        <v>36232</v>
      </c>
      <c r="I22" s="182">
        <v>69919.5</v>
      </c>
    </row>
    <row r="23" spans="1:9" s="185" customFormat="1" ht="12" customHeight="1" x14ac:dyDescent="0.2">
      <c r="A23" s="262" t="s">
        <v>18</v>
      </c>
      <c r="B23" s="262"/>
      <c r="C23" s="184">
        <v>41528</v>
      </c>
      <c r="D23" s="184">
        <v>19704</v>
      </c>
      <c r="E23" s="184">
        <v>21824</v>
      </c>
      <c r="F23" s="184">
        <v>41389</v>
      </c>
      <c r="G23" s="184">
        <v>19609</v>
      </c>
      <c r="H23" s="184">
        <v>21780</v>
      </c>
      <c r="I23" s="184">
        <v>41458.5</v>
      </c>
    </row>
    <row r="24" spans="1:9" s="185" customFormat="1" ht="12" customHeight="1" x14ac:dyDescent="0.2">
      <c r="A24" s="262" t="s">
        <v>19</v>
      </c>
      <c r="B24" s="262"/>
      <c r="C24" s="184">
        <v>5192</v>
      </c>
      <c r="D24" s="184">
        <v>2574</v>
      </c>
      <c r="E24" s="184">
        <v>2618</v>
      </c>
      <c r="F24" s="184">
        <v>5136</v>
      </c>
      <c r="G24" s="184">
        <v>2554</v>
      </c>
      <c r="H24" s="184">
        <v>2582</v>
      </c>
      <c r="I24" s="184">
        <v>5164</v>
      </c>
    </row>
    <row r="25" spans="1:9" s="185" customFormat="1" ht="12" customHeight="1" x14ac:dyDescent="0.2">
      <c r="A25" s="262" t="s">
        <v>20</v>
      </c>
      <c r="B25" s="262"/>
      <c r="C25" s="184">
        <v>12937</v>
      </c>
      <c r="D25" s="184">
        <v>6317</v>
      </c>
      <c r="E25" s="184">
        <v>6620</v>
      </c>
      <c r="F25" s="184">
        <v>12882</v>
      </c>
      <c r="G25" s="184">
        <v>6293</v>
      </c>
      <c r="H25" s="184">
        <v>6589</v>
      </c>
      <c r="I25" s="184">
        <v>12909.5</v>
      </c>
    </row>
    <row r="26" spans="1:9" s="185" customFormat="1" ht="12" customHeight="1" x14ac:dyDescent="0.2">
      <c r="A26" s="191"/>
      <c r="B26" s="187" t="s">
        <v>21</v>
      </c>
      <c r="C26" s="184">
        <v>881</v>
      </c>
      <c r="D26" s="184">
        <v>428</v>
      </c>
      <c r="E26" s="184">
        <v>453</v>
      </c>
      <c r="F26" s="184">
        <v>849</v>
      </c>
      <c r="G26" s="184">
        <v>419</v>
      </c>
      <c r="H26" s="184">
        <v>430</v>
      </c>
      <c r="I26" s="184">
        <v>865</v>
      </c>
    </row>
    <row r="27" spans="1:9" s="185" customFormat="1" ht="12" customHeight="1" x14ac:dyDescent="0.2">
      <c r="A27" s="189"/>
      <c r="B27" s="187" t="s">
        <v>22</v>
      </c>
      <c r="C27" s="184">
        <v>12056</v>
      </c>
      <c r="D27" s="184">
        <v>5889</v>
      </c>
      <c r="E27" s="184">
        <v>6167</v>
      </c>
      <c r="F27" s="184">
        <v>12033</v>
      </c>
      <c r="G27" s="184">
        <v>5874</v>
      </c>
      <c r="H27" s="184">
        <v>6159</v>
      </c>
      <c r="I27" s="184">
        <v>12044.5</v>
      </c>
    </row>
    <row r="28" spans="1:9" s="185" customFormat="1" ht="12" customHeight="1" x14ac:dyDescent="0.2">
      <c r="A28" s="262" t="s">
        <v>23</v>
      </c>
      <c r="B28" s="262"/>
      <c r="C28" s="184">
        <v>3736</v>
      </c>
      <c r="D28" s="184">
        <v>1792</v>
      </c>
      <c r="E28" s="184">
        <v>1944</v>
      </c>
      <c r="F28" s="184">
        <v>3759</v>
      </c>
      <c r="G28" s="184">
        <v>1805</v>
      </c>
      <c r="H28" s="184">
        <v>1954</v>
      </c>
      <c r="I28" s="184">
        <v>3747.5</v>
      </c>
    </row>
    <row r="29" spans="1:9" s="185" customFormat="1" ht="12" customHeight="1" x14ac:dyDescent="0.2">
      <c r="A29" s="191"/>
      <c r="B29" s="187" t="s">
        <v>24</v>
      </c>
      <c r="C29" s="184">
        <v>1147</v>
      </c>
      <c r="D29" s="184">
        <v>588</v>
      </c>
      <c r="E29" s="184">
        <v>559</v>
      </c>
      <c r="F29" s="184">
        <v>1134</v>
      </c>
      <c r="G29" s="184">
        <v>587</v>
      </c>
      <c r="H29" s="184">
        <v>547</v>
      </c>
      <c r="I29" s="184">
        <v>1140.5</v>
      </c>
    </row>
    <row r="30" spans="1:9" s="185" customFormat="1" ht="12" customHeight="1" x14ac:dyDescent="0.2">
      <c r="A30" s="189"/>
      <c r="B30" s="187" t="s">
        <v>25</v>
      </c>
      <c r="C30" s="184">
        <v>2589</v>
      </c>
      <c r="D30" s="184">
        <v>1204</v>
      </c>
      <c r="E30" s="184">
        <v>1385</v>
      </c>
      <c r="F30" s="184">
        <v>2625</v>
      </c>
      <c r="G30" s="184">
        <v>1218</v>
      </c>
      <c r="H30" s="184">
        <v>1407</v>
      </c>
      <c r="I30" s="184">
        <v>2607</v>
      </c>
    </row>
    <row r="31" spans="1:9" s="185" customFormat="1" ht="12" customHeight="1" x14ac:dyDescent="0.2">
      <c r="A31" s="262" t="s">
        <v>26</v>
      </c>
      <c r="B31" s="262"/>
      <c r="C31" s="184">
        <v>682</v>
      </c>
      <c r="D31" s="184">
        <v>347</v>
      </c>
      <c r="E31" s="184">
        <v>335</v>
      </c>
      <c r="F31" s="184">
        <v>661</v>
      </c>
      <c r="G31" s="184">
        <v>338</v>
      </c>
      <c r="H31" s="184">
        <v>323</v>
      </c>
      <c r="I31" s="184">
        <v>671.5</v>
      </c>
    </row>
    <row r="32" spans="1:9" s="185" customFormat="1" ht="12" customHeight="1" x14ac:dyDescent="0.2">
      <c r="A32" s="262" t="s">
        <v>350</v>
      </c>
      <c r="B32" s="262"/>
      <c r="C32" s="184">
        <v>5970</v>
      </c>
      <c r="D32" s="184">
        <v>2965</v>
      </c>
      <c r="E32" s="184">
        <v>3005</v>
      </c>
      <c r="F32" s="184">
        <v>5967</v>
      </c>
      <c r="G32" s="184">
        <v>2963</v>
      </c>
      <c r="H32" s="184">
        <v>3004</v>
      </c>
      <c r="I32" s="184">
        <v>5968.5</v>
      </c>
    </row>
    <row r="33" spans="1:9" s="185" customFormat="1" ht="12" customHeight="1" x14ac:dyDescent="0.2">
      <c r="A33" s="191"/>
      <c r="B33" s="187" t="s">
        <v>28</v>
      </c>
      <c r="C33" s="184">
        <v>509</v>
      </c>
      <c r="D33" s="184">
        <v>265</v>
      </c>
      <c r="E33" s="184">
        <v>244</v>
      </c>
      <c r="F33" s="184">
        <v>508</v>
      </c>
      <c r="G33" s="184">
        <v>264</v>
      </c>
      <c r="H33" s="184">
        <v>244</v>
      </c>
      <c r="I33" s="184">
        <v>508.5</v>
      </c>
    </row>
    <row r="34" spans="1:9" s="185" customFormat="1" ht="12" customHeight="1" x14ac:dyDescent="0.2">
      <c r="A34" s="186"/>
      <c r="B34" s="187" t="s">
        <v>29</v>
      </c>
      <c r="C34" s="184">
        <v>192</v>
      </c>
      <c r="D34" s="184">
        <v>113</v>
      </c>
      <c r="E34" s="184">
        <v>79</v>
      </c>
      <c r="F34" s="184">
        <v>192</v>
      </c>
      <c r="G34" s="184">
        <v>116</v>
      </c>
      <c r="H34" s="184">
        <v>76</v>
      </c>
      <c r="I34" s="184">
        <v>192</v>
      </c>
    </row>
    <row r="35" spans="1:9" s="185" customFormat="1" ht="12" customHeight="1" x14ac:dyDescent="0.2">
      <c r="A35" s="186"/>
      <c r="B35" s="192" t="s">
        <v>351</v>
      </c>
      <c r="C35" s="190">
        <v>5269</v>
      </c>
      <c r="D35" s="190">
        <v>2587</v>
      </c>
      <c r="E35" s="190">
        <v>2682</v>
      </c>
      <c r="F35" s="190">
        <v>5267</v>
      </c>
      <c r="G35" s="190">
        <v>2583</v>
      </c>
      <c r="H35" s="190">
        <v>2684</v>
      </c>
      <c r="I35" s="190">
        <v>5268</v>
      </c>
    </row>
    <row r="36" spans="1:9" s="185" customFormat="1" ht="12" customHeight="1" x14ac:dyDescent="0.2">
      <c r="A36" s="189"/>
      <c r="B36" s="189"/>
      <c r="C36" s="189"/>
      <c r="D36" s="189"/>
      <c r="E36" s="189"/>
      <c r="F36" s="189"/>
      <c r="G36" s="189"/>
      <c r="H36" s="189"/>
      <c r="I36" s="189"/>
    </row>
    <row r="37" spans="1:9" s="183" customFormat="1" ht="12" customHeight="1" x14ac:dyDescent="0.2">
      <c r="A37" s="264" t="s">
        <v>31</v>
      </c>
      <c r="B37" s="264"/>
      <c r="C37" s="182">
        <v>55313</v>
      </c>
      <c r="D37" s="182">
        <v>27013</v>
      </c>
      <c r="E37" s="182">
        <v>28300</v>
      </c>
      <c r="F37" s="182">
        <v>55359</v>
      </c>
      <c r="G37" s="182">
        <v>27019</v>
      </c>
      <c r="H37" s="182">
        <v>28340</v>
      </c>
      <c r="I37" s="182">
        <v>55336</v>
      </c>
    </row>
    <row r="38" spans="1:9" s="185" customFormat="1" ht="12" customHeight="1" x14ac:dyDescent="0.2">
      <c r="A38" s="262" t="s">
        <v>32</v>
      </c>
      <c r="B38" s="262"/>
      <c r="C38" s="184">
        <v>49836</v>
      </c>
      <c r="D38" s="184">
        <v>24215</v>
      </c>
      <c r="E38" s="184">
        <v>25621</v>
      </c>
      <c r="F38" s="184">
        <v>49907</v>
      </c>
      <c r="G38" s="184">
        <v>24229</v>
      </c>
      <c r="H38" s="184">
        <v>25678</v>
      </c>
      <c r="I38" s="184">
        <v>49871.5</v>
      </c>
    </row>
    <row r="39" spans="1:9" s="185" customFormat="1" ht="12" customHeight="1" x14ac:dyDescent="0.2">
      <c r="A39" s="265" t="s">
        <v>33</v>
      </c>
      <c r="B39" s="265"/>
      <c r="C39" s="190">
        <v>5477</v>
      </c>
      <c r="D39" s="190">
        <v>2798</v>
      </c>
      <c r="E39" s="190">
        <v>2679</v>
      </c>
      <c r="F39" s="190">
        <v>5452</v>
      </c>
      <c r="G39" s="190">
        <v>2790</v>
      </c>
      <c r="H39" s="190">
        <v>2662</v>
      </c>
      <c r="I39" s="190">
        <v>5464.5</v>
      </c>
    </row>
    <row r="40" spans="1:9" s="185" customFormat="1" ht="12" customHeight="1" x14ac:dyDescent="0.2">
      <c r="A40" s="189"/>
      <c r="B40" s="189"/>
      <c r="C40" s="189"/>
      <c r="D40" s="189"/>
      <c r="E40" s="189"/>
      <c r="F40" s="189"/>
      <c r="G40" s="189"/>
      <c r="H40" s="189"/>
      <c r="I40" s="189"/>
    </row>
    <row r="41" spans="1:9" s="183" customFormat="1" ht="12" customHeight="1" x14ac:dyDescent="0.2">
      <c r="A41" s="264" t="s">
        <v>34</v>
      </c>
      <c r="B41" s="264"/>
      <c r="C41" s="182">
        <v>146650</v>
      </c>
      <c r="D41" s="182">
        <v>71124</v>
      </c>
      <c r="E41" s="182">
        <v>75526</v>
      </c>
      <c r="F41" s="182">
        <v>145712</v>
      </c>
      <c r="G41" s="182">
        <v>70595</v>
      </c>
      <c r="H41" s="182">
        <v>75117</v>
      </c>
      <c r="I41" s="182">
        <v>146181</v>
      </c>
    </row>
    <row r="42" spans="1:9" s="185" customFormat="1" ht="12" customHeight="1" x14ac:dyDescent="0.2">
      <c r="A42" s="262" t="s">
        <v>35</v>
      </c>
      <c r="B42" s="262"/>
      <c r="C42" s="184">
        <v>99214</v>
      </c>
      <c r="D42" s="184">
        <v>48004</v>
      </c>
      <c r="E42" s="184">
        <v>51210</v>
      </c>
      <c r="F42" s="184">
        <v>98396</v>
      </c>
      <c r="G42" s="184">
        <v>47547</v>
      </c>
      <c r="H42" s="184">
        <v>50849</v>
      </c>
      <c r="I42" s="184">
        <v>98805</v>
      </c>
    </row>
    <row r="43" spans="1:9" s="185" customFormat="1" ht="12" customHeight="1" x14ac:dyDescent="0.2">
      <c r="A43" s="266" t="s">
        <v>36</v>
      </c>
      <c r="B43" s="266"/>
      <c r="C43" s="184">
        <v>23704</v>
      </c>
      <c r="D43" s="184">
        <v>11720</v>
      </c>
      <c r="E43" s="184">
        <v>11984</v>
      </c>
      <c r="F43" s="184">
        <v>23736</v>
      </c>
      <c r="G43" s="184">
        <v>11736</v>
      </c>
      <c r="H43" s="184">
        <v>12000</v>
      </c>
      <c r="I43" s="184">
        <v>23720</v>
      </c>
    </row>
    <row r="44" spans="1:9" s="185" customFormat="1" ht="12" customHeight="1" x14ac:dyDescent="0.2">
      <c r="A44" s="192"/>
      <c r="B44" s="187" t="s">
        <v>37</v>
      </c>
      <c r="C44" s="184">
        <v>13637</v>
      </c>
      <c r="D44" s="184">
        <v>6791</v>
      </c>
      <c r="E44" s="184">
        <v>6846</v>
      </c>
      <c r="F44" s="184">
        <v>13610</v>
      </c>
      <c r="G44" s="184">
        <v>6767</v>
      </c>
      <c r="H44" s="184">
        <v>6843</v>
      </c>
      <c r="I44" s="184">
        <v>13623.5</v>
      </c>
    </row>
    <row r="45" spans="1:9" s="185" customFormat="1" ht="12" customHeight="1" x14ac:dyDescent="0.2">
      <c r="A45" s="192"/>
      <c r="B45" s="187" t="s">
        <v>38</v>
      </c>
      <c r="C45" s="184">
        <v>10067</v>
      </c>
      <c r="D45" s="184">
        <v>4929</v>
      </c>
      <c r="E45" s="184">
        <v>5138</v>
      </c>
      <c r="F45" s="184">
        <v>10126</v>
      </c>
      <c r="G45" s="184">
        <v>4969</v>
      </c>
      <c r="H45" s="184">
        <v>5157</v>
      </c>
      <c r="I45" s="184">
        <v>10096.5</v>
      </c>
    </row>
    <row r="46" spans="1:9" s="185" customFormat="1" ht="12" customHeight="1" x14ac:dyDescent="0.2">
      <c r="A46" s="262" t="s">
        <v>40</v>
      </c>
      <c r="B46" s="262"/>
      <c r="C46" s="184">
        <v>23732</v>
      </c>
      <c r="D46" s="184">
        <v>11400</v>
      </c>
      <c r="E46" s="184">
        <v>12332</v>
      </c>
      <c r="F46" s="184">
        <v>23580</v>
      </c>
      <c r="G46" s="184">
        <v>11312</v>
      </c>
      <c r="H46" s="184">
        <v>12268</v>
      </c>
      <c r="I46" s="184">
        <v>23656</v>
      </c>
    </row>
    <row r="47" spans="1:9" s="185" customFormat="1" ht="12" customHeight="1" x14ac:dyDescent="0.2">
      <c r="A47" s="192"/>
      <c r="B47" s="187" t="s">
        <v>41</v>
      </c>
      <c r="C47" s="184">
        <v>2873</v>
      </c>
      <c r="D47" s="184">
        <v>1397</v>
      </c>
      <c r="E47" s="184">
        <v>1476</v>
      </c>
      <c r="F47" s="184">
        <v>2861</v>
      </c>
      <c r="G47" s="184">
        <v>1403</v>
      </c>
      <c r="H47" s="184">
        <v>1458</v>
      </c>
      <c r="I47" s="184">
        <v>2867</v>
      </c>
    </row>
    <row r="48" spans="1:9" s="185" customFormat="1" ht="12" customHeight="1" x14ac:dyDescent="0.2">
      <c r="A48" s="192"/>
      <c r="B48" s="187" t="s">
        <v>42</v>
      </c>
      <c r="C48" s="184">
        <v>6091</v>
      </c>
      <c r="D48" s="184">
        <v>2970</v>
      </c>
      <c r="E48" s="184">
        <v>3121</v>
      </c>
      <c r="F48" s="184">
        <v>6047</v>
      </c>
      <c r="G48" s="184">
        <v>2940</v>
      </c>
      <c r="H48" s="184">
        <v>3107</v>
      </c>
      <c r="I48" s="184">
        <v>6069</v>
      </c>
    </row>
    <row r="49" spans="1:9" s="185" customFormat="1" ht="12" customHeight="1" x14ac:dyDescent="0.2">
      <c r="A49" s="192"/>
      <c r="B49" s="192" t="s">
        <v>43</v>
      </c>
      <c r="C49" s="190">
        <v>14768</v>
      </c>
      <c r="D49" s="190">
        <v>7033</v>
      </c>
      <c r="E49" s="190">
        <v>7735</v>
      </c>
      <c r="F49" s="190">
        <v>14672</v>
      </c>
      <c r="G49" s="190">
        <v>6969</v>
      </c>
      <c r="H49" s="190">
        <v>7703</v>
      </c>
      <c r="I49" s="190">
        <v>14720</v>
      </c>
    </row>
    <row r="50" spans="1:9" s="185" customFormat="1" ht="12" customHeight="1" x14ac:dyDescent="0.2">
      <c r="A50" s="188"/>
      <c r="B50" s="188"/>
      <c r="C50" s="188"/>
      <c r="D50" s="188"/>
      <c r="E50" s="188"/>
      <c r="F50" s="188"/>
      <c r="G50" s="188"/>
      <c r="H50" s="188"/>
      <c r="I50" s="188"/>
    </row>
    <row r="51" spans="1:9" s="183" customFormat="1" ht="12" customHeight="1" x14ac:dyDescent="0.2">
      <c r="A51" s="264" t="s">
        <v>44</v>
      </c>
      <c r="B51" s="264"/>
      <c r="C51" s="182">
        <v>56205</v>
      </c>
      <c r="D51" s="182">
        <v>27524</v>
      </c>
      <c r="E51" s="182">
        <v>28681</v>
      </c>
      <c r="F51" s="182">
        <v>55660</v>
      </c>
      <c r="G51" s="182">
        <v>27245</v>
      </c>
      <c r="H51" s="182">
        <v>28415</v>
      </c>
      <c r="I51" s="182">
        <v>55932.5</v>
      </c>
    </row>
    <row r="52" spans="1:9" s="185" customFormat="1" ht="12" customHeight="1" x14ac:dyDescent="0.2">
      <c r="A52" s="262" t="s">
        <v>45</v>
      </c>
      <c r="B52" s="262"/>
      <c r="C52" s="184">
        <v>19220</v>
      </c>
      <c r="D52" s="184">
        <v>9427</v>
      </c>
      <c r="E52" s="184">
        <v>9793</v>
      </c>
      <c r="F52" s="184">
        <v>18929</v>
      </c>
      <c r="G52" s="184">
        <v>9272</v>
      </c>
      <c r="H52" s="184">
        <v>9657</v>
      </c>
      <c r="I52" s="184">
        <v>19074.5</v>
      </c>
    </row>
    <row r="53" spans="1:9" s="185" customFormat="1" ht="12" customHeight="1" x14ac:dyDescent="0.2">
      <c r="A53" s="262" t="s">
        <v>46</v>
      </c>
      <c r="B53" s="262"/>
      <c r="C53" s="184">
        <v>32838</v>
      </c>
      <c r="D53" s="184">
        <v>16063</v>
      </c>
      <c r="E53" s="184">
        <v>16775</v>
      </c>
      <c r="F53" s="184">
        <v>32601</v>
      </c>
      <c r="G53" s="184">
        <v>15943</v>
      </c>
      <c r="H53" s="184">
        <v>16658</v>
      </c>
      <c r="I53" s="184">
        <v>32719.5</v>
      </c>
    </row>
    <row r="54" spans="1:9" s="185" customFormat="1" ht="12" customHeight="1" x14ac:dyDescent="0.2">
      <c r="A54" s="265" t="s">
        <v>47</v>
      </c>
      <c r="B54" s="265"/>
      <c r="C54" s="190">
        <v>4147</v>
      </c>
      <c r="D54" s="190">
        <v>2034</v>
      </c>
      <c r="E54" s="190">
        <v>2113</v>
      </c>
      <c r="F54" s="190">
        <v>4130</v>
      </c>
      <c r="G54" s="190">
        <v>2030</v>
      </c>
      <c r="H54" s="190">
        <v>2100</v>
      </c>
      <c r="I54" s="190">
        <v>4138.5</v>
      </c>
    </row>
    <row r="55" spans="1:9" s="185" customFormat="1" ht="12" customHeight="1" x14ac:dyDescent="0.2">
      <c r="A55" s="188"/>
      <c r="B55" s="193"/>
      <c r="C55" s="194"/>
      <c r="D55" s="194"/>
      <c r="E55" s="194"/>
      <c r="F55" s="194"/>
      <c r="G55" s="194"/>
      <c r="H55" s="194"/>
      <c r="I55" s="194"/>
    </row>
    <row r="56" spans="1:9" s="185" customFormat="1" ht="12" customHeight="1" x14ac:dyDescent="0.2">
      <c r="A56" s="267" t="s">
        <v>48</v>
      </c>
      <c r="B56" s="267"/>
      <c r="C56" s="181">
        <v>50865</v>
      </c>
      <c r="D56" s="181">
        <v>24834</v>
      </c>
      <c r="E56" s="181">
        <v>26031</v>
      </c>
      <c r="F56" s="181">
        <v>50342</v>
      </c>
      <c r="G56" s="181">
        <v>24577</v>
      </c>
      <c r="H56" s="181">
        <v>25765</v>
      </c>
      <c r="I56" s="181">
        <v>50603.5</v>
      </c>
    </row>
    <row r="57" spans="1:9" s="185" customFormat="1" ht="12" customHeight="1" x14ac:dyDescent="0.2">
      <c r="A57" s="262" t="s">
        <v>49</v>
      </c>
      <c r="B57" s="262"/>
      <c r="C57" s="184">
        <v>3267</v>
      </c>
      <c r="D57" s="184">
        <v>1600</v>
      </c>
      <c r="E57" s="184">
        <v>1667</v>
      </c>
      <c r="F57" s="184">
        <v>3270</v>
      </c>
      <c r="G57" s="184">
        <v>1609</v>
      </c>
      <c r="H57" s="184">
        <v>1661</v>
      </c>
      <c r="I57" s="184">
        <v>3268.5</v>
      </c>
    </row>
    <row r="58" spans="1:9" s="185" customFormat="1" ht="12" customHeight="1" x14ac:dyDescent="0.2">
      <c r="A58" s="262" t="s">
        <v>51</v>
      </c>
      <c r="B58" s="262"/>
      <c r="C58" s="184">
        <v>1988</v>
      </c>
      <c r="D58" s="184">
        <v>975</v>
      </c>
      <c r="E58" s="184">
        <v>1013</v>
      </c>
      <c r="F58" s="184">
        <v>1936</v>
      </c>
      <c r="G58" s="184">
        <v>948</v>
      </c>
      <c r="H58" s="184">
        <v>988</v>
      </c>
      <c r="I58" s="184">
        <v>1962</v>
      </c>
    </row>
    <row r="59" spans="1:9" s="185" customFormat="1" ht="12" customHeight="1" x14ac:dyDescent="0.2">
      <c r="A59" s="262" t="s">
        <v>52</v>
      </c>
      <c r="B59" s="262"/>
      <c r="C59" s="184">
        <v>2159</v>
      </c>
      <c r="D59" s="184">
        <v>1059</v>
      </c>
      <c r="E59" s="184">
        <v>1100</v>
      </c>
      <c r="F59" s="184">
        <v>2194</v>
      </c>
      <c r="G59" s="184">
        <v>1082</v>
      </c>
      <c r="H59" s="184">
        <v>1112</v>
      </c>
      <c r="I59" s="184">
        <v>2176.5</v>
      </c>
    </row>
    <row r="60" spans="1:9" s="185" customFormat="1" ht="12" customHeight="1" x14ac:dyDescent="0.2">
      <c r="A60" s="262" t="s">
        <v>53</v>
      </c>
      <c r="B60" s="262"/>
      <c r="C60" s="184">
        <v>7979</v>
      </c>
      <c r="D60" s="184">
        <v>3951</v>
      </c>
      <c r="E60" s="184">
        <v>4028</v>
      </c>
      <c r="F60" s="184">
        <v>7759</v>
      </c>
      <c r="G60" s="184">
        <v>3844</v>
      </c>
      <c r="H60" s="184">
        <v>3915</v>
      </c>
      <c r="I60" s="184">
        <v>7869</v>
      </c>
    </row>
    <row r="61" spans="1:9" s="185" customFormat="1" ht="12" customHeight="1" x14ac:dyDescent="0.2">
      <c r="A61" s="262" t="s">
        <v>54</v>
      </c>
      <c r="B61" s="262"/>
      <c r="C61" s="184">
        <v>2939</v>
      </c>
      <c r="D61" s="184">
        <v>1408</v>
      </c>
      <c r="E61" s="184">
        <v>1531</v>
      </c>
      <c r="F61" s="184">
        <v>2903</v>
      </c>
      <c r="G61" s="184">
        <v>1382</v>
      </c>
      <c r="H61" s="184">
        <v>1521</v>
      </c>
      <c r="I61" s="184">
        <v>2921</v>
      </c>
    </row>
    <row r="62" spans="1:9" s="185" customFormat="1" ht="12" customHeight="1" x14ac:dyDescent="0.2">
      <c r="A62" s="262" t="s">
        <v>56</v>
      </c>
      <c r="B62" s="262"/>
      <c r="C62" s="184">
        <v>14942</v>
      </c>
      <c r="D62" s="184">
        <v>7236</v>
      </c>
      <c r="E62" s="184">
        <v>7706</v>
      </c>
      <c r="F62" s="184">
        <v>14870</v>
      </c>
      <c r="G62" s="184">
        <v>7209</v>
      </c>
      <c r="H62" s="184">
        <v>7661</v>
      </c>
      <c r="I62" s="184">
        <v>14906</v>
      </c>
    </row>
    <row r="63" spans="1:9" s="185" customFormat="1" ht="12" customHeight="1" x14ac:dyDescent="0.2">
      <c r="A63" s="262" t="s">
        <v>58</v>
      </c>
      <c r="B63" s="262"/>
      <c r="C63" s="184">
        <v>4576</v>
      </c>
      <c r="D63" s="184">
        <v>2194</v>
      </c>
      <c r="E63" s="184">
        <v>2382</v>
      </c>
      <c r="F63" s="184">
        <v>4517</v>
      </c>
      <c r="G63" s="184">
        <v>2153</v>
      </c>
      <c r="H63" s="184">
        <v>2364</v>
      </c>
      <c r="I63" s="184">
        <v>4546.5</v>
      </c>
    </row>
    <row r="64" spans="1:9" s="185" customFormat="1" ht="12" customHeight="1" x14ac:dyDescent="0.2">
      <c r="A64" s="262" t="s">
        <v>59</v>
      </c>
      <c r="B64" s="262"/>
      <c r="C64" s="184">
        <v>2380</v>
      </c>
      <c r="D64" s="184">
        <v>1159</v>
      </c>
      <c r="E64" s="184">
        <v>1221</v>
      </c>
      <c r="F64" s="184">
        <v>2346</v>
      </c>
      <c r="G64" s="184">
        <v>1130</v>
      </c>
      <c r="H64" s="184">
        <v>1216</v>
      </c>
      <c r="I64" s="184">
        <v>2363</v>
      </c>
    </row>
    <row r="65" spans="1:9" s="185" customFormat="1" ht="12" customHeight="1" x14ac:dyDescent="0.2">
      <c r="A65" s="262" t="s">
        <v>60</v>
      </c>
      <c r="B65" s="262"/>
      <c r="C65" s="184">
        <v>2646</v>
      </c>
      <c r="D65" s="184">
        <v>1300</v>
      </c>
      <c r="E65" s="184">
        <v>1346</v>
      </c>
      <c r="F65" s="184">
        <v>2654</v>
      </c>
      <c r="G65" s="184">
        <v>1306</v>
      </c>
      <c r="H65" s="184">
        <v>1348</v>
      </c>
      <c r="I65" s="184">
        <v>2650</v>
      </c>
    </row>
    <row r="66" spans="1:9" s="185" customFormat="1" ht="12" customHeight="1" x14ac:dyDescent="0.2">
      <c r="A66" s="262" t="s">
        <v>61</v>
      </c>
      <c r="B66" s="262"/>
      <c r="C66" s="184">
        <v>4591</v>
      </c>
      <c r="D66" s="184">
        <v>2270</v>
      </c>
      <c r="E66" s="184">
        <v>2321</v>
      </c>
      <c r="F66" s="184">
        <v>4510</v>
      </c>
      <c r="G66" s="184">
        <v>2248</v>
      </c>
      <c r="H66" s="184">
        <v>2262</v>
      </c>
      <c r="I66" s="184">
        <v>4550.5</v>
      </c>
    </row>
    <row r="67" spans="1:9" s="185" customFormat="1" ht="12" customHeight="1" x14ac:dyDescent="0.2">
      <c r="A67" s="265" t="s">
        <v>62</v>
      </c>
      <c r="B67" s="265"/>
      <c r="C67" s="190">
        <v>3398</v>
      </c>
      <c r="D67" s="190">
        <v>1682</v>
      </c>
      <c r="E67" s="190">
        <v>1716</v>
      </c>
      <c r="F67" s="190">
        <v>3383</v>
      </c>
      <c r="G67" s="190">
        <v>1666</v>
      </c>
      <c r="H67" s="190">
        <v>1717</v>
      </c>
      <c r="I67" s="190">
        <v>3390.5</v>
      </c>
    </row>
    <row r="68" spans="1:9" s="185" customFormat="1" ht="12" customHeight="1" x14ac:dyDescent="0.2">
      <c r="A68" s="188"/>
      <c r="B68" s="188"/>
      <c r="C68" s="188"/>
      <c r="D68" s="188"/>
      <c r="E68" s="188"/>
      <c r="F68" s="188"/>
      <c r="G68" s="188"/>
      <c r="H68" s="188"/>
      <c r="I68" s="188"/>
    </row>
    <row r="69" spans="1:9" s="185" customFormat="1" ht="12" customHeight="1" x14ac:dyDescent="0.2">
      <c r="A69" s="264" t="s">
        <v>63</v>
      </c>
      <c r="B69" s="264"/>
      <c r="C69" s="182">
        <v>151592</v>
      </c>
      <c r="D69" s="182">
        <v>73606</v>
      </c>
      <c r="E69" s="182">
        <v>77986</v>
      </c>
      <c r="F69" s="182">
        <v>150634</v>
      </c>
      <c r="G69" s="182">
        <v>73060</v>
      </c>
      <c r="H69" s="182">
        <v>77574</v>
      </c>
      <c r="I69" s="182">
        <v>151113</v>
      </c>
    </row>
    <row r="70" spans="1:9" s="185" customFormat="1" ht="12" customHeight="1" x14ac:dyDescent="0.2">
      <c r="A70" s="262" t="s">
        <v>64</v>
      </c>
      <c r="B70" s="262"/>
      <c r="C70" s="184">
        <v>4445</v>
      </c>
      <c r="D70" s="184">
        <v>2114</v>
      </c>
      <c r="E70" s="184">
        <v>2331</v>
      </c>
      <c r="F70" s="184">
        <v>4403</v>
      </c>
      <c r="G70" s="184">
        <v>2085</v>
      </c>
      <c r="H70" s="184">
        <v>2318</v>
      </c>
      <c r="I70" s="184">
        <v>4424</v>
      </c>
    </row>
    <row r="71" spans="1:9" s="185" customFormat="1" ht="12" customHeight="1" x14ac:dyDescent="0.2">
      <c r="A71" s="262" t="s">
        <v>65</v>
      </c>
      <c r="B71" s="262"/>
      <c r="C71" s="184">
        <v>1405</v>
      </c>
      <c r="D71" s="184">
        <v>675</v>
      </c>
      <c r="E71" s="184">
        <v>730</v>
      </c>
      <c r="F71" s="184">
        <v>1392</v>
      </c>
      <c r="G71" s="184">
        <v>673</v>
      </c>
      <c r="H71" s="184">
        <v>719</v>
      </c>
      <c r="I71" s="184">
        <v>1398.5</v>
      </c>
    </row>
    <row r="72" spans="1:9" s="185" customFormat="1" ht="12" customHeight="1" x14ac:dyDescent="0.2">
      <c r="A72" s="262" t="s">
        <v>66</v>
      </c>
      <c r="B72" s="262"/>
      <c r="C72" s="184">
        <v>374</v>
      </c>
      <c r="D72" s="184">
        <v>185</v>
      </c>
      <c r="E72" s="184">
        <v>189</v>
      </c>
      <c r="F72" s="184">
        <v>376</v>
      </c>
      <c r="G72" s="184">
        <v>190</v>
      </c>
      <c r="H72" s="184">
        <v>186</v>
      </c>
      <c r="I72" s="184">
        <v>375</v>
      </c>
    </row>
    <row r="73" spans="1:9" s="185" customFormat="1" ht="12" customHeight="1" x14ac:dyDescent="0.2">
      <c r="A73" s="262" t="s">
        <v>67</v>
      </c>
      <c r="B73" s="262"/>
      <c r="C73" s="184">
        <v>982</v>
      </c>
      <c r="D73" s="184">
        <v>493</v>
      </c>
      <c r="E73" s="184">
        <v>489</v>
      </c>
      <c r="F73" s="184">
        <v>992</v>
      </c>
      <c r="G73" s="184">
        <v>492</v>
      </c>
      <c r="H73" s="184">
        <v>500</v>
      </c>
      <c r="I73" s="184">
        <v>987</v>
      </c>
    </row>
    <row r="74" spans="1:9" s="185" customFormat="1" ht="12" customHeight="1" x14ac:dyDescent="0.2">
      <c r="A74" s="262" t="s">
        <v>68</v>
      </c>
      <c r="B74" s="262"/>
      <c r="C74" s="184">
        <v>308</v>
      </c>
      <c r="D74" s="184">
        <v>152</v>
      </c>
      <c r="E74" s="184">
        <v>156</v>
      </c>
      <c r="F74" s="184">
        <v>299</v>
      </c>
      <c r="G74" s="184">
        <v>146</v>
      </c>
      <c r="H74" s="184">
        <v>153</v>
      </c>
      <c r="I74" s="184">
        <v>303.5</v>
      </c>
    </row>
    <row r="75" spans="1:9" s="185" customFormat="1" ht="12" customHeight="1" x14ac:dyDescent="0.2">
      <c r="A75" s="262" t="s">
        <v>69</v>
      </c>
      <c r="B75" s="262"/>
      <c r="C75" s="184">
        <v>1551</v>
      </c>
      <c r="D75" s="184">
        <v>763</v>
      </c>
      <c r="E75" s="184">
        <v>788</v>
      </c>
      <c r="F75" s="184">
        <v>1545</v>
      </c>
      <c r="G75" s="184">
        <v>752</v>
      </c>
      <c r="H75" s="184">
        <v>793</v>
      </c>
      <c r="I75" s="184">
        <v>1548</v>
      </c>
    </row>
    <row r="76" spans="1:9" s="185" customFormat="1" ht="12" customHeight="1" x14ac:dyDescent="0.2">
      <c r="A76" s="262" t="s">
        <v>70</v>
      </c>
      <c r="B76" s="262"/>
      <c r="C76" s="184">
        <v>625</v>
      </c>
      <c r="D76" s="184">
        <v>318</v>
      </c>
      <c r="E76" s="184">
        <v>307</v>
      </c>
      <c r="F76" s="184">
        <v>611</v>
      </c>
      <c r="G76" s="184">
        <v>304</v>
      </c>
      <c r="H76" s="184">
        <v>307</v>
      </c>
      <c r="I76" s="184">
        <v>618</v>
      </c>
    </row>
    <row r="77" spans="1:9" s="185" customFormat="1" ht="12" customHeight="1" x14ac:dyDescent="0.2">
      <c r="A77" s="262" t="s">
        <v>71</v>
      </c>
      <c r="B77" s="262"/>
      <c r="C77" s="184">
        <v>2626</v>
      </c>
      <c r="D77" s="184">
        <v>1262</v>
      </c>
      <c r="E77" s="184">
        <v>1364</v>
      </c>
      <c r="F77" s="184">
        <v>2658</v>
      </c>
      <c r="G77" s="184">
        <v>1280</v>
      </c>
      <c r="H77" s="184">
        <v>1378</v>
      </c>
      <c r="I77" s="184">
        <v>2642</v>
      </c>
    </row>
    <row r="78" spans="1:9" s="185" customFormat="1" ht="12" customHeight="1" x14ac:dyDescent="0.2">
      <c r="A78" s="262" t="s">
        <v>73</v>
      </c>
      <c r="B78" s="262"/>
      <c r="C78" s="184">
        <v>924</v>
      </c>
      <c r="D78" s="184">
        <v>463</v>
      </c>
      <c r="E78" s="184">
        <v>461</v>
      </c>
      <c r="F78" s="184">
        <v>913</v>
      </c>
      <c r="G78" s="184">
        <v>460</v>
      </c>
      <c r="H78" s="184">
        <v>453</v>
      </c>
      <c r="I78" s="184">
        <v>918.5</v>
      </c>
    </row>
    <row r="79" spans="1:9" s="185" customFormat="1" ht="12" customHeight="1" x14ac:dyDescent="0.2">
      <c r="A79" s="262" t="s">
        <v>75</v>
      </c>
      <c r="B79" s="262"/>
      <c r="C79" s="184">
        <v>470</v>
      </c>
      <c r="D79" s="184">
        <v>239</v>
      </c>
      <c r="E79" s="184">
        <v>231</v>
      </c>
      <c r="F79" s="184">
        <v>459</v>
      </c>
      <c r="G79" s="184">
        <v>234</v>
      </c>
      <c r="H79" s="184">
        <v>225</v>
      </c>
      <c r="I79" s="184">
        <v>464.5</v>
      </c>
    </row>
    <row r="80" spans="1:9" s="185" customFormat="1" ht="12" customHeight="1" x14ac:dyDescent="0.2">
      <c r="A80" s="262" t="s">
        <v>76</v>
      </c>
      <c r="B80" s="262"/>
      <c r="C80" s="184">
        <v>775</v>
      </c>
      <c r="D80" s="184">
        <v>380</v>
      </c>
      <c r="E80" s="184">
        <v>395</v>
      </c>
      <c r="F80" s="184">
        <v>776</v>
      </c>
      <c r="G80" s="184">
        <v>385</v>
      </c>
      <c r="H80" s="184">
        <v>391</v>
      </c>
      <c r="I80" s="184">
        <v>775.5</v>
      </c>
    </row>
    <row r="81" spans="1:9" s="185" customFormat="1" ht="12" customHeight="1" x14ac:dyDescent="0.2">
      <c r="A81" s="262" t="s">
        <v>77</v>
      </c>
      <c r="B81" s="262"/>
      <c r="C81" s="184">
        <v>1530</v>
      </c>
      <c r="D81" s="184">
        <v>769</v>
      </c>
      <c r="E81" s="184">
        <v>761</v>
      </c>
      <c r="F81" s="184">
        <v>1536</v>
      </c>
      <c r="G81" s="184">
        <v>771</v>
      </c>
      <c r="H81" s="184">
        <v>765</v>
      </c>
      <c r="I81" s="184">
        <v>1533</v>
      </c>
    </row>
    <row r="82" spans="1:9" s="185" customFormat="1" ht="12" customHeight="1" x14ac:dyDescent="0.2">
      <c r="A82" s="262" t="s">
        <v>80</v>
      </c>
      <c r="B82" s="262"/>
      <c r="C82" s="184">
        <v>2249</v>
      </c>
      <c r="D82" s="184">
        <v>1094</v>
      </c>
      <c r="E82" s="184">
        <v>1155</v>
      </c>
      <c r="F82" s="184">
        <v>2316</v>
      </c>
      <c r="G82" s="184">
        <v>1135</v>
      </c>
      <c r="H82" s="184">
        <v>1181</v>
      </c>
      <c r="I82" s="184">
        <v>2282.5</v>
      </c>
    </row>
    <row r="83" spans="1:9" s="185" customFormat="1" ht="12" customHeight="1" x14ac:dyDescent="0.2">
      <c r="A83" s="262" t="s">
        <v>81</v>
      </c>
      <c r="B83" s="262"/>
      <c r="C83" s="184">
        <v>6707</v>
      </c>
      <c r="D83" s="184">
        <v>3304</v>
      </c>
      <c r="E83" s="184">
        <v>3403</v>
      </c>
      <c r="F83" s="184">
        <v>6737</v>
      </c>
      <c r="G83" s="184">
        <v>3326</v>
      </c>
      <c r="H83" s="184">
        <v>3411</v>
      </c>
      <c r="I83" s="184">
        <v>6722</v>
      </c>
    </row>
    <row r="84" spans="1:9" s="185" customFormat="1" ht="12" customHeight="1" x14ac:dyDescent="0.2">
      <c r="A84" s="262" t="s">
        <v>84</v>
      </c>
      <c r="B84" s="262"/>
      <c r="C84" s="184">
        <v>4356</v>
      </c>
      <c r="D84" s="184">
        <v>2060</v>
      </c>
      <c r="E84" s="184">
        <v>2296</v>
      </c>
      <c r="F84" s="184">
        <v>4304</v>
      </c>
      <c r="G84" s="184">
        <v>2025</v>
      </c>
      <c r="H84" s="184">
        <v>2279</v>
      </c>
      <c r="I84" s="184">
        <v>4330</v>
      </c>
    </row>
    <row r="85" spans="1:9" s="185" customFormat="1" ht="12" customHeight="1" x14ac:dyDescent="0.2">
      <c r="A85" s="262" t="s">
        <v>87</v>
      </c>
      <c r="B85" s="262"/>
      <c r="C85" s="184">
        <v>4895</v>
      </c>
      <c r="D85" s="184">
        <v>2406</v>
      </c>
      <c r="E85" s="184">
        <v>2489</v>
      </c>
      <c r="F85" s="184">
        <v>4615</v>
      </c>
      <c r="G85" s="184">
        <v>2261</v>
      </c>
      <c r="H85" s="184">
        <v>2354</v>
      </c>
      <c r="I85" s="184">
        <v>4755</v>
      </c>
    </row>
    <row r="86" spans="1:9" s="185" customFormat="1" ht="12" customHeight="1" x14ac:dyDescent="0.2">
      <c r="A86" s="262" t="s">
        <v>88</v>
      </c>
      <c r="B86" s="262"/>
      <c r="C86" s="184">
        <v>2035</v>
      </c>
      <c r="D86" s="184">
        <v>968</v>
      </c>
      <c r="E86" s="184">
        <v>1067</v>
      </c>
      <c r="F86" s="184">
        <v>2047</v>
      </c>
      <c r="G86" s="184">
        <v>975</v>
      </c>
      <c r="H86" s="184">
        <v>1072</v>
      </c>
      <c r="I86" s="184">
        <v>2041</v>
      </c>
    </row>
    <row r="87" spans="1:9" s="185" customFormat="1" ht="12" customHeight="1" x14ac:dyDescent="0.2">
      <c r="A87" s="262" t="s">
        <v>89</v>
      </c>
      <c r="B87" s="262"/>
      <c r="C87" s="184">
        <v>849</v>
      </c>
      <c r="D87" s="184">
        <v>417</v>
      </c>
      <c r="E87" s="184">
        <v>432</v>
      </c>
      <c r="F87" s="184">
        <v>858</v>
      </c>
      <c r="G87" s="184">
        <v>415</v>
      </c>
      <c r="H87" s="184">
        <v>443</v>
      </c>
      <c r="I87" s="184">
        <v>853.5</v>
      </c>
    </row>
    <row r="88" spans="1:9" s="185" customFormat="1" ht="12" customHeight="1" x14ac:dyDescent="0.2">
      <c r="A88" s="262" t="s">
        <v>90</v>
      </c>
      <c r="B88" s="262"/>
      <c r="C88" s="184">
        <v>1385</v>
      </c>
      <c r="D88" s="184">
        <v>683</v>
      </c>
      <c r="E88" s="184">
        <v>702</v>
      </c>
      <c r="F88" s="184">
        <v>1422</v>
      </c>
      <c r="G88" s="184">
        <v>703</v>
      </c>
      <c r="H88" s="184">
        <v>719</v>
      </c>
      <c r="I88" s="184">
        <v>1403.5</v>
      </c>
    </row>
    <row r="89" spans="1:9" s="185" customFormat="1" ht="12" customHeight="1" x14ac:dyDescent="0.2">
      <c r="A89" s="262" t="s">
        <v>91</v>
      </c>
      <c r="B89" s="262"/>
      <c r="C89" s="184">
        <v>559</v>
      </c>
      <c r="D89" s="184">
        <v>282</v>
      </c>
      <c r="E89" s="184">
        <v>277</v>
      </c>
      <c r="F89" s="184">
        <v>565</v>
      </c>
      <c r="G89" s="184">
        <v>282</v>
      </c>
      <c r="H89" s="184">
        <v>283</v>
      </c>
      <c r="I89" s="184">
        <v>562</v>
      </c>
    </row>
    <row r="90" spans="1:9" s="185" customFormat="1" ht="12" customHeight="1" x14ac:dyDescent="0.2">
      <c r="A90" s="262" t="s">
        <v>92</v>
      </c>
      <c r="B90" s="262"/>
      <c r="C90" s="184">
        <v>492</v>
      </c>
      <c r="D90" s="184">
        <v>248</v>
      </c>
      <c r="E90" s="184">
        <v>244</v>
      </c>
      <c r="F90" s="184">
        <v>463</v>
      </c>
      <c r="G90" s="184">
        <v>233</v>
      </c>
      <c r="H90" s="184">
        <v>230</v>
      </c>
      <c r="I90" s="184">
        <v>477.5</v>
      </c>
    </row>
    <row r="91" spans="1:9" s="185" customFormat="1" ht="12" customHeight="1" x14ac:dyDescent="0.2">
      <c r="A91" s="262" t="s">
        <v>93</v>
      </c>
      <c r="B91" s="262"/>
      <c r="C91" s="184">
        <v>1386</v>
      </c>
      <c r="D91" s="184">
        <v>671</v>
      </c>
      <c r="E91" s="184">
        <v>715</v>
      </c>
      <c r="F91" s="184">
        <v>1375</v>
      </c>
      <c r="G91" s="184">
        <v>672</v>
      </c>
      <c r="H91" s="184">
        <v>703</v>
      </c>
      <c r="I91" s="184">
        <v>1380.5</v>
      </c>
    </row>
    <row r="92" spans="1:9" s="185" customFormat="1" ht="12" customHeight="1" x14ac:dyDescent="0.2">
      <c r="A92" s="262" t="s">
        <v>94</v>
      </c>
      <c r="B92" s="262"/>
      <c r="C92" s="184">
        <v>1741</v>
      </c>
      <c r="D92" s="184">
        <v>845</v>
      </c>
      <c r="E92" s="184">
        <v>896</v>
      </c>
      <c r="F92" s="184">
        <v>1727</v>
      </c>
      <c r="G92" s="184">
        <v>841</v>
      </c>
      <c r="H92" s="184">
        <v>886</v>
      </c>
      <c r="I92" s="184">
        <v>1734</v>
      </c>
    </row>
    <row r="93" spans="1:9" s="185" customFormat="1" ht="12" customHeight="1" x14ac:dyDescent="0.2">
      <c r="A93" s="262" t="s">
        <v>95</v>
      </c>
      <c r="B93" s="262"/>
      <c r="C93" s="184">
        <v>63185</v>
      </c>
      <c r="D93" s="184">
        <v>30489</v>
      </c>
      <c r="E93" s="184">
        <v>32696</v>
      </c>
      <c r="F93" s="184">
        <v>62615</v>
      </c>
      <c r="G93" s="184">
        <v>30139</v>
      </c>
      <c r="H93" s="184">
        <v>32476</v>
      </c>
      <c r="I93" s="184">
        <v>62900</v>
      </c>
    </row>
    <row r="94" spans="1:9" s="185" customFormat="1" ht="12" customHeight="1" x14ac:dyDescent="0.2">
      <c r="A94" s="262" t="s">
        <v>96</v>
      </c>
      <c r="B94" s="262"/>
      <c r="C94" s="184">
        <v>1620</v>
      </c>
      <c r="D94" s="184">
        <v>776</v>
      </c>
      <c r="E94" s="184">
        <v>844</v>
      </c>
      <c r="F94" s="184">
        <v>1627</v>
      </c>
      <c r="G94" s="184">
        <v>776</v>
      </c>
      <c r="H94" s="184">
        <v>851</v>
      </c>
      <c r="I94" s="184">
        <v>1623.5</v>
      </c>
    </row>
    <row r="95" spans="1:9" s="185" customFormat="1" ht="12" customHeight="1" x14ac:dyDescent="0.2">
      <c r="A95" s="262" t="s">
        <v>97</v>
      </c>
      <c r="B95" s="262"/>
      <c r="C95" s="184">
        <v>1324</v>
      </c>
      <c r="D95" s="184">
        <v>668</v>
      </c>
      <c r="E95" s="184">
        <v>656</v>
      </c>
      <c r="F95" s="184">
        <v>1305</v>
      </c>
      <c r="G95" s="184">
        <v>658</v>
      </c>
      <c r="H95" s="184">
        <v>647</v>
      </c>
      <c r="I95" s="184">
        <v>1314.5</v>
      </c>
    </row>
    <row r="96" spans="1:9" s="185" customFormat="1" ht="12" customHeight="1" x14ac:dyDescent="0.2">
      <c r="A96" s="262" t="s">
        <v>98</v>
      </c>
      <c r="B96" s="262"/>
      <c r="C96" s="184">
        <v>686</v>
      </c>
      <c r="D96" s="184">
        <v>349</v>
      </c>
      <c r="E96" s="184">
        <v>337</v>
      </c>
      <c r="F96" s="184">
        <v>700</v>
      </c>
      <c r="G96" s="184">
        <v>355</v>
      </c>
      <c r="H96" s="184">
        <v>345</v>
      </c>
      <c r="I96" s="184">
        <v>693</v>
      </c>
    </row>
    <row r="97" spans="1:9" s="185" customFormat="1" ht="12" customHeight="1" x14ac:dyDescent="0.2">
      <c r="A97" s="262" t="s">
        <v>99</v>
      </c>
      <c r="B97" s="262"/>
      <c r="C97" s="184">
        <v>6226</v>
      </c>
      <c r="D97" s="184">
        <v>2916</v>
      </c>
      <c r="E97" s="184">
        <v>3310</v>
      </c>
      <c r="F97" s="184">
        <v>6153</v>
      </c>
      <c r="G97" s="184">
        <v>2890</v>
      </c>
      <c r="H97" s="184">
        <v>3263</v>
      </c>
      <c r="I97" s="184">
        <v>6189.5</v>
      </c>
    </row>
    <row r="98" spans="1:9" s="185" customFormat="1" ht="12" customHeight="1" x14ac:dyDescent="0.2">
      <c r="A98" s="262" t="s">
        <v>100</v>
      </c>
      <c r="B98" s="262"/>
      <c r="C98" s="184">
        <v>1439</v>
      </c>
      <c r="D98" s="184">
        <v>728</v>
      </c>
      <c r="E98" s="184">
        <v>711</v>
      </c>
      <c r="F98" s="184">
        <v>1437</v>
      </c>
      <c r="G98" s="184">
        <v>714</v>
      </c>
      <c r="H98" s="184">
        <v>723</v>
      </c>
      <c r="I98" s="184">
        <v>1438</v>
      </c>
    </row>
    <row r="99" spans="1:9" s="185" customFormat="1" ht="12" customHeight="1" x14ac:dyDescent="0.2">
      <c r="A99" s="262" t="s">
        <v>101</v>
      </c>
      <c r="B99" s="262"/>
      <c r="C99" s="184">
        <v>1802</v>
      </c>
      <c r="D99" s="184">
        <v>908</v>
      </c>
      <c r="E99" s="184">
        <v>894</v>
      </c>
      <c r="F99" s="184">
        <v>1806</v>
      </c>
      <c r="G99" s="184">
        <v>894</v>
      </c>
      <c r="H99" s="184">
        <v>912</v>
      </c>
      <c r="I99" s="184">
        <v>1804</v>
      </c>
    </row>
    <row r="100" spans="1:9" s="185" customFormat="1" ht="12" customHeight="1" x14ac:dyDescent="0.2">
      <c r="A100" s="262" t="s">
        <v>102</v>
      </c>
      <c r="B100" s="262"/>
      <c r="C100" s="184">
        <v>1371</v>
      </c>
      <c r="D100" s="184">
        <v>684</v>
      </c>
      <c r="E100" s="184">
        <v>687</v>
      </c>
      <c r="F100" s="184">
        <v>1377</v>
      </c>
      <c r="G100" s="184">
        <v>684</v>
      </c>
      <c r="H100" s="184">
        <v>693</v>
      </c>
      <c r="I100" s="184">
        <v>1374</v>
      </c>
    </row>
    <row r="101" spans="1:9" s="185" customFormat="1" ht="12" customHeight="1" x14ac:dyDescent="0.2">
      <c r="A101" s="262" t="s">
        <v>103</v>
      </c>
      <c r="B101" s="262"/>
      <c r="C101" s="184">
        <v>319</v>
      </c>
      <c r="D101" s="184">
        <v>157</v>
      </c>
      <c r="E101" s="184">
        <v>162</v>
      </c>
      <c r="F101" s="184">
        <v>317</v>
      </c>
      <c r="G101" s="184">
        <v>155</v>
      </c>
      <c r="H101" s="184">
        <v>162</v>
      </c>
      <c r="I101" s="184">
        <v>318</v>
      </c>
    </row>
    <row r="102" spans="1:9" s="185" customFormat="1" ht="12" customHeight="1" x14ac:dyDescent="0.2">
      <c r="A102" s="262" t="s">
        <v>340</v>
      </c>
      <c r="B102" s="262"/>
      <c r="C102" s="184">
        <v>4520</v>
      </c>
      <c r="D102" s="184">
        <v>2297</v>
      </c>
      <c r="E102" s="184">
        <v>2223</v>
      </c>
      <c r="F102" s="184">
        <v>4508</v>
      </c>
      <c r="G102" s="184">
        <v>2283</v>
      </c>
      <c r="H102" s="184">
        <v>2225</v>
      </c>
      <c r="I102" s="184">
        <v>4514</v>
      </c>
    </row>
    <row r="103" spans="1:9" s="185" customFormat="1" ht="12" customHeight="1" x14ac:dyDescent="0.2">
      <c r="A103" s="262" t="s">
        <v>104</v>
      </c>
      <c r="B103" s="262"/>
      <c r="C103" s="184">
        <v>870</v>
      </c>
      <c r="D103" s="184">
        <v>422</v>
      </c>
      <c r="E103" s="184">
        <v>448</v>
      </c>
      <c r="F103" s="184">
        <v>849</v>
      </c>
      <c r="G103" s="184">
        <v>412</v>
      </c>
      <c r="H103" s="184">
        <v>437</v>
      </c>
      <c r="I103" s="184">
        <v>859.5</v>
      </c>
    </row>
    <row r="104" spans="1:9" s="185" customFormat="1" ht="12" customHeight="1" x14ac:dyDescent="0.2">
      <c r="A104" s="262" t="s">
        <v>105</v>
      </c>
      <c r="B104" s="262"/>
      <c r="C104" s="184">
        <v>723</v>
      </c>
      <c r="D104" s="184">
        <v>361</v>
      </c>
      <c r="E104" s="184">
        <v>362</v>
      </c>
      <c r="F104" s="184">
        <v>715</v>
      </c>
      <c r="G104" s="184">
        <v>359</v>
      </c>
      <c r="H104" s="184">
        <v>356</v>
      </c>
      <c r="I104" s="184">
        <v>719</v>
      </c>
    </row>
    <row r="105" spans="1:9" s="185" customFormat="1" ht="12" customHeight="1" x14ac:dyDescent="0.2">
      <c r="A105" s="262" t="s">
        <v>106</v>
      </c>
      <c r="B105" s="262"/>
      <c r="C105" s="184">
        <v>819</v>
      </c>
      <c r="D105" s="184">
        <v>389</v>
      </c>
      <c r="E105" s="184">
        <v>430</v>
      </c>
      <c r="F105" s="184">
        <v>810</v>
      </c>
      <c r="G105" s="184">
        <v>378</v>
      </c>
      <c r="H105" s="184">
        <v>432</v>
      </c>
      <c r="I105" s="184">
        <v>814.5</v>
      </c>
    </row>
    <row r="106" spans="1:9" s="185" customFormat="1" ht="12" customHeight="1" x14ac:dyDescent="0.2">
      <c r="A106" s="262" t="s">
        <v>107</v>
      </c>
      <c r="B106" s="262"/>
      <c r="C106" s="184">
        <v>329</v>
      </c>
      <c r="D106" s="184">
        <v>153</v>
      </c>
      <c r="E106" s="184">
        <v>176</v>
      </c>
      <c r="F106" s="184">
        <v>324</v>
      </c>
      <c r="G106" s="184">
        <v>150</v>
      </c>
      <c r="H106" s="184">
        <v>174</v>
      </c>
      <c r="I106" s="184">
        <v>326.5</v>
      </c>
    </row>
    <row r="107" spans="1:9" s="185" customFormat="1" ht="12" customHeight="1" x14ac:dyDescent="0.2">
      <c r="A107" s="262" t="s">
        <v>108</v>
      </c>
      <c r="B107" s="262"/>
      <c r="C107" s="184">
        <v>852</v>
      </c>
      <c r="D107" s="184">
        <v>403</v>
      </c>
      <c r="E107" s="184">
        <v>449</v>
      </c>
      <c r="F107" s="184">
        <v>832</v>
      </c>
      <c r="G107" s="184">
        <v>392</v>
      </c>
      <c r="H107" s="184">
        <v>440</v>
      </c>
      <c r="I107" s="184">
        <v>842</v>
      </c>
    </row>
    <row r="108" spans="1:9" s="185" customFormat="1" ht="12" customHeight="1" x14ac:dyDescent="0.2">
      <c r="A108" s="262" t="s">
        <v>109</v>
      </c>
      <c r="B108" s="262"/>
      <c r="C108" s="184">
        <v>1458</v>
      </c>
      <c r="D108" s="184">
        <v>694</v>
      </c>
      <c r="E108" s="184">
        <v>764</v>
      </c>
      <c r="F108" s="184">
        <v>1482</v>
      </c>
      <c r="G108" s="184">
        <v>703</v>
      </c>
      <c r="H108" s="184">
        <v>779</v>
      </c>
      <c r="I108" s="184">
        <v>1470</v>
      </c>
    </row>
    <row r="109" spans="1:9" s="185" customFormat="1" ht="12" customHeight="1" x14ac:dyDescent="0.2">
      <c r="A109" s="262" t="s">
        <v>110</v>
      </c>
      <c r="B109" s="262"/>
      <c r="C109" s="184">
        <v>4247</v>
      </c>
      <c r="D109" s="184">
        <v>2164</v>
      </c>
      <c r="E109" s="184">
        <v>2083</v>
      </c>
      <c r="F109" s="184">
        <v>4303</v>
      </c>
      <c r="G109" s="184">
        <v>2211</v>
      </c>
      <c r="H109" s="184">
        <v>2092</v>
      </c>
      <c r="I109" s="184">
        <v>4275</v>
      </c>
    </row>
    <row r="110" spans="1:9" s="185" customFormat="1" ht="12" customHeight="1" x14ac:dyDescent="0.2">
      <c r="A110" s="262" t="s">
        <v>111</v>
      </c>
      <c r="B110" s="262"/>
      <c r="C110" s="184">
        <v>1902</v>
      </c>
      <c r="D110" s="184">
        <v>931</v>
      </c>
      <c r="E110" s="184">
        <v>971</v>
      </c>
      <c r="F110" s="184">
        <v>1907</v>
      </c>
      <c r="G110" s="184">
        <v>940</v>
      </c>
      <c r="H110" s="184">
        <v>967</v>
      </c>
      <c r="I110" s="184">
        <v>1904.5</v>
      </c>
    </row>
    <row r="111" spans="1:9" s="185" customFormat="1" ht="12" customHeight="1" x14ac:dyDescent="0.2">
      <c r="A111" s="262" t="s">
        <v>112</v>
      </c>
      <c r="B111" s="262"/>
      <c r="C111" s="184">
        <v>800</v>
      </c>
      <c r="D111" s="184">
        <v>382</v>
      </c>
      <c r="E111" s="184">
        <v>418</v>
      </c>
      <c r="F111" s="184">
        <v>773</v>
      </c>
      <c r="G111" s="184">
        <v>372</v>
      </c>
      <c r="H111" s="184">
        <v>401</v>
      </c>
      <c r="I111" s="184">
        <v>786.5</v>
      </c>
    </row>
    <row r="112" spans="1:9" s="185" customFormat="1" ht="12" customHeight="1" x14ac:dyDescent="0.2">
      <c r="A112" s="262" t="s">
        <v>113</v>
      </c>
      <c r="B112" s="262"/>
      <c r="C112" s="184">
        <v>1579</v>
      </c>
      <c r="D112" s="184">
        <v>780</v>
      </c>
      <c r="E112" s="184">
        <v>799</v>
      </c>
      <c r="F112" s="184">
        <v>1526</v>
      </c>
      <c r="G112" s="184">
        <v>752</v>
      </c>
      <c r="H112" s="184">
        <v>774</v>
      </c>
      <c r="I112" s="184">
        <v>1552.5</v>
      </c>
    </row>
    <row r="113" spans="1:9" s="185" customFormat="1" ht="12" customHeight="1" x14ac:dyDescent="0.2">
      <c r="A113" s="262" t="s">
        <v>114</v>
      </c>
      <c r="B113" s="262"/>
      <c r="C113" s="184">
        <v>1341</v>
      </c>
      <c r="D113" s="184">
        <v>653</v>
      </c>
      <c r="E113" s="184">
        <v>688</v>
      </c>
      <c r="F113" s="184">
        <v>1348</v>
      </c>
      <c r="G113" s="184">
        <v>665</v>
      </c>
      <c r="H113" s="184">
        <v>683</v>
      </c>
      <c r="I113" s="184">
        <v>1344.5</v>
      </c>
    </row>
    <row r="114" spans="1:9" s="185" customFormat="1" ht="12" customHeight="1" x14ac:dyDescent="0.2">
      <c r="A114" s="262" t="s">
        <v>116</v>
      </c>
      <c r="B114" s="262"/>
      <c r="C114" s="184">
        <v>839</v>
      </c>
      <c r="D114" s="184">
        <v>418</v>
      </c>
      <c r="E114" s="184">
        <v>421</v>
      </c>
      <c r="F114" s="184">
        <v>817</v>
      </c>
      <c r="G114" s="184">
        <v>413</v>
      </c>
      <c r="H114" s="184">
        <v>404</v>
      </c>
      <c r="I114" s="184">
        <v>828</v>
      </c>
    </row>
    <row r="115" spans="1:9" s="185" customFormat="1" ht="12" customHeight="1" x14ac:dyDescent="0.2">
      <c r="A115" s="262" t="s">
        <v>117</v>
      </c>
      <c r="B115" s="262"/>
      <c r="C115" s="184">
        <v>2213</v>
      </c>
      <c r="D115" s="184">
        <v>1054</v>
      </c>
      <c r="E115" s="184">
        <v>1159</v>
      </c>
      <c r="F115" s="184">
        <v>2199</v>
      </c>
      <c r="G115" s="184">
        <v>1042</v>
      </c>
      <c r="H115" s="184">
        <v>1157</v>
      </c>
      <c r="I115" s="184">
        <v>2206</v>
      </c>
    </row>
    <row r="116" spans="1:9" s="185" customFormat="1" ht="12" customHeight="1" x14ac:dyDescent="0.2">
      <c r="A116" s="262" t="s">
        <v>118</v>
      </c>
      <c r="B116" s="262"/>
      <c r="C116" s="184">
        <v>687</v>
      </c>
      <c r="D116" s="184">
        <v>323</v>
      </c>
      <c r="E116" s="184">
        <v>364</v>
      </c>
      <c r="F116" s="184">
        <v>685</v>
      </c>
      <c r="G116" s="184">
        <v>324</v>
      </c>
      <c r="H116" s="184">
        <v>361</v>
      </c>
      <c r="I116" s="184">
        <v>686</v>
      </c>
    </row>
    <row r="117" spans="1:9" s="185" customFormat="1" ht="12" customHeight="1" x14ac:dyDescent="0.2">
      <c r="A117" s="262" t="s">
        <v>121</v>
      </c>
      <c r="B117" s="262"/>
      <c r="C117" s="184">
        <v>1774</v>
      </c>
      <c r="D117" s="184">
        <v>806</v>
      </c>
      <c r="E117" s="184">
        <v>968</v>
      </c>
      <c r="F117" s="184">
        <v>1835</v>
      </c>
      <c r="G117" s="184">
        <v>842</v>
      </c>
      <c r="H117" s="184">
        <v>993</v>
      </c>
      <c r="I117" s="184">
        <v>1804.5</v>
      </c>
    </row>
    <row r="118" spans="1:9" s="185" customFormat="1" ht="12" customHeight="1" x14ac:dyDescent="0.2">
      <c r="A118" s="262" t="s">
        <v>122</v>
      </c>
      <c r="B118" s="262"/>
      <c r="C118" s="184">
        <v>3087</v>
      </c>
      <c r="D118" s="184">
        <v>1500</v>
      </c>
      <c r="E118" s="184">
        <v>1587</v>
      </c>
      <c r="F118" s="184">
        <v>3104</v>
      </c>
      <c r="G118" s="184">
        <v>1515</v>
      </c>
      <c r="H118" s="184">
        <v>1589</v>
      </c>
      <c r="I118" s="184">
        <v>3095.5</v>
      </c>
    </row>
    <row r="119" spans="1:9" s="185" customFormat="1" ht="12" customHeight="1" x14ac:dyDescent="0.2">
      <c r="A119" s="262" t="s">
        <v>124</v>
      </c>
      <c r="B119" s="262"/>
      <c r="C119" s="184">
        <v>592</v>
      </c>
      <c r="D119" s="184">
        <v>286</v>
      </c>
      <c r="E119" s="184">
        <v>306</v>
      </c>
      <c r="F119" s="184">
        <v>583</v>
      </c>
      <c r="G119" s="184">
        <v>281</v>
      </c>
      <c r="H119" s="184">
        <v>302</v>
      </c>
      <c r="I119" s="184">
        <v>587.5</v>
      </c>
    </row>
    <row r="120" spans="1:9" s="185" customFormat="1" ht="12" customHeight="1" x14ac:dyDescent="0.2">
      <c r="A120" s="262" t="s">
        <v>125</v>
      </c>
      <c r="B120" s="262"/>
      <c r="C120" s="184">
        <v>1914</v>
      </c>
      <c r="D120" s="184">
        <v>908</v>
      </c>
      <c r="E120" s="184">
        <v>1006</v>
      </c>
      <c r="F120" s="184">
        <v>1877</v>
      </c>
      <c r="G120" s="184">
        <v>891</v>
      </c>
      <c r="H120" s="184">
        <v>986</v>
      </c>
      <c r="I120" s="184">
        <v>1895.5</v>
      </c>
    </row>
    <row r="121" spans="1:9" s="185" customFormat="1" ht="12" customHeight="1" x14ac:dyDescent="0.2">
      <c r="A121" s="268" t="s">
        <v>126</v>
      </c>
      <c r="B121" s="268"/>
      <c r="C121" s="190">
        <v>405</v>
      </c>
      <c r="D121" s="190">
        <v>216</v>
      </c>
      <c r="E121" s="190">
        <v>189</v>
      </c>
      <c r="F121" s="190">
        <v>431</v>
      </c>
      <c r="G121" s="190">
        <v>230</v>
      </c>
      <c r="H121" s="190">
        <v>201</v>
      </c>
      <c r="I121" s="190">
        <v>418</v>
      </c>
    </row>
    <row r="122" spans="1:9" s="185" customFormat="1" ht="12" customHeight="1" x14ac:dyDescent="0.2">
      <c r="A122" s="188"/>
      <c r="B122" s="188"/>
      <c r="C122" s="188"/>
      <c r="D122" s="188"/>
      <c r="E122" s="188"/>
      <c r="F122" s="188"/>
      <c r="G122" s="188"/>
      <c r="H122" s="188"/>
      <c r="I122" s="188"/>
    </row>
    <row r="123" spans="1:9" s="185" customFormat="1" ht="12" customHeight="1" x14ac:dyDescent="0.2">
      <c r="A123" s="264" t="s">
        <v>127</v>
      </c>
      <c r="B123" s="264"/>
      <c r="C123" s="182">
        <v>64075</v>
      </c>
      <c r="D123" s="182">
        <v>30734</v>
      </c>
      <c r="E123" s="182">
        <v>33341</v>
      </c>
      <c r="F123" s="182">
        <v>63827</v>
      </c>
      <c r="G123" s="182">
        <v>30599</v>
      </c>
      <c r="H123" s="182">
        <v>33228</v>
      </c>
      <c r="I123" s="182">
        <v>63951</v>
      </c>
    </row>
    <row r="124" spans="1:9" s="185" customFormat="1" ht="12" customHeight="1" x14ac:dyDescent="0.2">
      <c r="A124" s="262" t="s">
        <v>128</v>
      </c>
      <c r="B124" s="262"/>
      <c r="C124" s="184">
        <v>5481</v>
      </c>
      <c r="D124" s="184">
        <v>2590</v>
      </c>
      <c r="E124" s="184">
        <v>2891</v>
      </c>
      <c r="F124" s="184">
        <v>5497</v>
      </c>
      <c r="G124" s="184">
        <v>2604</v>
      </c>
      <c r="H124" s="184">
        <v>2893</v>
      </c>
      <c r="I124" s="184">
        <v>5489</v>
      </c>
    </row>
    <row r="125" spans="1:9" s="185" customFormat="1" ht="12" customHeight="1" x14ac:dyDescent="0.2">
      <c r="A125" s="262" t="s">
        <v>129</v>
      </c>
      <c r="B125" s="262"/>
      <c r="C125" s="184">
        <v>177</v>
      </c>
      <c r="D125" s="184">
        <v>82</v>
      </c>
      <c r="E125" s="184">
        <v>95</v>
      </c>
      <c r="F125" s="184">
        <v>172</v>
      </c>
      <c r="G125" s="184">
        <v>81</v>
      </c>
      <c r="H125" s="184">
        <v>91</v>
      </c>
      <c r="I125" s="184">
        <v>174.5</v>
      </c>
    </row>
    <row r="126" spans="1:9" s="185" customFormat="1" ht="12" customHeight="1" x14ac:dyDescent="0.2">
      <c r="A126" s="262" t="s">
        <v>130</v>
      </c>
      <c r="B126" s="262"/>
      <c r="C126" s="184">
        <v>485</v>
      </c>
      <c r="D126" s="184">
        <v>247</v>
      </c>
      <c r="E126" s="184">
        <v>238</v>
      </c>
      <c r="F126" s="184">
        <v>480</v>
      </c>
      <c r="G126" s="184">
        <v>235</v>
      </c>
      <c r="H126" s="184">
        <v>245</v>
      </c>
      <c r="I126" s="184">
        <v>482.5</v>
      </c>
    </row>
    <row r="127" spans="1:9" s="185" customFormat="1" ht="12" customHeight="1" x14ac:dyDescent="0.2">
      <c r="A127" s="262" t="s">
        <v>131</v>
      </c>
      <c r="B127" s="262"/>
      <c r="C127" s="184">
        <v>1737</v>
      </c>
      <c r="D127" s="184">
        <v>861</v>
      </c>
      <c r="E127" s="184">
        <v>876</v>
      </c>
      <c r="F127" s="184">
        <v>1695</v>
      </c>
      <c r="G127" s="184">
        <v>838</v>
      </c>
      <c r="H127" s="184">
        <v>857</v>
      </c>
      <c r="I127" s="184">
        <v>1716</v>
      </c>
    </row>
    <row r="128" spans="1:9" s="185" customFormat="1" ht="12" customHeight="1" x14ac:dyDescent="0.2">
      <c r="A128" s="262" t="s">
        <v>134</v>
      </c>
      <c r="B128" s="262"/>
      <c r="C128" s="184">
        <v>1147</v>
      </c>
      <c r="D128" s="184">
        <v>588</v>
      </c>
      <c r="E128" s="184">
        <v>559</v>
      </c>
      <c r="F128" s="184">
        <v>1134</v>
      </c>
      <c r="G128" s="184">
        <v>587</v>
      </c>
      <c r="H128" s="184">
        <v>547</v>
      </c>
      <c r="I128" s="184">
        <v>1140.5</v>
      </c>
    </row>
    <row r="129" spans="1:9" s="185" customFormat="1" ht="12" customHeight="1" x14ac:dyDescent="0.2">
      <c r="A129" s="262" t="s">
        <v>136</v>
      </c>
      <c r="B129" s="262"/>
      <c r="C129" s="184">
        <v>11</v>
      </c>
      <c r="D129" s="184">
        <v>7</v>
      </c>
      <c r="E129" s="184">
        <v>4</v>
      </c>
      <c r="F129" s="184">
        <v>9</v>
      </c>
      <c r="G129" s="184">
        <v>5</v>
      </c>
      <c r="H129" s="184">
        <v>4</v>
      </c>
      <c r="I129" s="184">
        <v>10</v>
      </c>
    </row>
    <row r="130" spans="1:9" s="185" customFormat="1" ht="12" customHeight="1" x14ac:dyDescent="0.2">
      <c r="A130" s="262" t="s">
        <v>137</v>
      </c>
      <c r="B130" s="262"/>
      <c r="C130" s="184">
        <v>2861</v>
      </c>
      <c r="D130" s="184">
        <v>1421</v>
      </c>
      <c r="E130" s="184">
        <v>1440</v>
      </c>
      <c r="F130" s="184">
        <v>2845</v>
      </c>
      <c r="G130" s="184">
        <v>1410</v>
      </c>
      <c r="H130" s="184">
        <v>1435</v>
      </c>
      <c r="I130" s="184">
        <v>2853</v>
      </c>
    </row>
    <row r="131" spans="1:9" s="185" customFormat="1" ht="12" customHeight="1" x14ac:dyDescent="0.2">
      <c r="A131" s="262" t="s">
        <v>138</v>
      </c>
      <c r="B131" s="262"/>
      <c r="C131" s="184">
        <v>112</v>
      </c>
      <c r="D131" s="184">
        <v>54</v>
      </c>
      <c r="E131" s="184">
        <v>58</v>
      </c>
      <c r="F131" s="184">
        <v>107</v>
      </c>
      <c r="G131" s="184">
        <v>52</v>
      </c>
      <c r="H131" s="184">
        <v>55</v>
      </c>
      <c r="I131" s="184">
        <v>109.5</v>
      </c>
    </row>
    <row r="132" spans="1:9" s="185" customFormat="1" ht="12" customHeight="1" x14ac:dyDescent="0.2">
      <c r="A132" s="262" t="s">
        <v>341</v>
      </c>
      <c r="B132" s="262"/>
      <c r="C132" s="184">
        <v>5192</v>
      </c>
      <c r="D132" s="184">
        <v>2574</v>
      </c>
      <c r="E132" s="184">
        <v>2618</v>
      </c>
      <c r="F132" s="184">
        <v>5136</v>
      </c>
      <c r="G132" s="184">
        <v>2554</v>
      </c>
      <c r="H132" s="184">
        <v>2582</v>
      </c>
      <c r="I132" s="184">
        <v>5164</v>
      </c>
    </row>
    <row r="133" spans="1:9" s="185" customFormat="1" ht="12" customHeight="1" x14ac:dyDescent="0.2">
      <c r="A133" s="262" t="s">
        <v>140</v>
      </c>
      <c r="B133" s="262"/>
      <c r="C133" s="184">
        <v>4698</v>
      </c>
      <c r="D133" s="184">
        <v>2292</v>
      </c>
      <c r="E133" s="184">
        <v>2406</v>
      </c>
      <c r="F133" s="184">
        <v>4666</v>
      </c>
      <c r="G133" s="184">
        <v>2284</v>
      </c>
      <c r="H133" s="184">
        <v>2382</v>
      </c>
      <c r="I133" s="184">
        <v>4682</v>
      </c>
    </row>
    <row r="134" spans="1:9" s="185" customFormat="1" ht="12" customHeight="1" x14ac:dyDescent="0.2">
      <c r="A134" s="262" t="s">
        <v>144</v>
      </c>
      <c r="B134" s="262"/>
      <c r="C134" s="184">
        <v>1303</v>
      </c>
      <c r="D134" s="184">
        <v>651</v>
      </c>
      <c r="E134" s="184">
        <v>652</v>
      </c>
      <c r="F134" s="184">
        <v>1299</v>
      </c>
      <c r="G134" s="184">
        <v>645</v>
      </c>
      <c r="H134" s="184">
        <v>654</v>
      </c>
      <c r="I134" s="184">
        <v>1301</v>
      </c>
    </row>
    <row r="135" spans="1:9" s="185" customFormat="1" ht="12" customHeight="1" x14ac:dyDescent="0.2">
      <c r="A135" s="262" t="s">
        <v>145</v>
      </c>
      <c r="B135" s="262"/>
      <c r="C135" s="184">
        <v>15826</v>
      </c>
      <c r="D135" s="184">
        <v>7440</v>
      </c>
      <c r="E135" s="184">
        <v>8386</v>
      </c>
      <c r="F135" s="184">
        <v>15776</v>
      </c>
      <c r="G135" s="184">
        <v>7401</v>
      </c>
      <c r="H135" s="184">
        <v>8375</v>
      </c>
      <c r="I135" s="184">
        <v>15801</v>
      </c>
    </row>
    <row r="136" spans="1:9" s="185" customFormat="1" ht="12" customHeight="1" x14ac:dyDescent="0.2">
      <c r="A136" s="262" t="s">
        <v>146</v>
      </c>
      <c r="B136" s="262"/>
      <c r="C136" s="184">
        <v>6701</v>
      </c>
      <c r="D136" s="184">
        <v>3275</v>
      </c>
      <c r="E136" s="184">
        <v>3426</v>
      </c>
      <c r="F136" s="184">
        <v>6695</v>
      </c>
      <c r="G136" s="184">
        <v>3262</v>
      </c>
      <c r="H136" s="184">
        <v>3433</v>
      </c>
      <c r="I136" s="184">
        <v>6698</v>
      </c>
    </row>
    <row r="137" spans="1:9" s="185" customFormat="1" ht="12" customHeight="1" x14ac:dyDescent="0.2">
      <c r="A137" s="262" t="s">
        <v>148</v>
      </c>
      <c r="B137" s="262"/>
      <c r="C137" s="184">
        <v>213</v>
      </c>
      <c r="D137" s="184">
        <v>105</v>
      </c>
      <c r="E137" s="184">
        <v>108</v>
      </c>
      <c r="F137" s="184">
        <v>209</v>
      </c>
      <c r="G137" s="184">
        <v>106</v>
      </c>
      <c r="H137" s="184">
        <v>103</v>
      </c>
      <c r="I137" s="184">
        <v>211</v>
      </c>
    </row>
    <row r="138" spans="1:9" s="185" customFormat="1" ht="12" customHeight="1" x14ac:dyDescent="0.2">
      <c r="A138" s="262" t="s">
        <v>149</v>
      </c>
      <c r="B138" s="262"/>
      <c r="C138" s="184">
        <v>7302</v>
      </c>
      <c r="D138" s="184">
        <v>3375</v>
      </c>
      <c r="E138" s="184">
        <v>3927</v>
      </c>
      <c r="F138" s="184">
        <v>7281</v>
      </c>
      <c r="G138" s="184">
        <v>3381</v>
      </c>
      <c r="H138" s="184">
        <v>3900</v>
      </c>
      <c r="I138" s="184">
        <v>7291.5</v>
      </c>
    </row>
    <row r="139" spans="1:9" s="185" customFormat="1" ht="12" customHeight="1" x14ac:dyDescent="0.2">
      <c r="A139" s="262" t="s">
        <v>151</v>
      </c>
      <c r="B139" s="262"/>
      <c r="C139" s="184">
        <v>2682</v>
      </c>
      <c r="D139" s="184">
        <v>1250</v>
      </c>
      <c r="E139" s="184">
        <v>1432</v>
      </c>
      <c r="F139" s="184">
        <v>2675</v>
      </c>
      <c r="G139" s="184">
        <v>1235</v>
      </c>
      <c r="H139" s="184">
        <v>1440</v>
      </c>
      <c r="I139" s="184">
        <v>2678.5</v>
      </c>
    </row>
    <row r="140" spans="1:9" s="185" customFormat="1" ht="12" customHeight="1" x14ac:dyDescent="0.2">
      <c r="A140" s="262" t="s">
        <v>152</v>
      </c>
      <c r="B140" s="262"/>
      <c r="C140" s="184">
        <v>682</v>
      </c>
      <c r="D140" s="184">
        <v>347</v>
      </c>
      <c r="E140" s="184">
        <v>335</v>
      </c>
      <c r="F140" s="184">
        <v>661</v>
      </c>
      <c r="G140" s="184">
        <v>338</v>
      </c>
      <c r="H140" s="184">
        <v>323</v>
      </c>
      <c r="I140" s="184">
        <v>671.5</v>
      </c>
    </row>
    <row r="141" spans="1:9" s="185" customFormat="1" ht="12" customHeight="1" x14ac:dyDescent="0.2">
      <c r="A141" s="262" t="s">
        <v>153</v>
      </c>
      <c r="B141" s="262"/>
      <c r="C141" s="184">
        <v>727</v>
      </c>
      <c r="D141" s="184">
        <v>357</v>
      </c>
      <c r="E141" s="184">
        <v>370</v>
      </c>
      <c r="F141" s="184">
        <v>717</v>
      </c>
      <c r="G141" s="184">
        <v>346</v>
      </c>
      <c r="H141" s="184">
        <v>371</v>
      </c>
      <c r="I141" s="184">
        <v>722</v>
      </c>
    </row>
    <row r="142" spans="1:9" s="185" customFormat="1" ht="12" customHeight="1" x14ac:dyDescent="0.2">
      <c r="A142" s="262" t="s">
        <v>155</v>
      </c>
      <c r="B142" s="262"/>
      <c r="C142" s="184">
        <v>587</v>
      </c>
      <c r="D142" s="184">
        <v>309</v>
      </c>
      <c r="E142" s="184">
        <v>278</v>
      </c>
      <c r="F142" s="184">
        <v>573</v>
      </c>
      <c r="G142" s="184">
        <v>307</v>
      </c>
      <c r="H142" s="184">
        <v>266</v>
      </c>
      <c r="I142" s="184">
        <v>580</v>
      </c>
    </row>
    <row r="143" spans="1:9" s="185" customFormat="1" ht="12" customHeight="1" x14ac:dyDescent="0.2">
      <c r="A143" s="262" t="s">
        <v>158</v>
      </c>
      <c r="B143" s="262"/>
      <c r="C143" s="184">
        <v>86</v>
      </c>
      <c r="D143" s="184">
        <v>34</v>
      </c>
      <c r="E143" s="184">
        <v>52</v>
      </c>
      <c r="F143" s="184">
        <v>82</v>
      </c>
      <c r="G143" s="184">
        <v>33</v>
      </c>
      <c r="H143" s="184">
        <v>49</v>
      </c>
      <c r="I143" s="184">
        <v>84</v>
      </c>
    </row>
    <row r="144" spans="1:9" s="185" customFormat="1" ht="12" customHeight="1" x14ac:dyDescent="0.2">
      <c r="A144" s="262" t="s">
        <v>160</v>
      </c>
      <c r="B144" s="262"/>
      <c r="C144" s="184">
        <v>3194</v>
      </c>
      <c r="D144" s="184">
        <v>1525</v>
      </c>
      <c r="E144" s="184">
        <v>1669</v>
      </c>
      <c r="F144" s="184">
        <v>3223</v>
      </c>
      <c r="G144" s="184">
        <v>1535</v>
      </c>
      <c r="H144" s="184">
        <v>1688</v>
      </c>
      <c r="I144" s="184">
        <v>3208.5</v>
      </c>
    </row>
    <row r="145" spans="1:9" s="185" customFormat="1" ht="12" customHeight="1" x14ac:dyDescent="0.2">
      <c r="A145" s="262" t="s">
        <v>355</v>
      </c>
      <c r="B145" s="262"/>
      <c r="C145" s="184">
        <v>2589</v>
      </c>
      <c r="D145" s="184">
        <v>1204</v>
      </c>
      <c r="E145" s="184">
        <v>1385</v>
      </c>
      <c r="F145" s="184">
        <v>2625</v>
      </c>
      <c r="G145" s="184">
        <v>1218</v>
      </c>
      <c r="H145" s="184">
        <v>1407</v>
      </c>
      <c r="I145" s="184">
        <v>2607</v>
      </c>
    </row>
    <row r="146" spans="1:9" s="185" customFormat="1" ht="12" customHeight="1" x14ac:dyDescent="0.2">
      <c r="A146" s="265" t="s">
        <v>164</v>
      </c>
      <c r="B146" s="265"/>
      <c r="C146" s="190">
        <v>282</v>
      </c>
      <c r="D146" s="190">
        <v>146</v>
      </c>
      <c r="E146" s="190">
        <v>136</v>
      </c>
      <c r="F146" s="190">
        <v>270</v>
      </c>
      <c r="G146" s="190">
        <v>142</v>
      </c>
      <c r="H146" s="190">
        <v>128</v>
      </c>
      <c r="I146" s="190">
        <v>276</v>
      </c>
    </row>
    <row r="147" spans="1:9" s="185" customFormat="1" ht="12" customHeight="1" x14ac:dyDescent="0.2">
      <c r="A147" s="188"/>
      <c r="B147" s="188"/>
      <c r="C147" s="188"/>
      <c r="D147" s="188"/>
      <c r="E147" s="188"/>
      <c r="F147" s="188"/>
      <c r="G147" s="188"/>
      <c r="H147" s="188"/>
      <c r="I147" s="188"/>
    </row>
    <row r="148" spans="1:9" s="185" customFormat="1" ht="12" customHeight="1" x14ac:dyDescent="0.2">
      <c r="A148" s="264" t="s">
        <v>165</v>
      </c>
      <c r="B148" s="264"/>
      <c r="C148" s="182">
        <v>5970</v>
      </c>
      <c r="D148" s="182">
        <v>2965</v>
      </c>
      <c r="E148" s="182">
        <v>3005</v>
      </c>
      <c r="F148" s="182">
        <v>5967</v>
      </c>
      <c r="G148" s="182">
        <v>2963</v>
      </c>
      <c r="H148" s="182">
        <v>3004</v>
      </c>
      <c r="I148" s="182">
        <v>5968.5</v>
      </c>
    </row>
    <row r="149" spans="1:9" s="185" customFormat="1" ht="12" customHeight="1" x14ac:dyDescent="0.2">
      <c r="A149" s="262" t="s">
        <v>166</v>
      </c>
      <c r="B149" s="262"/>
      <c r="C149" s="184">
        <v>1518</v>
      </c>
      <c r="D149" s="184">
        <v>753</v>
      </c>
      <c r="E149" s="184">
        <v>765</v>
      </c>
      <c r="F149" s="184">
        <v>1512</v>
      </c>
      <c r="G149" s="184">
        <v>750</v>
      </c>
      <c r="H149" s="184">
        <v>762</v>
      </c>
      <c r="I149" s="184">
        <v>1515</v>
      </c>
    </row>
    <row r="150" spans="1:9" s="185" customFormat="1" ht="12" customHeight="1" x14ac:dyDescent="0.2">
      <c r="A150" s="262" t="s">
        <v>167</v>
      </c>
      <c r="B150" s="262"/>
      <c r="C150" s="184">
        <v>46</v>
      </c>
      <c r="D150" s="184">
        <v>28</v>
      </c>
      <c r="E150" s="184">
        <v>18</v>
      </c>
      <c r="F150" s="184">
        <v>49</v>
      </c>
      <c r="G150" s="184">
        <v>31</v>
      </c>
      <c r="H150" s="184">
        <v>18</v>
      </c>
      <c r="I150" s="184">
        <v>47.5</v>
      </c>
    </row>
    <row r="151" spans="1:9" s="185" customFormat="1" ht="12" customHeight="1" x14ac:dyDescent="0.2">
      <c r="A151" s="262" t="s">
        <v>168</v>
      </c>
      <c r="B151" s="262"/>
      <c r="C151" s="184">
        <v>53</v>
      </c>
      <c r="D151" s="184">
        <v>34</v>
      </c>
      <c r="E151" s="184">
        <v>19</v>
      </c>
      <c r="F151" s="184">
        <v>51</v>
      </c>
      <c r="G151" s="184">
        <v>34</v>
      </c>
      <c r="H151" s="184">
        <v>17</v>
      </c>
      <c r="I151" s="184">
        <v>52</v>
      </c>
    </row>
    <row r="152" spans="1:9" s="185" customFormat="1" ht="12" customHeight="1" x14ac:dyDescent="0.2">
      <c r="A152" s="262" t="s">
        <v>169</v>
      </c>
      <c r="B152" s="262"/>
      <c r="C152" s="184">
        <v>45</v>
      </c>
      <c r="D152" s="184">
        <v>26</v>
      </c>
      <c r="E152" s="184">
        <v>19</v>
      </c>
      <c r="F152" s="184">
        <v>45</v>
      </c>
      <c r="G152" s="184">
        <v>25</v>
      </c>
      <c r="H152" s="184">
        <v>20</v>
      </c>
      <c r="I152" s="184">
        <v>45</v>
      </c>
    </row>
    <row r="153" spans="1:9" s="185" customFormat="1" ht="12" customHeight="1" x14ac:dyDescent="0.2">
      <c r="A153" s="262" t="s">
        <v>170</v>
      </c>
      <c r="B153" s="262"/>
      <c r="C153" s="184">
        <v>1159</v>
      </c>
      <c r="D153" s="184">
        <v>555</v>
      </c>
      <c r="E153" s="184">
        <v>604</v>
      </c>
      <c r="F153" s="184">
        <v>1146</v>
      </c>
      <c r="G153" s="184">
        <v>548</v>
      </c>
      <c r="H153" s="184">
        <v>598</v>
      </c>
      <c r="I153" s="184">
        <v>1152.5</v>
      </c>
    </row>
    <row r="154" spans="1:9" s="185" customFormat="1" ht="12" customHeight="1" x14ac:dyDescent="0.2">
      <c r="A154" s="262" t="s">
        <v>171</v>
      </c>
      <c r="B154" s="262"/>
      <c r="C154" s="184">
        <v>509</v>
      </c>
      <c r="D154" s="184">
        <v>265</v>
      </c>
      <c r="E154" s="184">
        <v>244</v>
      </c>
      <c r="F154" s="184">
        <v>508</v>
      </c>
      <c r="G154" s="184">
        <v>264</v>
      </c>
      <c r="H154" s="184">
        <v>244</v>
      </c>
      <c r="I154" s="184">
        <v>508.5</v>
      </c>
    </row>
    <row r="155" spans="1:9" s="185" customFormat="1" ht="12" customHeight="1" x14ac:dyDescent="0.2">
      <c r="A155" s="262" t="s">
        <v>172</v>
      </c>
      <c r="B155" s="262"/>
      <c r="C155" s="184">
        <v>48</v>
      </c>
      <c r="D155" s="184">
        <v>25</v>
      </c>
      <c r="E155" s="184">
        <v>23</v>
      </c>
      <c r="F155" s="184">
        <v>47</v>
      </c>
      <c r="G155" s="184">
        <v>26</v>
      </c>
      <c r="H155" s="184">
        <v>21</v>
      </c>
      <c r="I155" s="184">
        <v>47.5</v>
      </c>
    </row>
    <row r="156" spans="1:9" s="185" customFormat="1" ht="12" customHeight="1" x14ac:dyDescent="0.2">
      <c r="A156" s="265" t="s">
        <v>173</v>
      </c>
      <c r="B156" s="265"/>
      <c r="C156" s="190">
        <v>2592</v>
      </c>
      <c r="D156" s="190">
        <v>1279</v>
      </c>
      <c r="E156" s="190">
        <v>1313</v>
      </c>
      <c r="F156" s="190">
        <v>2609</v>
      </c>
      <c r="G156" s="190">
        <v>1285</v>
      </c>
      <c r="H156" s="190">
        <v>1324</v>
      </c>
      <c r="I156" s="190">
        <v>2600.5</v>
      </c>
    </row>
    <row r="157" spans="1:9" s="185" customFormat="1" ht="12" customHeight="1" x14ac:dyDescent="0.2">
      <c r="A157" s="188"/>
      <c r="B157" s="188"/>
      <c r="C157" s="188"/>
      <c r="D157" s="188"/>
      <c r="E157" s="188"/>
      <c r="F157" s="188"/>
      <c r="G157" s="188"/>
      <c r="H157" s="188"/>
      <c r="I157" s="188"/>
    </row>
    <row r="158" spans="1:9" s="185" customFormat="1" ht="12" customHeight="1" x14ac:dyDescent="0.2">
      <c r="A158" s="264" t="s">
        <v>174</v>
      </c>
      <c r="B158" s="264"/>
      <c r="C158" s="182">
        <v>55711</v>
      </c>
      <c r="D158" s="182">
        <v>27221</v>
      </c>
      <c r="E158" s="182">
        <v>28490</v>
      </c>
      <c r="F158" s="182">
        <v>55755</v>
      </c>
      <c r="G158" s="182">
        <v>27222</v>
      </c>
      <c r="H158" s="182">
        <v>28533</v>
      </c>
      <c r="I158" s="182">
        <v>55733</v>
      </c>
    </row>
    <row r="159" spans="1:9" s="185" customFormat="1" ht="12" customHeight="1" x14ac:dyDescent="0.2">
      <c r="A159" s="262" t="s">
        <v>175</v>
      </c>
      <c r="B159" s="262"/>
      <c r="C159" s="184">
        <v>5103</v>
      </c>
      <c r="D159" s="184">
        <v>2525</v>
      </c>
      <c r="E159" s="184">
        <v>2578</v>
      </c>
      <c r="F159" s="184">
        <v>5057</v>
      </c>
      <c r="G159" s="184">
        <v>2490</v>
      </c>
      <c r="H159" s="184">
        <v>2567</v>
      </c>
      <c r="I159" s="184">
        <v>5080</v>
      </c>
    </row>
    <row r="160" spans="1:9" s="185" customFormat="1" ht="12" customHeight="1" x14ac:dyDescent="0.2">
      <c r="A160" s="262" t="s">
        <v>176</v>
      </c>
      <c r="B160" s="262"/>
      <c r="C160" s="184">
        <v>43220</v>
      </c>
      <c r="D160" s="184">
        <v>20931</v>
      </c>
      <c r="E160" s="184">
        <v>22289</v>
      </c>
      <c r="F160" s="184">
        <v>43279</v>
      </c>
      <c r="G160" s="184">
        <v>20953</v>
      </c>
      <c r="H160" s="184">
        <v>22326</v>
      </c>
      <c r="I160" s="184">
        <v>43249.5</v>
      </c>
    </row>
    <row r="161" spans="1:9" s="185" customFormat="1" ht="12" customHeight="1" x14ac:dyDescent="0.2">
      <c r="A161" s="262" t="s">
        <v>177</v>
      </c>
      <c r="B161" s="262"/>
      <c r="C161" s="184">
        <v>2952</v>
      </c>
      <c r="D161" s="184">
        <v>1524</v>
      </c>
      <c r="E161" s="184">
        <v>1428</v>
      </c>
      <c r="F161" s="184">
        <v>2942</v>
      </c>
      <c r="G161" s="184">
        <v>1529</v>
      </c>
      <c r="H161" s="184">
        <v>1413</v>
      </c>
      <c r="I161" s="184">
        <v>2947</v>
      </c>
    </row>
    <row r="162" spans="1:9" s="185" customFormat="1" ht="12" customHeight="1" x14ac:dyDescent="0.2">
      <c r="A162" s="262" t="s">
        <v>183</v>
      </c>
      <c r="B162" s="262"/>
      <c r="C162" s="184">
        <v>398</v>
      </c>
      <c r="D162" s="184">
        <v>208</v>
      </c>
      <c r="E162" s="184">
        <v>190</v>
      </c>
      <c r="F162" s="184">
        <v>396</v>
      </c>
      <c r="G162" s="184">
        <v>203</v>
      </c>
      <c r="H162" s="184">
        <v>193</v>
      </c>
      <c r="I162" s="184">
        <v>397</v>
      </c>
    </row>
    <row r="163" spans="1:9" s="185" customFormat="1" ht="12" customHeight="1" x14ac:dyDescent="0.2">
      <c r="A163" s="262" t="s">
        <v>184</v>
      </c>
      <c r="B163" s="262"/>
      <c r="C163" s="184">
        <v>1513</v>
      </c>
      <c r="D163" s="184">
        <v>759</v>
      </c>
      <c r="E163" s="184">
        <v>754</v>
      </c>
      <c r="F163" s="184">
        <v>1571</v>
      </c>
      <c r="G163" s="184">
        <v>786</v>
      </c>
      <c r="H163" s="184">
        <v>785</v>
      </c>
      <c r="I163" s="184">
        <v>1542</v>
      </c>
    </row>
    <row r="164" spans="1:9" s="185" customFormat="1" ht="12" customHeight="1" x14ac:dyDescent="0.2">
      <c r="A164" s="268" t="s">
        <v>190</v>
      </c>
      <c r="B164" s="268"/>
      <c r="C164" s="190">
        <v>2525</v>
      </c>
      <c r="D164" s="190">
        <v>1274</v>
      </c>
      <c r="E164" s="190">
        <v>1251</v>
      </c>
      <c r="F164" s="190">
        <v>2510</v>
      </c>
      <c r="G164" s="190">
        <v>1261</v>
      </c>
      <c r="H164" s="190">
        <v>1249</v>
      </c>
      <c r="I164" s="190">
        <v>2517.5</v>
      </c>
    </row>
    <row r="165" spans="1:9" s="185" customFormat="1" ht="12" customHeight="1" x14ac:dyDescent="0.2">
      <c r="A165" s="188"/>
      <c r="B165" s="188"/>
      <c r="C165" s="188"/>
      <c r="D165" s="188"/>
      <c r="E165" s="188"/>
      <c r="F165" s="188"/>
      <c r="G165" s="188"/>
      <c r="H165" s="188"/>
      <c r="I165" s="188"/>
    </row>
    <row r="166" spans="1:9" s="185" customFormat="1" ht="12" customHeight="1" x14ac:dyDescent="0.2">
      <c r="A166" s="264" t="s">
        <v>193</v>
      </c>
      <c r="B166" s="264"/>
      <c r="C166" s="182">
        <v>10335</v>
      </c>
      <c r="D166" s="182">
        <v>5305</v>
      </c>
      <c r="E166" s="182">
        <v>5030</v>
      </c>
      <c r="F166" s="182">
        <v>10301</v>
      </c>
      <c r="G166" s="182">
        <v>5277</v>
      </c>
      <c r="H166" s="182">
        <v>5024</v>
      </c>
      <c r="I166" s="182">
        <v>10318</v>
      </c>
    </row>
    <row r="167" spans="1:9" s="185" customFormat="1" ht="12" customHeight="1" x14ac:dyDescent="0.2">
      <c r="A167" s="262" t="s">
        <v>194</v>
      </c>
      <c r="B167" s="262"/>
      <c r="C167" s="184">
        <v>6115</v>
      </c>
      <c r="D167" s="184">
        <v>3133</v>
      </c>
      <c r="E167" s="184">
        <v>2982</v>
      </c>
      <c r="F167" s="184">
        <v>6092</v>
      </c>
      <c r="G167" s="184">
        <v>3127</v>
      </c>
      <c r="H167" s="184">
        <v>2965</v>
      </c>
      <c r="I167" s="184">
        <v>6103.5</v>
      </c>
    </row>
    <row r="168" spans="1:9" s="185" customFormat="1" ht="12" customHeight="1" x14ac:dyDescent="0.2">
      <c r="A168" s="268" t="s">
        <v>377</v>
      </c>
      <c r="B168" s="268"/>
      <c r="C168" s="190">
        <v>4220</v>
      </c>
      <c r="D168" s="190">
        <v>2172</v>
      </c>
      <c r="E168" s="190">
        <v>2048</v>
      </c>
      <c r="F168" s="190">
        <v>4209</v>
      </c>
      <c r="G168" s="190">
        <v>2150</v>
      </c>
      <c r="H168" s="190">
        <v>2059</v>
      </c>
      <c r="I168" s="190">
        <v>4214.5</v>
      </c>
    </row>
    <row r="169" spans="1:9" s="185" customFormat="1" ht="12" customHeight="1" x14ac:dyDescent="0.2">
      <c r="A169" s="188"/>
      <c r="B169" s="188"/>
      <c r="C169" s="188"/>
      <c r="D169" s="188"/>
      <c r="E169" s="188"/>
      <c r="F169" s="188"/>
      <c r="G169" s="188"/>
      <c r="H169" s="188"/>
      <c r="I169" s="188"/>
    </row>
    <row r="170" spans="1:9" s="185" customFormat="1" ht="12" customHeight="1" x14ac:dyDescent="0.2">
      <c r="A170" s="264" t="s">
        <v>200</v>
      </c>
      <c r="B170" s="264"/>
      <c r="C170" s="182">
        <v>5682</v>
      </c>
      <c r="D170" s="182">
        <v>2853</v>
      </c>
      <c r="E170" s="182">
        <v>2829</v>
      </c>
      <c r="F170" s="182">
        <v>5658</v>
      </c>
      <c r="G170" s="182">
        <v>2841</v>
      </c>
      <c r="H170" s="182">
        <v>2817</v>
      </c>
      <c r="I170" s="182">
        <v>5670</v>
      </c>
    </row>
    <row r="171" spans="1:9" s="185" customFormat="1" ht="12" customHeight="1" x14ac:dyDescent="0.2">
      <c r="A171" s="262" t="s">
        <v>201</v>
      </c>
      <c r="B171" s="262"/>
      <c r="C171" s="184">
        <v>1808</v>
      </c>
      <c r="D171" s="184">
        <v>897</v>
      </c>
      <c r="E171" s="184">
        <v>911</v>
      </c>
      <c r="F171" s="184">
        <v>1813</v>
      </c>
      <c r="G171" s="184">
        <v>901</v>
      </c>
      <c r="H171" s="184">
        <v>912</v>
      </c>
      <c r="I171" s="184">
        <v>1810.5</v>
      </c>
    </row>
    <row r="172" spans="1:9" s="185" customFormat="1" ht="12" customHeight="1" x14ac:dyDescent="0.2">
      <c r="A172" s="262" t="s">
        <v>202</v>
      </c>
      <c r="B172" s="262"/>
      <c r="C172" s="184">
        <v>1803</v>
      </c>
      <c r="D172" s="184">
        <v>896</v>
      </c>
      <c r="E172" s="184">
        <v>907</v>
      </c>
      <c r="F172" s="184">
        <v>1770</v>
      </c>
      <c r="G172" s="184">
        <v>882</v>
      </c>
      <c r="H172" s="184">
        <v>888</v>
      </c>
      <c r="I172" s="184">
        <v>1786.5</v>
      </c>
    </row>
    <row r="173" spans="1:9" s="185" customFormat="1" ht="12" customHeight="1" x14ac:dyDescent="0.2">
      <c r="A173" s="268" t="s">
        <v>352</v>
      </c>
      <c r="B173" s="268"/>
      <c r="C173" s="195">
        <v>2071</v>
      </c>
      <c r="D173" s="195">
        <v>1060</v>
      </c>
      <c r="E173" s="195">
        <v>1011</v>
      </c>
      <c r="F173" s="195">
        <v>2075</v>
      </c>
      <c r="G173" s="195">
        <v>1058</v>
      </c>
      <c r="H173" s="195">
        <v>1017</v>
      </c>
      <c r="I173" s="195">
        <v>2073</v>
      </c>
    </row>
    <row r="174" spans="1:9" s="185" customFormat="1" ht="12" customHeight="1" x14ac:dyDescent="0.2">
      <c r="A174" s="188"/>
      <c r="B174" s="188"/>
      <c r="C174" s="188"/>
      <c r="D174" s="188"/>
      <c r="E174" s="188"/>
      <c r="F174" s="188"/>
      <c r="G174" s="188"/>
      <c r="H174" s="188"/>
      <c r="I174" s="188"/>
    </row>
    <row r="175" spans="1:9" s="185" customFormat="1" ht="12" customHeight="1" x14ac:dyDescent="0.2">
      <c r="A175" s="264" t="s">
        <v>206</v>
      </c>
      <c r="B175" s="264"/>
      <c r="C175" s="182">
        <v>9113</v>
      </c>
      <c r="D175" s="182">
        <v>4674</v>
      </c>
      <c r="E175" s="182">
        <v>4439</v>
      </c>
      <c r="F175" s="182">
        <v>9007</v>
      </c>
      <c r="G175" s="182">
        <v>4602</v>
      </c>
      <c r="H175" s="182">
        <v>4405</v>
      </c>
      <c r="I175" s="182">
        <v>9060</v>
      </c>
    </row>
    <row r="176" spans="1:9" s="185" customFormat="1" ht="12" customHeight="1" x14ac:dyDescent="0.2">
      <c r="A176" s="262" t="s">
        <v>207</v>
      </c>
      <c r="B176" s="262"/>
      <c r="C176" s="184">
        <v>1501</v>
      </c>
      <c r="D176" s="184">
        <v>781</v>
      </c>
      <c r="E176" s="184">
        <v>720</v>
      </c>
      <c r="F176" s="184">
        <v>1481</v>
      </c>
      <c r="G176" s="184">
        <v>755</v>
      </c>
      <c r="H176" s="184">
        <v>726</v>
      </c>
      <c r="I176" s="184">
        <v>1491</v>
      </c>
    </row>
    <row r="177" spans="1:9" s="185" customFormat="1" ht="12" customHeight="1" x14ac:dyDescent="0.2">
      <c r="A177" s="262" t="s">
        <v>209</v>
      </c>
      <c r="B177" s="262"/>
      <c r="C177" s="184">
        <v>110</v>
      </c>
      <c r="D177" s="184">
        <v>63</v>
      </c>
      <c r="E177" s="184">
        <v>47</v>
      </c>
      <c r="F177" s="184">
        <v>106</v>
      </c>
      <c r="G177" s="184">
        <v>62</v>
      </c>
      <c r="H177" s="184">
        <v>44</v>
      </c>
      <c r="I177" s="184">
        <v>108</v>
      </c>
    </row>
    <row r="178" spans="1:9" s="185" customFormat="1" ht="12" customHeight="1" x14ac:dyDescent="0.2">
      <c r="A178" s="262" t="s">
        <v>210</v>
      </c>
      <c r="B178" s="262"/>
      <c r="C178" s="184">
        <v>992</v>
      </c>
      <c r="D178" s="184">
        <v>538</v>
      </c>
      <c r="E178" s="184">
        <v>454</v>
      </c>
      <c r="F178" s="184">
        <v>968</v>
      </c>
      <c r="G178" s="184">
        <v>521</v>
      </c>
      <c r="H178" s="184">
        <v>447</v>
      </c>
      <c r="I178" s="184">
        <v>980</v>
      </c>
    </row>
    <row r="179" spans="1:9" s="185" customFormat="1" ht="12" customHeight="1" x14ac:dyDescent="0.2">
      <c r="A179" s="262" t="s">
        <v>215</v>
      </c>
      <c r="B179" s="262"/>
      <c r="C179" s="184">
        <v>182</v>
      </c>
      <c r="D179" s="184">
        <v>88</v>
      </c>
      <c r="E179" s="184">
        <v>94</v>
      </c>
      <c r="F179" s="184">
        <v>171</v>
      </c>
      <c r="G179" s="184">
        <v>82</v>
      </c>
      <c r="H179" s="184">
        <v>89</v>
      </c>
      <c r="I179" s="184">
        <v>176.5</v>
      </c>
    </row>
    <row r="180" spans="1:9" s="185" customFormat="1" ht="12" customHeight="1" x14ac:dyDescent="0.2">
      <c r="A180" s="262" t="s">
        <v>216</v>
      </c>
      <c r="B180" s="262"/>
      <c r="C180" s="184">
        <v>2903</v>
      </c>
      <c r="D180" s="184">
        <v>1467</v>
      </c>
      <c r="E180" s="184">
        <v>1436</v>
      </c>
      <c r="F180" s="184">
        <v>2889</v>
      </c>
      <c r="G180" s="184">
        <v>1454</v>
      </c>
      <c r="H180" s="184">
        <v>1435</v>
      </c>
      <c r="I180" s="184">
        <v>2896</v>
      </c>
    </row>
    <row r="181" spans="1:9" s="185" customFormat="1" ht="12" customHeight="1" x14ac:dyDescent="0.2">
      <c r="A181" s="262" t="s">
        <v>217</v>
      </c>
      <c r="B181" s="262"/>
      <c r="C181" s="184">
        <v>858</v>
      </c>
      <c r="D181" s="184">
        <v>450</v>
      </c>
      <c r="E181" s="184">
        <v>408</v>
      </c>
      <c r="F181" s="184">
        <v>833</v>
      </c>
      <c r="G181" s="184">
        <v>433</v>
      </c>
      <c r="H181" s="184">
        <v>400</v>
      </c>
      <c r="I181" s="184">
        <v>845.5</v>
      </c>
    </row>
    <row r="182" spans="1:9" s="185" customFormat="1" ht="12" customHeight="1" x14ac:dyDescent="0.2">
      <c r="A182" s="262" t="s">
        <v>220</v>
      </c>
      <c r="B182" s="262"/>
      <c r="C182" s="184">
        <v>335</v>
      </c>
      <c r="D182" s="184">
        <v>167</v>
      </c>
      <c r="E182" s="184">
        <v>168</v>
      </c>
      <c r="F182" s="184">
        <v>331</v>
      </c>
      <c r="G182" s="184">
        <v>165</v>
      </c>
      <c r="H182" s="184">
        <v>166</v>
      </c>
      <c r="I182" s="184">
        <v>333</v>
      </c>
    </row>
    <row r="183" spans="1:9" s="185" customFormat="1" ht="12" customHeight="1" x14ac:dyDescent="0.2">
      <c r="A183" s="262" t="s">
        <v>221</v>
      </c>
      <c r="B183" s="262"/>
      <c r="C183" s="184">
        <v>800</v>
      </c>
      <c r="D183" s="184">
        <v>408</v>
      </c>
      <c r="E183" s="184">
        <v>392</v>
      </c>
      <c r="F183" s="184">
        <v>799</v>
      </c>
      <c r="G183" s="184">
        <v>404</v>
      </c>
      <c r="H183" s="184">
        <v>395</v>
      </c>
      <c r="I183" s="184">
        <v>799.5</v>
      </c>
    </row>
    <row r="184" spans="1:9" s="185" customFormat="1" ht="12" customHeight="1" x14ac:dyDescent="0.2">
      <c r="A184" s="262" t="s">
        <v>222</v>
      </c>
      <c r="B184" s="262"/>
      <c r="C184" s="184">
        <v>406</v>
      </c>
      <c r="D184" s="184">
        <v>200</v>
      </c>
      <c r="E184" s="184">
        <v>206</v>
      </c>
      <c r="F184" s="184">
        <v>409</v>
      </c>
      <c r="G184" s="184">
        <v>208</v>
      </c>
      <c r="H184" s="184">
        <v>201</v>
      </c>
      <c r="I184" s="184">
        <v>407.5</v>
      </c>
    </row>
    <row r="185" spans="1:9" s="185" customFormat="1" ht="12" customHeight="1" x14ac:dyDescent="0.2">
      <c r="A185" s="268" t="s">
        <v>223</v>
      </c>
      <c r="B185" s="268"/>
      <c r="C185" s="190">
        <v>1026</v>
      </c>
      <c r="D185" s="190">
        <v>512</v>
      </c>
      <c r="E185" s="190">
        <v>514</v>
      </c>
      <c r="F185" s="190">
        <v>1020</v>
      </c>
      <c r="G185" s="190">
        <v>518</v>
      </c>
      <c r="H185" s="190">
        <v>502</v>
      </c>
      <c r="I185" s="190">
        <v>1023</v>
      </c>
    </row>
    <row r="186" spans="1:9" s="185" customFormat="1" ht="12" customHeight="1" x14ac:dyDescent="0.2">
      <c r="A186" s="188"/>
      <c r="B186" s="188"/>
      <c r="C186" s="188"/>
      <c r="D186" s="188"/>
      <c r="E186" s="188"/>
      <c r="F186" s="188"/>
      <c r="G186" s="188"/>
      <c r="H186" s="188"/>
      <c r="I186" s="188"/>
    </row>
    <row r="187" spans="1:9" s="185" customFormat="1" ht="12" customHeight="1" x14ac:dyDescent="0.2">
      <c r="A187" s="264" t="s">
        <v>225</v>
      </c>
      <c r="B187" s="264"/>
      <c r="C187" s="182">
        <v>353343</v>
      </c>
      <c r="D187" s="182">
        <v>172192</v>
      </c>
      <c r="E187" s="182">
        <v>181151</v>
      </c>
      <c r="F187" s="182">
        <v>351491</v>
      </c>
      <c r="G187" s="182">
        <v>171141</v>
      </c>
      <c r="H187" s="182">
        <v>180350</v>
      </c>
      <c r="I187" s="182">
        <v>352417</v>
      </c>
    </row>
    <row r="188" spans="1:9" s="185" customFormat="1" ht="12" customHeight="1" x14ac:dyDescent="0.2">
      <c r="A188" s="262" t="s">
        <v>226</v>
      </c>
      <c r="B188" s="262"/>
      <c r="C188" s="184">
        <v>50865</v>
      </c>
      <c r="D188" s="184">
        <v>24834</v>
      </c>
      <c r="E188" s="184">
        <v>26031</v>
      </c>
      <c r="F188" s="184">
        <v>50342</v>
      </c>
      <c r="G188" s="184">
        <v>24577</v>
      </c>
      <c r="H188" s="184">
        <v>25765</v>
      </c>
      <c r="I188" s="184">
        <v>50603.5</v>
      </c>
    </row>
    <row r="189" spans="1:9" s="185" customFormat="1" ht="12" customHeight="1" x14ac:dyDescent="0.2">
      <c r="A189" s="262" t="s">
        <v>227</v>
      </c>
      <c r="B189" s="262"/>
      <c r="C189" s="184">
        <v>151592</v>
      </c>
      <c r="D189" s="184">
        <v>73606</v>
      </c>
      <c r="E189" s="184">
        <v>77986</v>
      </c>
      <c r="F189" s="184">
        <v>150634</v>
      </c>
      <c r="G189" s="184">
        <v>73060</v>
      </c>
      <c r="H189" s="184">
        <v>77574</v>
      </c>
      <c r="I189" s="184">
        <v>151113</v>
      </c>
    </row>
    <row r="190" spans="1:9" s="185" customFormat="1" ht="12" customHeight="1" x14ac:dyDescent="0.2">
      <c r="A190" s="262" t="s">
        <v>228</v>
      </c>
      <c r="B190" s="262"/>
      <c r="C190" s="184">
        <v>64075</v>
      </c>
      <c r="D190" s="184">
        <v>30734</v>
      </c>
      <c r="E190" s="184">
        <v>33341</v>
      </c>
      <c r="F190" s="184">
        <v>63827</v>
      </c>
      <c r="G190" s="184">
        <v>30599</v>
      </c>
      <c r="H190" s="184">
        <v>33228</v>
      </c>
      <c r="I190" s="184">
        <v>63951</v>
      </c>
    </row>
    <row r="191" spans="1:9" s="185" customFormat="1" ht="12" customHeight="1" x14ac:dyDescent="0.2">
      <c r="A191" s="262" t="s">
        <v>229</v>
      </c>
      <c r="B191" s="262"/>
      <c r="C191" s="184">
        <v>5970</v>
      </c>
      <c r="D191" s="184">
        <v>2965</v>
      </c>
      <c r="E191" s="184">
        <v>3005</v>
      </c>
      <c r="F191" s="184">
        <v>5967</v>
      </c>
      <c r="G191" s="184">
        <v>2963</v>
      </c>
      <c r="H191" s="184">
        <v>3004</v>
      </c>
      <c r="I191" s="184">
        <v>5968.5</v>
      </c>
    </row>
    <row r="192" spans="1:9" s="185" customFormat="1" ht="12" customHeight="1" x14ac:dyDescent="0.2">
      <c r="A192" s="262" t="s">
        <v>230</v>
      </c>
      <c r="B192" s="262"/>
      <c r="C192" s="184">
        <v>55711</v>
      </c>
      <c r="D192" s="184">
        <v>27221</v>
      </c>
      <c r="E192" s="184">
        <v>28490</v>
      </c>
      <c r="F192" s="184">
        <v>55755</v>
      </c>
      <c r="G192" s="184">
        <v>27222</v>
      </c>
      <c r="H192" s="184">
        <v>28533</v>
      </c>
      <c r="I192" s="184">
        <v>55733</v>
      </c>
    </row>
    <row r="193" spans="1:245" s="185" customFormat="1" ht="12" customHeight="1" x14ac:dyDescent="0.2">
      <c r="A193" s="262" t="s">
        <v>231</v>
      </c>
      <c r="B193" s="262"/>
      <c r="C193" s="184">
        <v>10335</v>
      </c>
      <c r="D193" s="184">
        <v>5305</v>
      </c>
      <c r="E193" s="184">
        <v>5030</v>
      </c>
      <c r="F193" s="184">
        <v>10301</v>
      </c>
      <c r="G193" s="184">
        <v>5277</v>
      </c>
      <c r="H193" s="184">
        <v>5024</v>
      </c>
      <c r="I193" s="184">
        <v>10318</v>
      </c>
    </row>
    <row r="194" spans="1:245" s="185" customFormat="1" ht="12" customHeight="1" x14ac:dyDescent="0.2">
      <c r="A194" s="262" t="s">
        <v>232</v>
      </c>
      <c r="B194" s="262"/>
      <c r="C194" s="184">
        <v>5682</v>
      </c>
      <c r="D194" s="184">
        <v>2853</v>
      </c>
      <c r="E194" s="184">
        <v>2829</v>
      </c>
      <c r="F194" s="184">
        <v>5658</v>
      </c>
      <c r="G194" s="184">
        <v>2841</v>
      </c>
      <c r="H194" s="184">
        <v>2817</v>
      </c>
      <c r="I194" s="184">
        <v>5670</v>
      </c>
    </row>
    <row r="195" spans="1:245" s="185" customFormat="1" ht="12" customHeight="1" x14ac:dyDescent="0.2">
      <c r="A195" s="265" t="s">
        <v>233</v>
      </c>
      <c r="B195" s="265"/>
      <c r="C195" s="190">
        <v>9113</v>
      </c>
      <c r="D195" s="190">
        <v>4674</v>
      </c>
      <c r="E195" s="190">
        <v>4439</v>
      </c>
      <c r="F195" s="190">
        <v>9007</v>
      </c>
      <c r="G195" s="190">
        <v>4602</v>
      </c>
      <c r="H195" s="190">
        <v>4405</v>
      </c>
      <c r="I195" s="190">
        <v>9060</v>
      </c>
    </row>
    <row r="196" spans="1:245" s="185" customFormat="1" ht="12" customHeight="1" x14ac:dyDescent="0.2">
      <c r="A196" s="196"/>
      <c r="B196" s="196"/>
      <c r="C196" s="195"/>
      <c r="D196" s="195"/>
      <c r="E196" s="195"/>
      <c r="F196" s="195"/>
      <c r="G196" s="195"/>
      <c r="H196" s="195"/>
      <c r="I196" s="195"/>
    </row>
    <row r="197" spans="1:245" s="185" customFormat="1" ht="12" customHeight="1" x14ac:dyDescent="0.2">
      <c r="A197" s="264" t="s">
        <v>363</v>
      </c>
      <c r="B197" s="264"/>
      <c r="C197" s="182">
        <v>327779</v>
      </c>
      <c r="D197" s="182">
        <v>159221</v>
      </c>
      <c r="E197" s="182">
        <v>168558</v>
      </c>
      <c r="F197" s="182">
        <v>326171</v>
      </c>
      <c r="G197" s="182">
        <v>158301</v>
      </c>
      <c r="H197" s="182">
        <v>167870</v>
      </c>
      <c r="I197" s="182">
        <v>326975</v>
      </c>
    </row>
    <row r="198" spans="1:245" s="185" customFormat="1" ht="12" customHeight="1" x14ac:dyDescent="0.2">
      <c r="A198" s="262" t="s">
        <v>364</v>
      </c>
      <c r="B198" s="262"/>
      <c r="C198" s="184">
        <v>52361</v>
      </c>
      <c r="D198" s="184">
        <v>25489</v>
      </c>
      <c r="E198" s="184">
        <v>26872</v>
      </c>
      <c r="F198" s="184">
        <v>52417</v>
      </c>
      <c r="G198" s="184">
        <v>25490</v>
      </c>
      <c r="H198" s="184">
        <v>26927</v>
      </c>
      <c r="I198" s="184">
        <v>52389</v>
      </c>
    </row>
    <row r="199" spans="1:245" s="185" customFormat="1" ht="12" customHeight="1" x14ac:dyDescent="0.2">
      <c r="A199" s="262" t="s">
        <v>365</v>
      </c>
      <c r="B199" s="262"/>
      <c r="C199" s="187">
        <v>51335</v>
      </c>
      <c r="D199" s="187">
        <v>25073</v>
      </c>
      <c r="E199" s="187">
        <v>26262</v>
      </c>
      <c r="F199" s="187">
        <v>50801</v>
      </c>
      <c r="G199" s="187">
        <v>24811</v>
      </c>
      <c r="H199" s="187">
        <v>25990</v>
      </c>
      <c r="I199" s="187">
        <v>51068</v>
      </c>
    </row>
    <row r="200" spans="1:245" s="185" customFormat="1" ht="12" customHeight="1" x14ac:dyDescent="0.2">
      <c r="A200" s="262" t="s">
        <v>366</v>
      </c>
      <c r="B200" s="262"/>
      <c r="C200" s="184">
        <v>55753</v>
      </c>
      <c r="D200" s="184">
        <v>26596</v>
      </c>
      <c r="E200" s="184">
        <v>29157</v>
      </c>
      <c r="F200" s="184">
        <v>55681</v>
      </c>
      <c r="G200" s="184">
        <v>26541</v>
      </c>
      <c r="H200" s="184">
        <v>29140</v>
      </c>
      <c r="I200" s="184">
        <v>55717</v>
      </c>
    </row>
    <row r="201" spans="1:245" s="185" customFormat="1" ht="12" customHeight="1" x14ac:dyDescent="0.2">
      <c r="A201" s="262" t="s">
        <v>367</v>
      </c>
      <c r="B201" s="262"/>
      <c r="C201" s="184">
        <v>151122</v>
      </c>
      <c r="D201" s="184">
        <v>73367</v>
      </c>
      <c r="E201" s="184">
        <v>77755</v>
      </c>
      <c r="F201" s="184">
        <v>150175</v>
      </c>
      <c r="G201" s="184">
        <v>72826</v>
      </c>
      <c r="H201" s="184">
        <v>77349</v>
      </c>
      <c r="I201" s="184">
        <v>150648.5</v>
      </c>
    </row>
    <row r="202" spans="1:245" s="185" customFormat="1" ht="12" customHeight="1" x14ac:dyDescent="0.2">
      <c r="A202" s="197" t="s">
        <v>368</v>
      </c>
      <c r="B202" s="197"/>
      <c r="C202" s="190">
        <v>17208</v>
      </c>
      <c r="D202" s="190">
        <v>8696</v>
      </c>
      <c r="E202" s="190">
        <v>8512</v>
      </c>
      <c r="F202" s="190">
        <v>17097</v>
      </c>
      <c r="G202" s="190">
        <v>8633</v>
      </c>
      <c r="H202" s="190">
        <v>8464</v>
      </c>
      <c r="I202" s="190">
        <v>17152.5</v>
      </c>
    </row>
    <row r="203" spans="1:245" s="185" customFormat="1" ht="12" customHeight="1" x14ac:dyDescent="0.2">
      <c r="A203" s="193"/>
      <c r="B203" s="193"/>
      <c r="C203" s="194"/>
      <c r="D203" s="194"/>
      <c r="E203" s="194"/>
      <c r="F203" s="194"/>
      <c r="G203" s="194"/>
      <c r="H203" s="194"/>
      <c r="I203" s="194"/>
    </row>
    <row r="204" spans="1:245" s="185" customFormat="1" ht="12" customHeight="1" x14ac:dyDescent="0.2">
      <c r="A204" s="198" t="s">
        <v>369</v>
      </c>
      <c r="B204" s="198"/>
      <c r="C204" s="199">
        <v>25564</v>
      </c>
      <c r="D204" s="199">
        <v>12971</v>
      </c>
      <c r="E204" s="199">
        <v>12593</v>
      </c>
      <c r="F204" s="199">
        <v>25320</v>
      </c>
      <c r="G204" s="199">
        <v>12840</v>
      </c>
      <c r="H204" s="199">
        <v>12480</v>
      </c>
      <c r="I204" s="199">
        <v>25442</v>
      </c>
    </row>
    <row r="205" spans="1:245" s="200" customFormat="1" ht="12" customHeight="1" x14ac:dyDescent="0.15">
      <c r="A205" s="270"/>
      <c r="B205" s="270"/>
      <c r="C205" s="270"/>
      <c r="D205" s="270"/>
      <c r="E205" s="270"/>
      <c r="F205" s="270"/>
      <c r="G205" s="270"/>
      <c r="H205" s="270"/>
      <c r="I205" s="270"/>
    </row>
    <row r="206" spans="1:245" s="202" customFormat="1" ht="12" customHeight="1" x14ac:dyDescent="0.2">
      <c r="A206" s="249" t="s">
        <v>378</v>
      </c>
      <c r="B206" s="249"/>
      <c r="C206" s="249"/>
      <c r="D206" s="249"/>
      <c r="E206" s="249"/>
      <c r="F206" s="249"/>
      <c r="G206" s="249"/>
      <c r="H206" s="249"/>
      <c r="I206" s="249"/>
      <c r="J206" s="201"/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  <c r="BI206" s="201"/>
      <c r="BJ206" s="201"/>
      <c r="BK206" s="201"/>
      <c r="BL206" s="201"/>
      <c r="BM206" s="201"/>
      <c r="BN206" s="201"/>
      <c r="BO206" s="201"/>
      <c r="BP206" s="201"/>
      <c r="BQ206" s="201"/>
      <c r="BR206" s="201"/>
      <c r="BS206" s="201"/>
      <c r="BT206" s="201"/>
      <c r="BU206" s="201"/>
      <c r="BV206" s="201"/>
      <c r="BW206" s="201"/>
      <c r="BX206" s="201"/>
      <c r="BY206" s="201"/>
      <c r="BZ206" s="201"/>
      <c r="CA206" s="201"/>
      <c r="CB206" s="201"/>
      <c r="CC206" s="201"/>
      <c r="CD206" s="201"/>
      <c r="CE206" s="201"/>
      <c r="CF206" s="201"/>
      <c r="CG206" s="201"/>
      <c r="CH206" s="201"/>
      <c r="CI206" s="201"/>
      <c r="CJ206" s="201"/>
      <c r="CK206" s="201"/>
      <c r="CL206" s="201"/>
      <c r="CM206" s="201"/>
      <c r="CN206" s="201"/>
      <c r="CO206" s="201"/>
      <c r="CP206" s="201"/>
      <c r="CQ206" s="201"/>
      <c r="CR206" s="201"/>
      <c r="CS206" s="201"/>
      <c r="CT206" s="201"/>
      <c r="CU206" s="201"/>
      <c r="CV206" s="201"/>
      <c r="CW206" s="201"/>
      <c r="CX206" s="201"/>
      <c r="CY206" s="201"/>
      <c r="CZ206" s="201"/>
      <c r="DA206" s="201"/>
      <c r="DB206" s="201"/>
      <c r="DC206" s="201"/>
      <c r="DD206" s="201"/>
      <c r="DE206" s="201"/>
      <c r="DF206" s="201"/>
      <c r="DG206" s="201"/>
      <c r="DH206" s="201"/>
      <c r="DI206" s="201"/>
      <c r="DJ206" s="201"/>
      <c r="DK206" s="201"/>
      <c r="DL206" s="201"/>
      <c r="DM206" s="201"/>
      <c r="DN206" s="201"/>
      <c r="DO206" s="201"/>
      <c r="DP206" s="201"/>
      <c r="DQ206" s="201"/>
      <c r="DR206" s="201"/>
      <c r="DS206" s="201"/>
      <c r="DT206" s="201"/>
      <c r="DU206" s="201"/>
      <c r="DV206" s="201"/>
      <c r="DW206" s="201"/>
      <c r="DX206" s="201"/>
      <c r="DY206" s="201"/>
      <c r="DZ206" s="201"/>
      <c r="EA206" s="201"/>
      <c r="EB206" s="201"/>
      <c r="EC206" s="201"/>
      <c r="ED206" s="201"/>
      <c r="EE206" s="201"/>
      <c r="EF206" s="201"/>
      <c r="EG206" s="201"/>
      <c r="EH206" s="201"/>
      <c r="EI206" s="201"/>
      <c r="EJ206" s="201"/>
      <c r="EK206" s="201"/>
      <c r="EL206" s="201"/>
      <c r="EM206" s="201"/>
      <c r="EN206" s="201"/>
      <c r="EO206" s="201"/>
      <c r="EP206" s="201"/>
      <c r="EQ206" s="201"/>
      <c r="ER206" s="201"/>
      <c r="ES206" s="201"/>
      <c r="ET206" s="201"/>
      <c r="EU206" s="201"/>
      <c r="EV206" s="201"/>
      <c r="EW206" s="201"/>
      <c r="EX206" s="201"/>
      <c r="EY206" s="201"/>
      <c r="EZ206" s="201"/>
      <c r="FA206" s="201"/>
      <c r="FB206" s="201"/>
      <c r="FC206" s="201"/>
      <c r="FD206" s="201"/>
      <c r="FE206" s="201"/>
      <c r="FF206" s="201"/>
      <c r="FG206" s="201"/>
      <c r="FH206" s="201"/>
      <c r="FI206" s="201"/>
      <c r="FJ206" s="201"/>
      <c r="FK206" s="201"/>
      <c r="FL206" s="201"/>
      <c r="FM206" s="201"/>
      <c r="FN206" s="201"/>
      <c r="FO206" s="201"/>
      <c r="FP206" s="201"/>
      <c r="FQ206" s="201"/>
      <c r="FR206" s="201"/>
      <c r="FS206" s="201"/>
      <c r="FT206" s="201"/>
      <c r="FU206" s="201"/>
      <c r="FV206" s="201"/>
      <c r="FW206" s="201"/>
      <c r="FX206" s="201"/>
      <c r="FY206" s="201"/>
      <c r="FZ206" s="201"/>
      <c r="GA206" s="201"/>
      <c r="GB206" s="201"/>
      <c r="GC206" s="201"/>
      <c r="GD206" s="201"/>
      <c r="GE206" s="201"/>
      <c r="GF206" s="201"/>
      <c r="GG206" s="201"/>
      <c r="GH206" s="201"/>
      <c r="GI206" s="201"/>
      <c r="GJ206" s="201"/>
      <c r="GK206" s="201"/>
      <c r="GL206" s="201"/>
      <c r="GM206" s="201"/>
      <c r="GN206" s="201"/>
      <c r="GO206" s="201"/>
      <c r="GP206" s="201"/>
      <c r="GQ206" s="201"/>
      <c r="GR206" s="201"/>
      <c r="GS206" s="201"/>
      <c r="GT206" s="201"/>
      <c r="GU206" s="201"/>
      <c r="GV206" s="201"/>
      <c r="GW206" s="201"/>
      <c r="GX206" s="201"/>
      <c r="GY206" s="201"/>
      <c r="GZ206" s="201"/>
      <c r="HA206" s="201"/>
      <c r="HB206" s="201"/>
      <c r="HC206" s="201"/>
      <c r="HD206" s="201"/>
      <c r="HE206" s="201"/>
      <c r="HF206" s="201"/>
      <c r="HG206" s="201"/>
      <c r="HH206" s="201"/>
      <c r="HI206" s="201"/>
      <c r="HJ206" s="201"/>
      <c r="HK206" s="201"/>
      <c r="HL206" s="201"/>
      <c r="HM206" s="201"/>
      <c r="HN206" s="201"/>
      <c r="HO206" s="201"/>
      <c r="HP206" s="201"/>
      <c r="HQ206" s="201"/>
      <c r="HR206" s="201"/>
      <c r="HS206" s="201"/>
      <c r="HT206" s="201"/>
      <c r="HU206" s="201"/>
      <c r="HV206" s="201"/>
      <c r="HW206" s="201"/>
      <c r="HX206" s="201"/>
      <c r="HY206" s="201"/>
      <c r="HZ206" s="201"/>
      <c r="IA206" s="201"/>
      <c r="IB206" s="201"/>
      <c r="IC206" s="201"/>
      <c r="ID206" s="201"/>
      <c r="IE206" s="201"/>
      <c r="IF206" s="201"/>
      <c r="IG206" s="201"/>
      <c r="IH206" s="201"/>
      <c r="II206" s="201"/>
      <c r="IJ206" s="201"/>
      <c r="IK206" s="201"/>
    </row>
    <row r="207" spans="1:245" s="202" customFormat="1" ht="12" customHeight="1" x14ac:dyDescent="0.2">
      <c r="A207" s="234" t="s">
        <v>370</v>
      </c>
      <c r="B207" s="234"/>
      <c r="C207" s="234"/>
      <c r="D207" s="234"/>
      <c r="E207" s="234"/>
      <c r="F207" s="234"/>
      <c r="G207" s="234"/>
      <c r="H207" s="234"/>
      <c r="I207" s="234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203"/>
      <c r="AW207" s="203"/>
      <c r="AX207" s="203"/>
      <c r="AY207" s="203"/>
      <c r="AZ207" s="203"/>
      <c r="BA207" s="203"/>
      <c r="BB207" s="203"/>
      <c r="BC207" s="203"/>
      <c r="BD207" s="203"/>
      <c r="BE207" s="203"/>
      <c r="BF207" s="203"/>
      <c r="BG207" s="203"/>
      <c r="BH207" s="203"/>
      <c r="BI207" s="203"/>
      <c r="BJ207" s="203"/>
      <c r="BK207" s="203"/>
      <c r="BL207" s="203"/>
      <c r="BM207" s="203"/>
      <c r="BN207" s="203"/>
      <c r="BO207" s="203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  <c r="DL207" s="203"/>
      <c r="DM207" s="203"/>
      <c r="DN207" s="203"/>
      <c r="DO207" s="203"/>
      <c r="DP207" s="203"/>
      <c r="DQ207" s="203"/>
      <c r="DR207" s="203"/>
      <c r="DS207" s="203"/>
      <c r="DT207" s="203"/>
      <c r="DU207" s="203"/>
      <c r="DV207" s="203"/>
      <c r="DW207" s="203"/>
      <c r="DX207" s="203"/>
      <c r="DY207" s="203"/>
      <c r="DZ207" s="203"/>
      <c r="EA207" s="203"/>
      <c r="EB207" s="203"/>
      <c r="EC207" s="203"/>
      <c r="ED207" s="203"/>
      <c r="EE207" s="203"/>
      <c r="EF207" s="203"/>
      <c r="EG207" s="203"/>
      <c r="EH207" s="203"/>
      <c r="EI207" s="203"/>
      <c r="EJ207" s="203"/>
      <c r="EK207" s="203"/>
      <c r="EL207" s="203"/>
      <c r="EM207" s="203"/>
      <c r="EN207" s="203"/>
      <c r="EO207" s="203"/>
      <c r="EP207" s="203"/>
      <c r="EQ207" s="203"/>
      <c r="ER207" s="203"/>
      <c r="ES207" s="203"/>
      <c r="ET207" s="203"/>
      <c r="EU207" s="203"/>
      <c r="EV207" s="203"/>
      <c r="EW207" s="203"/>
      <c r="EX207" s="203"/>
      <c r="EY207" s="203"/>
      <c r="EZ207" s="203"/>
      <c r="FA207" s="203"/>
      <c r="FB207" s="203"/>
      <c r="FC207" s="203"/>
      <c r="FD207" s="203"/>
      <c r="FE207" s="203"/>
      <c r="FF207" s="203"/>
      <c r="FG207" s="203"/>
      <c r="FH207" s="203"/>
      <c r="FI207" s="203"/>
      <c r="FJ207" s="203"/>
      <c r="FK207" s="203"/>
      <c r="FL207" s="203"/>
      <c r="FM207" s="203"/>
      <c r="FN207" s="203"/>
      <c r="FO207" s="203"/>
      <c r="FP207" s="203"/>
      <c r="FQ207" s="203"/>
      <c r="FR207" s="203"/>
      <c r="FS207" s="203"/>
      <c r="FT207" s="203"/>
      <c r="FU207" s="203"/>
      <c r="FV207" s="203"/>
      <c r="FW207" s="203"/>
      <c r="FX207" s="203"/>
      <c r="FY207" s="203"/>
      <c r="FZ207" s="203"/>
      <c r="GA207" s="203"/>
      <c r="GB207" s="203"/>
      <c r="GC207" s="203"/>
      <c r="GD207" s="203"/>
      <c r="GE207" s="203"/>
      <c r="GF207" s="203"/>
      <c r="GG207" s="203"/>
      <c r="GH207" s="203"/>
      <c r="GI207" s="203"/>
      <c r="GJ207" s="203"/>
      <c r="GK207" s="203"/>
      <c r="GL207" s="203"/>
      <c r="GM207" s="203"/>
      <c r="GN207" s="203"/>
      <c r="GO207" s="203"/>
      <c r="GP207" s="203"/>
      <c r="GQ207" s="203"/>
      <c r="GR207" s="203"/>
      <c r="GS207" s="203"/>
      <c r="GT207" s="203"/>
      <c r="GU207" s="203"/>
      <c r="GV207" s="203"/>
      <c r="GW207" s="203"/>
      <c r="GX207" s="203"/>
      <c r="GY207" s="203"/>
      <c r="GZ207" s="203"/>
      <c r="HA207" s="203"/>
      <c r="HB207" s="203"/>
      <c r="HC207" s="203"/>
      <c r="HD207" s="203"/>
      <c r="HE207" s="203"/>
      <c r="HF207" s="203"/>
      <c r="HG207" s="203"/>
      <c r="HH207" s="203"/>
      <c r="HI207" s="203"/>
      <c r="HJ207" s="203"/>
      <c r="HK207" s="203"/>
      <c r="HL207" s="203"/>
      <c r="HM207" s="203"/>
      <c r="HN207" s="203"/>
      <c r="HO207" s="203"/>
      <c r="HP207" s="203"/>
      <c r="HQ207" s="203"/>
      <c r="HR207" s="203"/>
      <c r="HS207" s="203"/>
      <c r="HT207" s="203"/>
      <c r="HU207" s="203"/>
      <c r="HV207" s="203"/>
      <c r="HW207" s="203"/>
      <c r="HX207" s="203"/>
      <c r="HY207" s="203"/>
      <c r="HZ207" s="203"/>
      <c r="IA207" s="203"/>
      <c r="IB207" s="203"/>
      <c r="IC207" s="203"/>
      <c r="ID207" s="203"/>
      <c r="IE207" s="203"/>
      <c r="IF207" s="203"/>
      <c r="IG207" s="203"/>
      <c r="IH207" s="203"/>
      <c r="II207" s="203"/>
      <c r="IJ207" s="203"/>
      <c r="IK207" s="203"/>
    </row>
    <row r="208" spans="1:245" s="202" customFormat="1" ht="12" customHeight="1" x14ac:dyDescent="0.2">
      <c r="A208" s="248"/>
      <c r="B208" s="248"/>
      <c r="C208" s="248"/>
      <c r="D208" s="248"/>
      <c r="E208" s="248"/>
      <c r="F208" s="248"/>
      <c r="G208" s="248"/>
      <c r="H208" s="248"/>
      <c r="I208" s="248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</row>
    <row r="209" spans="1:245" s="202" customFormat="1" ht="12" customHeight="1" x14ac:dyDescent="0.2">
      <c r="A209" s="273" t="s">
        <v>346</v>
      </c>
      <c r="B209" s="273"/>
      <c r="C209" s="273"/>
      <c r="D209" s="273"/>
      <c r="E209" s="273"/>
      <c r="F209" s="273"/>
      <c r="G209" s="273"/>
      <c r="H209" s="273"/>
      <c r="I209" s="273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  <c r="BZ209" s="204"/>
      <c r="CA209" s="204"/>
      <c r="CB209" s="204"/>
      <c r="CC209" s="204"/>
      <c r="CD209" s="204"/>
      <c r="CE209" s="204"/>
      <c r="CF209" s="204"/>
      <c r="CG209" s="204"/>
      <c r="CH209" s="204"/>
      <c r="CI209" s="204"/>
      <c r="CJ209" s="204"/>
      <c r="CK209" s="204"/>
      <c r="CL209" s="204"/>
      <c r="CM209" s="204"/>
      <c r="CN209" s="204"/>
      <c r="CO209" s="204"/>
      <c r="CP209" s="204"/>
      <c r="CQ209" s="204"/>
      <c r="CR209" s="204"/>
      <c r="CS209" s="204"/>
      <c r="CT209" s="204"/>
      <c r="CU209" s="204"/>
      <c r="CV209" s="204"/>
      <c r="CW209" s="204"/>
      <c r="CX209" s="204"/>
      <c r="CY209" s="204"/>
      <c r="CZ209" s="204"/>
      <c r="DA209" s="204"/>
      <c r="DB209" s="204"/>
      <c r="DC209" s="204"/>
      <c r="DD209" s="204"/>
      <c r="DE209" s="204"/>
      <c r="DF209" s="204"/>
      <c r="DG209" s="204"/>
      <c r="DH209" s="204"/>
      <c r="DI209" s="204"/>
      <c r="DJ209" s="204"/>
      <c r="DK209" s="204"/>
      <c r="DL209" s="204"/>
      <c r="DM209" s="204"/>
      <c r="DN209" s="204"/>
      <c r="DO209" s="204"/>
      <c r="DP209" s="204"/>
      <c r="DQ209" s="204"/>
      <c r="DR209" s="204"/>
      <c r="DS209" s="204"/>
      <c r="DT209" s="204"/>
      <c r="DU209" s="204"/>
      <c r="DV209" s="204"/>
      <c r="DW209" s="204"/>
      <c r="DX209" s="204"/>
      <c r="DY209" s="204"/>
      <c r="DZ209" s="204"/>
      <c r="EA209" s="204"/>
      <c r="EB209" s="204"/>
      <c r="EC209" s="204"/>
      <c r="ED209" s="204"/>
      <c r="EE209" s="204"/>
      <c r="EF209" s="204"/>
      <c r="EG209" s="204"/>
      <c r="EH209" s="204"/>
      <c r="EI209" s="204"/>
      <c r="EJ209" s="204"/>
      <c r="EK209" s="204"/>
      <c r="EL209" s="204"/>
      <c r="EM209" s="204"/>
      <c r="EN209" s="204"/>
      <c r="EO209" s="204"/>
      <c r="EP209" s="204"/>
      <c r="EQ209" s="204"/>
      <c r="ER209" s="204"/>
      <c r="ES209" s="204"/>
      <c r="ET209" s="204"/>
      <c r="EU209" s="204"/>
      <c r="EV209" s="204"/>
      <c r="EW209" s="204"/>
      <c r="EX209" s="204"/>
      <c r="EY209" s="204"/>
      <c r="EZ209" s="204"/>
      <c r="FA209" s="204"/>
      <c r="FB209" s="204"/>
      <c r="FC209" s="204"/>
      <c r="FD209" s="204"/>
      <c r="FE209" s="204"/>
      <c r="FF209" s="204"/>
      <c r="FG209" s="204"/>
      <c r="FH209" s="204"/>
      <c r="FI209" s="204"/>
      <c r="FJ209" s="204"/>
      <c r="FK209" s="204"/>
      <c r="FL209" s="204"/>
      <c r="FM209" s="204"/>
      <c r="FN209" s="204"/>
      <c r="FO209" s="204"/>
      <c r="FP209" s="204"/>
      <c r="FQ209" s="204"/>
      <c r="FR209" s="204"/>
      <c r="FS209" s="204"/>
      <c r="FT209" s="204"/>
      <c r="FU209" s="204"/>
      <c r="FV209" s="204"/>
      <c r="FW209" s="204"/>
      <c r="FX209" s="204"/>
      <c r="FY209" s="204"/>
      <c r="FZ209" s="204"/>
      <c r="GA209" s="204"/>
      <c r="GB209" s="204"/>
      <c r="GC209" s="204"/>
      <c r="GD209" s="204"/>
      <c r="GE209" s="204"/>
      <c r="GF209" s="204"/>
      <c r="GG209" s="204"/>
      <c r="GH209" s="204"/>
      <c r="GI209" s="204"/>
      <c r="GJ209" s="204"/>
      <c r="GK209" s="204"/>
      <c r="GL209" s="204"/>
      <c r="GM209" s="204"/>
      <c r="GN209" s="204"/>
      <c r="GO209" s="204"/>
      <c r="GP209" s="204"/>
      <c r="GQ209" s="204"/>
      <c r="GR209" s="204"/>
      <c r="GS209" s="204"/>
      <c r="GT209" s="204"/>
      <c r="GU209" s="204"/>
      <c r="GV209" s="204"/>
      <c r="GW209" s="204"/>
      <c r="GX209" s="204"/>
      <c r="GY209" s="204"/>
      <c r="GZ209" s="204"/>
      <c r="HA209" s="204"/>
      <c r="HB209" s="204"/>
      <c r="HC209" s="204"/>
      <c r="HD209" s="204"/>
      <c r="HE209" s="204"/>
      <c r="HF209" s="204"/>
      <c r="HG209" s="204"/>
      <c r="HH209" s="204"/>
      <c r="HI209" s="204"/>
      <c r="HJ209" s="204"/>
      <c r="HK209" s="204"/>
      <c r="HL209" s="204"/>
      <c r="HM209" s="204"/>
      <c r="HN209" s="204"/>
      <c r="HO209" s="204"/>
      <c r="HP209" s="204"/>
      <c r="HQ209" s="204"/>
      <c r="HR209" s="204"/>
      <c r="HS209" s="204"/>
      <c r="HT209" s="204"/>
      <c r="HU209" s="204"/>
      <c r="HV209" s="204"/>
      <c r="HW209" s="204"/>
      <c r="HX209" s="204"/>
      <c r="HY209" s="204"/>
      <c r="HZ209" s="204"/>
      <c r="IA209" s="204"/>
      <c r="IB209" s="204"/>
      <c r="IC209" s="204"/>
      <c r="ID209" s="204"/>
      <c r="IE209" s="204"/>
      <c r="IF209" s="204"/>
      <c r="IG209" s="204"/>
      <c r="IH209" s="204"/>
      <c r="II209" s="204"/>
      <c r="IJ209" s="204"/>
      <c r="IK209" s="204"/>
    </row>
    <row r="210" spans="1:245" s="202" customFormat="1" ht="12" customHeight="1" x14ac:dyDescent="0.2">
      <c r="A210" s="271"/>
      <c r="B210" s="272"/>
      <c r="C210" s="272"/>
      <c r="D210" s="272"/>
      <c r="E210" s="272"/>
      <c r="F210" s="272"/>
      <c r="G210" s="272"/>
      <c r="H210" s="272"/>
      <c r="I210" s="272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3"/>
      <c r="BC210" s="203"/>
      <c r="BD210" s="203"/>
      <c r="BE210" s="203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  <c r="BP210" s="203"/>
      <c r="BQ210" s="203"/>
      <c r="BR210" s="203"/>
      <c r="BS210" s="203"/>
      <c r="BT210" s="203"/>
      <c r="BU210" s="203"/>
      <c r="BV210" s="203"/>
      <c r="BW210" s="203"/>
      <c r="BX210" s="203"/>
      <c r="BY210" s="203"/>
      <c r="BZ210" s="203"/>
      <c r="CA210" s="203"/>
      <c r="CB210" s="203"/>
      <c r="CC210" s="203"/>
      <c r="CD210" s="203"/>
      <c r="CE210" s="203"/>
      <c r="CF210" s="203"/>
      <c r="CG210" s="203"/>
      <c r="CH210" s="203"/>
      <c r="CI210" s="203"/>
      <c r="CJ210" s="203"/>
      <c r="CK210" s="203"/>
      <c r="CL210" s="203"/>
      <c r="CM210" s="203"/>
      <c r="CN210" s="203"/>
      <c r="CO210" s="203"/>
      <c r="CP210" s="203"/>
      <c r="CQ210" s="203"/>
      <c r="CR210" s="203"/>
      <c r="CS210" s="203"/>
      <c r="CT210" s="203"/>
      <c r="CU210" s="203"/>
      <c r="CV210" s="203"/>
      <c r="CW210" s="203"/>
      <c r="CX210" s="203"/>
      <c r="CY210" s="203"/>
      <c r="CZ210" s="203"/>
      <c r="DA210" s="203"/>
      <c r="DB210" s="203"/>
      <c r="DC210" s="203"/>
      <c r="DD210" s="203"/>
      <c r="DE210" s="203"/>
      <c r="DF210" s="203"/>
      <c r="DG210" s="203"/>
      <c r="DH210" s="203"/>
      <c r="DI210" s="203"/>
      <c r="DJ210" s="203"/>
      <c r="DK210" s="203"/>
      <c r="DL210" s="203"/>
      <c r="DM210" s="203"/>
      <c r="DN210" s="203"/>
      <c r="DO210" s="203"/>
      <c r="DP210" s="203"/>
      <c r="DQ210" s="203"/>
      <c r="DR210" s="203"/>
      <c r="DS210" s="203"/>
      <c r="DT210" s="203"/>
      <c r="DU210" s="203"/>
      <c r="DV210" s="203"/>
      <c r="DW210" s="203"/>
      <c r="DX210" s="203"/>
      <c r="DY210" s="203"/>
      <c r="DZ210" s="203"/>
      <c r="EA210" s="203"/>
      <c r="EB210" s="203"/>
      <c r="EC210" s="203"/>
      <c r="ED210" s="203"/>
      <c r="EE210" s="203"/>
      <c r="EF210" s="203"/>
      <c r="EG210" s="203"/>
      <c r="EH210" s="203"/>
      <c r="EI210" s="203"/>
      <c r="EJ210" s="203"/>
      <c r="EK210" s="203"/>
      <c r="EL210" s="203"/>
      <c r="EM210" s="203"/>
      <c r="EN210" s="203"/>
      <c r="EO210" s="203"/>
      <c r="EP210" s="203"/>
      <c r="EQ210" s="203"/>
      <c r="ER210" s="203"/>
      <c r="ES210" s="203"/>
      <c r="ET210" s="203"/>
      <c r="EU210" s="203"/>
      <c r="EV210" s="203"/>
      <c r="EW210" s="203"/>
      <c r="EX210" s="203"/>
      <c r="EY210" s="203"/>
      <c r="EZ210" s="203"/>
      <c r="FA210" s="203"/>
      <c r="FB210" s="203"/>
      <c r="FC210" s="203"/>
      <c r="FD210" s="203"/>
      <c r="FE210" s="203"/>
      <c r="FF210" s="203"/>
      <c r="FG210" s="203"/>
      <c r="FH210" s="203"/>
      <c r="FI210" s="203"/>
      <c r="FJ210" s="203"/>
      <c r="FK210" s="203"/>
      <c r="FL210" s="203"/>
      <c r="FM210" s="203"/>
      <c r="FN210" s="203"/>
      <c r="FO210" s="203"/>
      <c r="FP210" s="203"/>
      <c r="FQ210" s="203"/>
      <c r="FR210" s="203"/>
      <c r="FS210" s="203"/>
      <c r="FT210" s="203"/>
      <c r="FU210" s="203"/>
      <c r="FV210" s="203"/>
      <c r="FW210" s="203"/>
      <c r="FX210" s="203"/>
      <c r="FY210" s="203"/>
      <c r="FZ210" s="203"/>
      <c r="GA210" s="203"/>
      <c r="GB210" s="203"/>
      <c r="GC210" s="203"/>
      <c r="GD210" s="203"/>
      <c r="GE210" s="203"/>
      <c r="GF210" s="203"/>
      <c r="GG210" s="203"/>
      <c r="GH210" s="203"/>
      <c r="GI210" s="203"/>
      <c r="GJ210" s="203"/>
      <c r="GK210" s="203"/>
      <c r="GL210" s="203"/>
      <c r="GM210" s="203"/>
      <c r="GN210" s="203"/>
      <c r="GO210" s="203"/>
      <c r="GP210" s="203"/>
      <c r="GQ210" s="203"/>
      <c r="GR210" s="203"/>
      <c r="GS210" s="203"/>
      <c r="GT210" s="203"/>
      <c r="GU210" s="203"/>
      <c r="GV210" s="203"/>
      <c r="GW210" s="203"/>
      <c r="GX210" s="203"/>
      <c r="GY210" s="203"/>
      <c r="GZ210" s="203"/>
      <c r="HA210" s="203"/>
      <c r="HB210" s="203"/>
      <c r="HC210" s="203"/>
      <c r="HD210" s="203"/>
      <c r="HE210" s="203"/>
      <c r="HF210" s="203"/>
      <c r="HG210" s="203"/>
      <c r="HH210" s="203"/>
      <c r="HI210" s="203"/>
      <c r="HJ210" s="203"/>
      <c r="HK210" s="203"/>
      <c r="HL210" s="203"/>
      <c r="HM210" s="203"/>
      <c r="HN210" s="203"/>
      <c r="HO210" s="203"/>
      <c r="HP210" s="203"/>
      <c r="HQ210" s="203"/>
      <c r="HR210" s="203"/>
      <c r="HS210" s="203"/>
      <c r="HT210" s="203"/>
      <c r="HU210" s="203"/>
      <c r="HV210" s="203"/>
      <c r="HW210" s="203"/>
      <c r="HX210" s="203"/>
      <c r="HY210" s="203"/>
      <c r="HZ210" s="203"/>
      <c r="IA210" s="203"/>
      <c r="IB210" s="203"/>
      <c r="IC210" s="203"/>
      <c r="ID210" s="203"/>
      <c r="IE210" s="203"/>
      <c r="IF210" s="203"/>
      <c r="IG210" s="203"/>
      <c r="IH210" s="203"/>
      <c r="II210" s="203"/>
      <c r="IJ210" s="203"/>
      <c r="IK210" s="203"/>
    </row>
    <row r="211" spans="1:245" s="202" customFormat="1" ht="12" customHeight="1" x14ac:dyDescent="0.2">
      <c r="A211" s="269" t="s">
        <v>383</v>
      </c>
      <c r="B211" s="269"/>
      <c r="C211" s="269"/>
      <c r="D211" s="269"/>
      <c r="E211" s="269"/>
      <c r="F211" s="269"/>
      <c r="G211" s="269"/>
      <c r="H211" s="269"/>
      <c r="I211" s="269"/>
      <c r="J211" s="205"/>
      <c r="K211" s="205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05"/>
      <c r="BO211" s="205"/>
      <c r="BP211" s="205"/>
      <c r="BQ211" s="205"/>
      <c r="BR211" s="205"/>
      <c r="BS211" s="205"/>
      <c r="BT211" s="205"/>
      <c r="BU211" s="205"/>
      <c r="BV211" s="205"/>
      <c r="BW211" s="205"/>
      <c r="BX211" s="205"/>
      <c r="BY211" s="205"/>
      <c r="BZ211" s="205"/>
      <c r="CA211" s="205"/>
      <c r="CB211" s="205"/>
      <c r="CC211" s="205"/>
      <c r="CD211" s="205"/>
      <c r="CE211" s="205"/>
      <c r="CF211" s="205"/>
      <c r="CG211" s="205"/>
      <c r="CH211" s="205"/>
      <c r="CI211" s="205"/>
      <c r="CJ211" s="205"/>
      <c r="CK211" s="205"/>
      <c r="CL211" s="205"/>
      <c r="CM211" s="205"/>
      <c r="CN211" s="205"/>
      <c r="CO211" s="205"/>
      <c r="CP211" s="205"/>
      <c r="CQ211" s="205"/>
      <c r="CR211" s="205"/>
      <c r="CS211" s="205"/>
      <c r="CT211" s="205"/>
      <c r="CU211" s="205"/>
      <c r="CV211" s="205"/>
      <c r="CW211" s="205"/>
      <c r="CX211" s="205"/>
      <c r="CY211" s="205"/>
      <c r="CZ211" s="205"/>
      <c r="DA211" s="205"/>
      <c r="DB211" s="205"/>
      <c r="DC211" s="205"/>
      <c r="DD211" s="205"/>
      <c r="DE211" s="205"/>
      <c r="DF211" s="205"/>
      <c r="DG211" s="205"/>
      <c r="DH211" s="205"/>
      <c r="DI211" s="205"/>
      <c r="DJ211" s="205"/>
      <c r="DK211" s="205"/>
      <c r="DL211" s="205"/>
      <c r="DM211" s="205"/>
      <c r="DN211" s="205"/>
      <c r="DO211" s="205"/>
      <c r="DP211" s="205"/>
      <c r="DQ211" s="205"/>
      <c r="DR211" s="205"/>
      <c r="DS211" s="205"/>
      <c r="DT211" s="205"/>
      <c r="DU211" s="205"/>
      <c r="DV211" s="205"/>
      <c r="DW211" s="205"/>
      <c r="DX211" s="205"/>
      <c r="DY211" s="205"/>
      <c r="DZ211" s="205"/>
      <c r="EA211" s="205"/>
      <c r="EB211" s="205"/>
      <c r="EC211" s="205"/>
      <c r="ED211" s="205"/>
      <c r="EE211" s="205"/>
      <c r="EF211" s="205"/>
      <c r="EG211" s="205"/>
      <c r="EH211" s="205"/>
      <c r="EI211" s="205"/>
      <c r="EJ211" s="205"/>
      <c r="EK211" s="205"/>
      <c r="EL211" s="205"/>
      <c r="EM211" s="205"/>
      <c r="EN211" s="205"/>
      <c r="EO211" s="205"/>
      <c r="EP211" s="205"/>
      <c r="EQ211" s="205"/>
      <c r="ER211" s="205"/>
      <c r="ES211" s="205"/>
      <c r="ET211" s="205"/>
      <c r="EU211" s="205"/>
      <c r="EV211" s="205"/>
      <c r="EW211" s="205"/>
      <c r="EX211" s="205"/>
      <c r="EY211" s="205"/>
      <c r="EZ211" s="205"/>
      <c r="FA211" s="205"/>
      <c r="FB211" s="205"/>
      <c r="FC211" s="205"/>
      <c r="FD211" s="205"/>
      <c r="FE211" s="205"/>
      <c r="FF211" s="205"/>
      <c r="FG211" s="205"/>
      <c r="FH211" s="205"/>
      <c r="FI211" s="205"/>
      <c r="FJ211" s="205"/>
      <c r="FK211" s="205"/>
      <c r="FL211" s="205"/>
      <c r="FM211" s="205"/>
      <c r="FN211" s="205"/>
      <c r="FO211" s="205"/>
      <c r="FP211" s="205"/>
      <c r="FQ211" s="205"/>
      <c r="FR211" s="205"/>
      <c r="FS211" s="205"/>
      <c r="FT211" s="205"/>
      <c r="FU211" s="205"/>
      <c r="FV211" s="205"/>
      <c r="FW211" s="205"/>
      <c r="FX211" s="205"/>
      <c r="FY211" s="205"/>
      <c r="FZ211" s="205"/>
      <c r="GA211" s="205"/>
      <c r="GB211" s="205"/>
      <c r="GC211" s="205"/>
      <c r="GD211" s="205"/>
      <c r="GE211" s="205"/>
      <c r="GF211" s="205"/>
      <c r="GG211" s="205"/>
      <c r="GH211" s="205"/>
      <c r="GI211" s="205"/>
      <c r="GJ211" s="205"/>
      <c r="GK211" s="205"/>
      <c r="GL211" s="205"/>
      <c r="GM211" s="205"/>
      <c r="GN211" s="205"/>
      <c r="GO211" s="205"/>
      <c r="GP211" s="205"/>
      <c r="GQ211" s="205"/>
      <c r="GR211" s="205"/>
      <c r="GS211" s="205"/>
      <c r="GT211" s="205"/>
      <c r="GU211" s="205"/>
      <c r="GV211" s="205"/>
      <c r="GW211" s="205"/>
      <c r="GX211" s="205"/>
      <c r="GY211" s="205"/>
      <c r="GZ211" s="205"/>
      <c r="HA211" s="205"/>
      <c r="HB211" s="205"/>
      <c r="HC211" s="205"/>
      <c r="HD211" s="205"/>
      <c r="HE211" s="205"/>
      <c r="HF211" s="205"/>
      <c r="HG211" s="205"/>
      <c r="HH211" s="205"/>
      <c r="HI211" s="205"/>
      <c r="HJ211" s="205"/>
      <c r="HK211" s="205"/>
      <c r="HL211" s="205"/>
      <c r="HM211" s="205"/>
      <c r="HN211" s="205"/>
      <c r="HO211" s="205"/>
      <c r="HP211" s="205"/>
      <c r="HQ211" s="205"/>
      <c r="HR211" s="205"/>
      <c r="HS211" s="205"/>
      <c r="HT211" s="205"/>
      <c r="HU211" s="205"/>
      <c r="HV211" s="205"/>
      <c r="HW211" s="205"/>
      <c r="HX211" s="205"/>
      <c r="HY211" s="205"/>
      <c r="HZ211" s="205"/>
      <c r="IA211" s="205"/>
      <c r="IB211" s="205"/>
      <c r="IC211" s="205"/>
      <c r="ID211" s="205"/>
      <c r="IE211" s="205"/>
      <c r="IF211" s="205"/>
      <c r="IG211" s="205"/>
      <c r="IH211" s="205"/>
      <c r="II211" s="205"/>
      <c r="IJ211" s="205"/>
      <c r="IK211" s="205"/>
    </row>
    <row r="212" spans="1:245" s="202" customFormat="1" ht="12" customHeight="1" x14ac:dyDescent="0.2">
      <c r="A212" s="234" t="s">
        <v>338</v>
      </c>
      <c r="B212" s="234"/>
      <c r="C212" s="234"/>
      <c r="D212" s="234"/>
      <c r="E212" s="234"/>
      <c r="F212" s="234"/>
      <c r="G212" s="234"/>
      <c r="H212" s="234"/>
      <c r="I212" s="234"/>
      <c r="J212" s="205"/>
      <c r="K212" s="205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05"/>
      <c r="BO212" s="205"/>
      <c r="BP212" s="205"/>
      <c r="BQ212" s="205"/>
      <c r="BR212" s="205"/>
      <c r="BS212" s="205"/>
      <c r="BT212" s="205"/>
      <c r="BU212" s="205"/>
      <c r="BV212" s="205"/>
      <c r="BW212" s="205"/>
      <c r="BX212" s="205"/>
      <c r="BY212" s="205"/>
      <c r="BZ212" s="205"/>
      <c r="CA212" s="205"/>
      <c r="CB212" s="205"/>
      <c r="CC212" s="205"/>
      <c r="CD212" s="205"/>
      <c r="CE212" s="205"/>
      <c r="CF212" s="205"/>
      <c r="CG212" s="205"/>
      <c r="CH212" s="205"/>
      <c r="CI212" s="205"/>
      <c r="CJ212" s="205"/>
      <c r="CK212" s="205"/>
      <c r="CL212" s="205"/>
      <c r="CM212" s="205"/>
      <c r="CN212" s="205"/>
      <c r="CO212" s="205"/>
      <c r="CP212" s="205"/>
      <c r="CQ212" s="205"/>
      <c r="CR212" s="205"/>
      <c r="CS212" s="205"/>
      <c r="CT212" s="205"/>
      <c r="CU212" s="205"/>
      <c r="CV212" s="205"/>
      <c r="CW212" s="205"/>
      <c r="CX212" s="205"/>
      <c r="CY212" s="205"/>
      <c r="CZ212" s="205"/>
      <c r="DA212" s="205"/>
      <c r="DB212" s="205"/>
      <c r="DC212" s="205"/>
      <c r="DD212" s="205"/>
      <c r="DE212" s="205"/>
      <c r="DF212" s="205"/>
      <c r="DG212" s="205"/>
      <c r="DH212" s="205"/>
      <c r="DI212" s="205"/>
      <c r="DJ212" s="205"/>
      <c r="DK212" s="205"/>
      <c r="DL212" s="205"/>
      <c r="DM212" s="205"/>
      <c r="DN212" s="205"/>
      <c r="DO212" s="205"/>
      <c r="DP212" s="205"/>
      <c r="DQ212" s="205"/>
      <c r="DR212" s="205"/>
      <c r="DS212" s="205"/>
      <c r="DT212" s="205"/>
      <c r="DU212" s="205"/>
      <c r="DV212" s="205"/>
      <c r="DW212" s="205"/>
      <c r="DX212" s="205"/>
      <c r="DY212" s="205"/>
      <c r="DZ212" s="205"/>
      <c r="EA212" s="205"/>
      <c r="EB212" s="205"/>
      <c r="EC212" s="205"/>
      <c r="ED212" s="205"/>
      <c r="EE212" s="205"/>
      <c r="EF212" s="205"/>
      <c r="EG212" s="205"/>
      <c r="EH212" s="205"/>
      <c r="EI212" s="205"/>
      <c r="EJ212" s="205"/>
      <c r="EK212" s="205"/>
      <c r="EL212" s="205"/>
      <c r="EM212" s="205"/>
      <c r="EN212" s="205"/>
      <c r="EO212" s="205"/>
      <c r="EP212" s="205"/>
      <c r="EQ212" s="205"/>
      <c r="ER212" s="205"/>
      <c r="ES212" s="205"/>
      <c r="ET212" s="205"/>
      <c r="EU212" s="205"/>
      <c r="EV212" s="205"/>
      <c r="EW212" s="205"/>
      <c r="EX212" s="205"/>
      <c r="EY212" s="205"/>
      <c r="EZ212" s="205"/>
      <c r="FA212" s="205"/>
      <c r="FB212" s="205"/>
      <c r="FC212" s="205"/>
      <c r="FD212" s="205"/>
      <c r="FE212" s="205"/>
      <c r="FF212" s="205"/>
      <c r="FG212" s="205"/>
      <c r="FH212" s="205"/>
      <c r="FI212" s="205"/>
      <c r="FJ212" s="205"/>
      <c r="FK212" s="205"/>
      <c r="FL212" s="205"/>
      <c r="FM212" s="205"/>
      <c r="FN212" s="205"/>
      <c r="FO212" s="205"/>
      <c r="FP212" s="205"/>
      <c r="FQ212" s="205"/>
      <c r="FR212" s="205"/>
      <c r="FS212" s="205"/>
      <c r="FT212" s="205"/>
      <c r="FU212" s="205"/>
      <c r="FV212" s="205"/>
      <c r="FW212" s="205"/>
      <c r="FX212" s="205"/>
      <c r="FY212" s="205"/>
      <c r="FZ212" s="205"/>
      <c r="GA212" s="205"/>
      <c r="GB212" s="205"/>
      <c r="GC212" s="205"/>
      <c r="GD212" s="205"/>
      <c r="GE212" s="205"/>
      <c r="GF212" s="205"/>
      <c r="GG212" s="205"/>
      <c r="GH212" s="205"/>
      <c r="GI212" s="205"/>
      <c r="GJ212" s="205"/>
      <c r="GK212" s="205"/>
      <c r="GL212" s="205"/>
      <c r="GM212" s="205"/>
      <c r="GN212" s="205"/>
      <c r="GO212" s="205"/>
      <c r="GP212" s="205"/>
      <c r="GQ212" s="205"/>
      <c r="GR212" s="205"/>
      <c r="GS212" s="205"/>
      <c r="GT212" s="205"/>
      <c r="GU212" s="205"/>
      <c r="GV212" s="205"/>
      <c r="GW212" s="205"/>
      <c r="GX212" s="205"/>
      <c r="GY212" s="205"/>
      <c r="GZ212" s="205"/>
      <c r="HA212" s="205"/>
      <c r="HB212" s="205"/>
      <c r="HC212" s="205"/>
      <c r="HD212" s="205"/>
      <c r="HE212" s="205"/>
      <c r="HF212" s="205"/>
      <c r="HG212" s="205"/>
      <c r="HH212" s="205"/>
      <c r="HI212" s="205"/>
      <c r="HJ212" s="205"/>
      <c r="HK212" s="205"/>
      <c r="HL212" s="205"/>
      <c r="HM212" s="205"/>
      <c r="HN212" s="205"/>
      <c r="HO212" s="205"/>
      <c r="HP212" s="205"/>
      <c r="HQ212" s="205"/>
      <c r="HR212" s="205"/>
      <c r="HS212" s="205"/>
      <c r="HT212" s="205"/>
      <c r="HU212" s="205"/>
      <c r="HV212" s="205"/>
      <c r="HW212" s="205"/>
      <c r="HX212" s="205"/>
      <c r="HY212" s="205"/>
      <c r="HZ212" s="205"/>
      <c r="IA212" s="205"/>
      <c r="IB212" s="205"/>
      <c r="IC212" s="205"/>
      <c r="ID212" s="205"/>
      <c r="IE212" s="205"/>
      <c r="IF212" s="205"/>
      <c r="IG212" s="205"/>
      <c r="IH212" s="205"/>
      <c r="II212" s="205"/>
      <c r="IJ212" s="205"/>
      <c r="IK212" s="205"/>
    </row>
  </sheetData>
  <mergeCells count="178">
    <mergeCell ref="A6:B6"/>
    <mergeCell ref="C6:E6"/>
    <mergeCell ref="F6:H6"/>
    <mergeCell ref="A7:I7"/>
    <mergeCell ref="A9:B9"/>
    <mergeCell ref="A11:B11"/>
    <mergeCell ref="A1:I1"/>
    <mergeCell ref="A2:I2"/>
    <mergeCell ref="A3:I3"/>
    <mergeCell ref="A4:I4"/>
    <mergeCell ref="A5:B5"/>
    <mergeCell ref="C5:H5"/>
    <mergeCell ref="A25:B25"/>
    <mergeCell ref="A28:B28"/>
    <mergeCell ref="A31:B31"/>
    <mergeCell ref="A32:B32"/>
    <mergeCell ref="A37:B37"/>
    <mergeCell ref="A38:B38"/>
    <mergeCell ref="A12:B12"/>
    <mergeCell ref="A16:B16"/>
    <mergeCell ref="A20:B20"/>
    <mergeCell ref="A22:B22"/>
    <mergeCell ref="A23:B23"/>
    <mergeCell ref="A24:B24"/>
    <mergeCell ref="A52:B52"/>
    <mergeCell ref="A53:B53"/>
    <mergeCell ref="A54:B54"/>
    <mergeCell ref="A56:B56"/>
    <mergeCell ref="A57:B57"/>
    <mergeCell ref="A58:B58"/>
    <mergeCell ref="A39:B39"/>
    <mergeCell ref="A41:B41"/>
    <mergeCell ref="A42:B42"/>
    <mergeCell ref="A43:B43"/>
    <mergeCell ref="A46:B46"/>
    <mergeCell ref="A51:B51"/>
    <mergeCell ref="A65:B65"/>
    <mergeCell ref="A66:B66"/>
    <mergeCell ref="A67:B67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2:B152"/>
    <mergeCell ref="A153:B153"/>
    <mergeCell ref="A154:B154"/>
    <mergeCell ref="A155:B155"/>
    <mergeCell ref="A156:B156"/>
    <mergeCell ref="A158:B158"/>
    <mergeCell ref="A145:B145"/>
    <mergeCell ref="A146:B146"/>
    <mergeCell ref="A148:B148"/>
    <mergeCell ref="A149:B149"/>
    <mergeCell ref="A150:B150"/>
    <mergeCell ref="A151:B151"/>
    <mergeCell ref="A166:B166"/>
    <mergeCell ref="A167:B167"/>
    <mergeCell ref="A168:B168"/>
    <mergeCell ref="A170:B170"/>
    <mergeCell ref="A171:B171"/>
    <mergeCell ref="A172:B172"/>
    <mergeCell ref="A159:B159"/>
    <mergeCell ref="A160:B160"/>
    <mergeCell ref="A161:B161"/>
    <mergeCell ref="A162:B162"/>
    <mergeCell ref="A163:B163"/>
    <mergeCell ref="A164:B164"/>
    <mergeCell ref="A180:B180"/>
    <mergeCell ref="A181:B181"/>
    <mergeCell ref="A182:B182"/>
    <mergeCell ref="A183:B183"/>
    <mergeCell ref="A184:B184"/>
    <mergeCell ref="A185:B185"/>
    <mergeCell ref="A173:B173"/>
    <mergeCell ref="A175:B175"/>
    <mergeCell ref="A176:B176"/>
    <mergeCell ref="A177:B177"/>
    <mergeCell ref="A178:B178"/>
    <mergeCell ref="A179:B179"/>
    <mergeCell ref="A193:B193"/>
    <mergeCell ref="A194:B194"/>
    <mergeCell ref="A195:B195"/>
    <mergeCell ref="A197:B197"/>
    <mergeCell ref="A198:B198"/>
    <mergeCell ref="A199:B199"/>
    <mergeCell ref="A187:B187"/>
    <mergeCell ref="A188:B188"/>
    <mergeCell ref="A189:B189"/>
    <mergeCell ref="A190:B190"/>
    <mergeCell ref="A191:B191"/>
    <mergeCell ref="A192:B192"/>
    <mergeCell ref="A211:I211"/>
    <mergeCell ref="A212:I212"/>
    <mergeCell ref="A205:I205"/>
    <mergeCell ref="A206:I206"/>
    <mergeCell ref="A210:I210"/>
    <mergeCell ref="A200:B200"/>
    <mergeCell ref="A201:B201"/>
    <mergeCell ref="A207:I207"/>
    <mergeCell ref="A208:I208"/>
    <mergeCell ref="A209:I209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7"/>
  <sheetViews>
    <sheetView workbookViewId="0">
      <pane ySplit="9" topLeftCell="A10" activePane="bottomLeft" state="frozen"/>
      <selection pane="bottomLeft" activeCell="A10" sqref="A10"/>
    </sheetView>
  </sheetViews>
  <sheetFormatPr defaultRowHeight="12" customHeight="1" x14ac:dyDescent="0.2"/>
  <cols>
    <col min="1" max="1" width="1.7109375" style="168" customWidth="1"/>
    <col min="2" max="2" width="28.140625" style="168" customWidth="1"/>
    <col min="3" max="7" width="9.7109375" style="169" customWidth="1"/>
    <col min="8" max="8" width="9.7109375" style="168" customWidth="1"/>
    <col min="9" max="9" width="14.5703125" style="168" customWidth="1"/>
    <col min="10" max="16384" width="9.140625" style="168"/>
  </cols>
  <sheetData>
    <row r="1" spans="1:256" s="3" customFormat="1" ht="12.75" customHeight="1" x14ac:dyDescent="0.2">
      <c r="A1" s="275"/>
      <c r="B1" s="275"/>
      <c r="C1" s="275"/>
      <c r="D1" s="275"/>
      <c r="E1" s="275"/>
      <c r="F1" s="275"/>
      <c r="G1" s="275"/>
      <c r="H1" s="275"/>
      <c r="I1" s="275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:256" s="3" customFormat="1" ht="12.75" customHeight="1" x14ac:dyDescent="0.2">
      <c r="A2" s="275" t="s">
        <v>380</v>
      </c>
      <c r="B2" s="275"/>
      <c r="C2" s="275"/>
      <c r="D2" s="275"/>
      <c r="E2" s="275"/>
      <c r="F2" s="275"/>
      <c r="G2" s="275"/>
      <c r="H2" s="275"/>
      <c r="I2" s="275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1:256" s="4" customFormat="1" ht="15" customHeight="1" x14ac:dyDescent="0.25">
      <c r="A3" s="276"/>
      <c r="B3" s="276"/>
      <c r="C3" s="276"/>
      <c r="D3" s="276"/>
      <c r="E3" s="276"/>
      <c r="F3" s="276"/>
      <c r="G3" s="276"/>
      <c r="H3" s="276"/>
      <c r="I3" s="276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</row>
    <row r="4" spans="1:256" s="4" customFormat="1" ht="15" customHeight="1" x14ac:dyDescent="0.25">
      <c r="A4" s="277"/>
      <c r="B4" s="277"/>
      <c r="C4" s="277"/>
      <c r="D4" s="277"/>
      <c r="E4" s="277"/>
      <c r="F4" s="277"/>
      <c r="G4" s="277"/>
      <c r="H4" s="277"/>
      <c r="I4" s="27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</row>
    <row r="5" spans="1:256" s="12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256" s="127" customFormat="1" ht="12" customHeight="1" x14ac:dyDescent="0.2">
      <c r="A6" s="243"/>
      <c r="B6" s="243"/>
      <c r="C6" s="244">
        <v>2017</v>
      </c>
      <c r="D6" s="245"/>
      <c r="E6" s="245"/>
      <c r="F6" s="245">
        <v>2018</v>
      </c>
      <c r="G6" s="245"/>
      <c r="H6" s="259"/>
      <c r="I6" s="128">
        <v>2018</v>
      </c>
    </row>
    <row r="7" spans="1:256" s="12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256" s="9" customFormat="1" ht="12" customHeight="1" x14ac:dyDescent="0.2">
      <c r="A8" s="138"/>
      <c r="B8" s="138"/>
      <c r="C8" s="139" t="s">
        <v>3</v>
      </c>
      <c r="D8" s="139" t="s">
        <v>4</v>
      </c>
      <c r="E8" s="139" t="s">
        <v>5</v>
      </c>
      <c r="F8" s="139" t="s">
        <v>3</v>
      </c>
      <c r="G8" s="139" t="s">
        <v>4</v>
      </c>
      <c r="H8" s="139" t="s">
        <v>5</v>
      </c>
      <c r="I8" s="139" t="s">
        <v>3</v>
      </c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</row>
    <row r="9" spans="1:256" s="12" customFormat="1" ht="12" customHeight="1" x14ac:dyDescent="0.2">
      <c r="A9" s="281" t="s">
        <v>6</v>
      </c>
      <c r="B9" s="281"/>
      <c r="C9" s="13">
        <v>353709</v>
      </c>
      <c r="D9" s="13">
        <v>172505</v>
      </c>
      <c r="E9" s="13">
        <v>181204</v>
      </c>
      <c r="F9" s="13">
        <v>353343</v>
      </c>
      <c r="G9" s="13">
        <v>172192</v>
      </c>
      <c r="H9" s="13">
        <v>181151</v>
      </c>
      <c r="I9" s="13">
        <v>353526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</row>
    <row r="10" spans="1:256" s="12" customFormat="1" ht="12" customHeight="1" x14ac:dyDescent="0.2">
      <c r="A10" s="143"/>
      <c r="B10" s="143"/>
      <c r="C10" s="15"/>
      <c r="D10" s="15"/>
      <c r="E10" s="15"/>
      <c r="F10" s="15"/>
      <c r="G10" s="15"/>
      <c r="H10" s="15"/>
      <c r="I10" s="15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</row>
    <row r="11" spans="1:256" s="16" customFormat="1" ht="12" customHeight="1" x14ac:dyDescent="0.2">
      <c r="A11" s="280" t="s">
        <v>7</v>
      </c>
      <c r="B11" s="280"/>
      <c r="C11" s="17">
        <v>25298</v>
      </c>
      <c r="D11" s="17">
        <v>12906</v>
      </c>
      <c r="E11" s="17">
        <v>12392</v>
      </c>
      <c r="F11" s="17">
        <v>25130</v>
      </c>
      <c r="G11" s="17">
        <v>12832</v>
      </c>
      <c r="H11" s="17">
        <v>12298</v>
      </c>
      <c r="I11" s="17">
        <v>25212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</row>
    <row r="12" spans="1:256" s="18" customFormat="1" ht="12" customHeight="1" x14ac:dyDescent="0.2">
      <c r="A12" s="278" t="s">
        <v>8</v>
      </c>
      <c r="B12" s="278"/>
      <c r="C12" s="19">
        <v>9233</v>
      </c>
      <c r="D12" s="19">
        <v>4716</v>
      </c>
      <c r="E12" s="19">
        <v>4517</v>
      </c>
      <c r="F12" s="19">
        <v>9113</v>
      </c>
      <c r="G12" s="19">
        <v>4674</v>
      </c>
      <c r="H12" s="19">
        <v>4439</v>
      </c>
      <c r="I12" s="19">
        <v>9172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spans="1:256" s="18" customFormat="1" ht="12" customHeight="1" x14ac:dyDescent="0.2">
      <c r="A13" s="149"/>
      <c r="B13" s="150" t="s">
        <v>9</v>
      </c>
      <c r="C13" s="19">
        <v>3279</v>
      </c>
      <c r="D13" s="19">
        <v>1657</v>
      </c>
      <c r="E13" s="19">
        <v>1622</v>
      </c>
      <c r="F13" s="19">
        <v>3225</v>
      </c>
      <c r="G13" s="19">
        <v>1644</v>
      </c>
      <c r="H13" s="19">
        <v>1581</v>
      </c>
      <c r="I13" s="19">
        <v>3251</v>
      </c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spans="1:256" s="18" customFormat="1" ht="12" customHeight="1" x14ac:dyDescent="0.2">
      <c r="A14" s="149"/>
      <c r="B14" s="150" t="s">
        <v>10</v>
      </c>
      <c r="C14" s="19">
        <v>2949</v>
      </c>
      <c r="D14" s="19">
        <v>1478</v>
      </c>
      <c r="E14" s="19">
        <v>1471</v>
      </c>
      <c r="F14" s="19">
        <v>2903</v>
      </c>
      <c r="G14" s="19">
        <v>1467</v>
      </c>
      <c r="H14" s="19">
        <v>1436</v>
      </c>
      <c r="I14" s="19">
        <v>2925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</row>
    <row r="15" spans="1:256" s="18" customFormat="1" ht="12" customHeight="1" x14ac:dyDescent="0.2">
      <c r="A15" s="149"/>
      <c r="B15" s="151" t="s">
        <v>11</v>
      </c>
      <c r="C15" s="19">
        <v>3005</v>
      </c>
      <c r="D15" s="19">
        <v>1581</v>
      </c>
      <c r="E15" s="19">
        <v>1424</v>
      </c>
      <c r="F15" s="19">
        <v>2985</v>
      </c>
      <c r="G15" s="19">
        <v>1563</v>
      </c>
      <c r="H15" s="19">
        <v>1422</v>
      </c>
      <c r="I15" s="19">
        <v>2996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</row>
    <row r="16" spans="1:256" s="18" customFormat="1" ht="12" customHeight="1" x14ac:dyDescent="0.2">
      <c r="A16" s="278" t="s">
        <v>12</v>
      </c>
      <c r="B16" s="278"/>
      <c r="C16" s="19">
        <v>5747</v>
      </c>
      <c r="D16" s="19">
        <v>2888</v>
      </c>
      <c r="E16" s="19">
        <v>2859</v>
      </c>
      <c r="F16" s="19">
        <v>5682</v>
      </c>
      <c r="G16" s="19">
        <v>2853</v>
      </c>
      <c r="H16" s="19">
        <v>2829</v>
      </c>
      <c r="I16" s="19">
        <v>5715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</row>
    <row r="17" spans="1:256" s="18" customFormat="1" ht="12" customHeight="1" x14ac:dyDescent="0.2">
      <c r="A17" s="149"/>
      <c r="B17" s="150" t="s">
        <v>13</v>
      </c>
      <c r="C17" s="19">
        <v>1826</v>
      </c>
      <c r="D17" s="19">
        <v>910</v>
      </c>
      <c r="E17" s="19">
        <v>916</v>
      </c>
      <c r="F17" s="19">
        <v>1803</v>
      </c>
      <c r="G17" s="19">
        <v>896</v>
      </c>
      <c r="H17" s="19">
        <v>907</v>
      </c>
      <c r="I17" s="19">
        <v>1815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</row>
    <row r="18" spans="1:256" s="18" customFormat="1" ht="12" customHeight="1" x14ac:dyDescent="0.2">
      <c r="A18" s="149"/>
      <c r="B18" s="150" t="s">
        <v>14</v>
      </c>
      <c r="C18" s="19">
        <v>1850</v>
      </c>
      <c r="D18" s="19">
        <v>920</v>
      </c>
      <c r="E18" s="19">
        <v>930</v>
      </c>
      <c r="F18" s="19">
        <v>1808</v>
      </c>
      <c r="G18" s="19">
        <v>897</v>
      </c>
      <c r="H18" s="19">
        <v>911</v>
      </c>
      <c r="I18" s="19">
        <v>1829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spans="1:256" s="18" customFormat="1" ht="12" customHeight="1" x14ac:dyDescent="0.2">
      <c r="A19" s="152"/>
      <c r="B19" s="150" t="s">
        <v>15</v>
      </c>
      <c r="C19" s="19">
        <v>2071</v>
      </c>
      <c r="D19" s="19">
        <v>1058</v>
      </c>
      <c r="E19" s="19">
        <v>1013</v>
      </c>
      <c r="F19" s="19">
        <v>2071</v>
      </c>
      <c r="G19" s="19">
        <v>1060</v>
      </c>
      <c r="H19" s="19">
        <v>1011</v>
      </c>
      <c r="I19" s="19">
        <v>2071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s="18" customFormat="1" ht="12" customHeight="1" x14ac:dyDescent="0.2">
      <c r="A20" s="279" t="s">
        <v>16</v>
      </c>
      <c r="B20" s="279"/>
      <c r="C20" s="25">
        <v>10318</v>
      </c>
      <c r="D20" s="25">
        <v>5302</v>
      </c>
      <c r="E20" s="25">
        <v>5016</v>
      </c>
      <c r="F20" s="25">
        <v>10335</v>
      </c>
      <c r="G20" s="25">
        <v>5305</v>
      </c>
      <c r="H20" s="25">
        <v>5030</v>
      </c>
      <c r="I20" s="25">
        <v>10325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1:256" s="18" customFormat="1" ht="12" customHeight="1" x14ac:dyDescent="0.2">
      <c r="A21" s="152"/>
      <c r="B21" s="152"/>
      <c r="C21" s="23"/>
      <c r="D21" s="23"/>
      <c r="E21" s="23"/>
      <c r="F21" s="23"/>
      <c r="G21" s="23"/>
      <c r="H21" s="23"/>
      <c r="I21" s="23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</row>
    <row r="22" spans="1:256" s="16" customFormat="1" ht="12" customHeight="1" x14ac:dyDescent="0.2">
      <c r="A22" s="280" t="s">
        <v>349</v>
      </c>
      <c r="B22" s="280"/>
      <c r="C22" s="17">
        <v>70122</v>
      </c>
      <c r="D22" s="17">
        <v>33775</v>
      </c>
      <c r="E22" s="17">
        <v>36347</v>
      </c>
      <c r="F22" s="17">
        <v>70045</v>
      </c>
      <c r="G22" s="17">
        <v>33699</v>
      </c>
      <c r="H22" s="17">
        <v>36346</v>
      </c>
      <c r="I22" s="17">
        <v>70084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</row>
    <row r="23" spans="1:256" s="18" customFormat="1" ht="12" customHeight="1" x14ac:dyDescent="0.2">
      <c r="A23" s="278" t="s">
        <v>18</v>
      </c>
      <c r="B23" s="278"/>
      <c r="C23" s="19">
        <v>41696</v>
      </c>
      <c r="D23" s="19">
        <v>19788</v>
      </c>
      <c r="E23" s="19">
        <v>21908</v>
      </c>
      <c r="F23" s="19">
        <v>41528</v>
      </c>
      <c r="G23" s="19">
        <v>19704</v>
      </c>
      <c r="H23" s="19">
        <v>21824</v>
      </c>
      <c r="I23" s="19">
        <v>41613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spans="1:256" s="18" customFormat="1" ht="12" customHeight="1" x14ac:dyDescent="0.2">
      <c r="A24" s="278" t="s">
        <v>19</v>
      </c>
      <c r="B24" s="278"/>
      <c r="C24" s="19">
        <v>5137</v>
      </c>
      <c r="D24" s="19">
        <v>2534</v>
      </c>
      <c r="E24" s="19">
        <v>2603</v>
      </c>
      <c r="F24" s="19">
        <v>5192</v>
      </c>
      <c r="G24" s="19">
        <v>2574</v>
      </c>
      <c r="H24" s="19">
        <v>2618</v>
      </c>
      <c r="I24" s="19">
        <v>5164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spans="1:256" s="18" customFormat="1" ht="12" customHeight="1" x14ac:dyDescent="0.2">
      <c r="A25" s="278" t="s">
        <v>20</v>
      </c>
      <c r="B25" s="278"/>
      <c r="C25" s="19">
        <v>12879</v>
      </c>
      <c r="D25" s="19">
        <v>6333</v>
      </c>
      <c r="E25" s="19">
        <v>6546</v>
      </c>
      <c r="F25" s="19">
        <v>12937</v>
      </c>
      <c r="G25" s="19">
        <v>6317</v>
      </c>
      <c r="H25" s="19">
        <v>6620</v>
      </c>
      <c r="I25" s="19">
        <v>12906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</row>
    <row r="26" spans="1:256" s="18" customFormat="1" ht="12" customHeight="1" x14ac:dyDescent="0.2">
      <c r="A26" s="155"/>
      <c r="B26" s="150" t="s">
        <v>21</v>
      </c>
      <c r="C26" s="19">
        <v>892</v>
      </c>
      <c r="D26" s="19">
        <v>439</v>
      </c>
      <c r="E26" s="19">
        <v>453</v>
      </c>
      <c r="F26" s="19">
        <v>881</v>
      </c>
      <c r="G26" s="19">
        <v>428</v>
      </c>
      <c r="H26" s="19">
        <v>453</v>
      </c>
      <c r="I26" s="19">
        <v>885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</row>
    <row r="27" spans="1:256" s="18" customFormat="1" ht="12" customHeight="1" x14ac:dyDescent="0.2">
      <c r="A27" s="152"/>
      <c r="B27" s="150" t="s">
        <v>22</v>
      </c>
      <c r="C27" s="19">
        <v>11987</v>
      </c>
      <c r="D27" s="19">
        <v>5894</v>
      </c>
      <c r="E27" s="19">
        <v>6093</v>
      </c>
      <c r="F27" s="19">
        <v>12056</v>
      </c>
      <c r="G27" s="19">
        <v>5889</v>
      </c>
      <c r="H27" s="19">
        <v>6167</v>
      </c>
      <c r="I27" s="19">
        <v>12021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s="18" customFormat="1" ht="12" customHeight="1" x14ac:dyDescent="0.2">
      <c r="A28" s="278" t="s">
        <v>23</v>
      </c>
      <c r="B28" s="278"/>
      <c r="C28" s="19">
        <v>3749</v>
      </c>
      <c r="D28" s="19">
        <v>1810</v>
      </c>
      <c r="E28" s="19">
        <v>1939</v>
      </c>
      <c r="F28" s="19">
        <v>3736</v>
      </c>
      <c r="G28" s="19">
        <v>1792</v>
      </c>
      <c r="H28" s="19">
        <v>1944</v>
      </c>
      <c r="I28" s="19">
        <v>3743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</row>
    <row r="29" spans="1:256" s="18" customFormat="1" ht="12" customHeight="1" x14ac:dyDescent="0.2">
      <c r="A29" s="155"/>
      <c r="B29" s="150" t="s">
        <v>24</v>
      </c>
      <c r="C29" s="19">
        <v>1151</v>
      </c>
      <c r="D29" s="19">
        <v>584</v>
      </c>
      <c r="E29" s="19">
        <v>567</v>
      </c>
      <c r="F29" s="19">
        <v>1147</v>
      </c>
      <c r="G29" s="19">
        <v>588</v>
      </c>
      <c r="H29" s="19">
        <v>559</v>
      </c>
      <c r="I29" s="19">
        <v>1150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</row>
    <row r="30" spans="1:256" s="18" customFormat="1" ht="12" customHeight="1" x14ac:dyDescent="0.2">
      <c r="A30" s="152"/>
      <c r="B30" s="150" t="s">
        <v>25</v>
      </c>
      <c r="C30" s="19">
        <v>2598</v>
      </c>
      <c r="D30" s="19">
        <v>1226</v>
      </c>
      <c r="E30" s="19">
        <v>1372</v>
      </c>
      <c r="F30" s="19">
        <v>2589</v>
      </c>
      <c r="G30" s="19">
        <v>1204</v>
      </c>
      <c r="H30" s="19">
        <v>1385</v>
      </c>
      <c r="I30" s="19">
        <v>2593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</row>
    <row r="31" spans="1:256" s="18" customFormat="1" ht="12" customHeight="1" x14ac:dyDescent="0.2">
      <c r="A31" s="278" t="s">
        <v>26</v>
      </c>
      <c r="B31" s="278"/>
      <c r="C31" s="19">
        <v>693</v>
      </c>
      <c r="D31" s="19">
        <v>352</v>
      </c>
      <c r="E31" s="19">
        <v>341</v>
      </c>
      <c r="F31" s="19">
        <v>682</v>
      </c>
      <c r="G31" s="19">
        <v>347</v>
      </c>
      <c r="H31" s="19">
        <v>335</v>
      </c>
      <c r="I31" s="19">
        <v>688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spans="1:256" s="18" customFormat="1" ht="12" customHeight="1" x14ac:dyDescent="0.2">
      <c r="A32" s="278" t="s">
        <v>350</v>
      </c>
      <c r="B32" s="278"/>
      <c r="C32" s="19">
        <v>5968</v>
      </c>
      <c r="D32" s="19">
        <v>2958</v>
      </c>
      <c r="E32" s="19">
        <v>3010</v>
      </c>
      <c r="F32" s="19">
        <v>5970</v>
      </c>
      <c r="G32" s="19">
        <v>2965</v>
      </c>
      <c r="H32" s="19">
        <v>3005</v>
      </c>
      <c r="I32" s="19">
        <v>5970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s="18" customFormat="1" ht="12" customHeight="1" x14ac:dyDescent="0.2">
      <c r="A33" s="155"/>
      <c r="B33" s="150" t="s">
        <v>28</v>
      </c>
      <c r="C33" s="19">
        <v>526</v>
      </c>
      <c r="D33" s="19">
        <v>272</v>
      </c>
      <c r="E33" s="19">
        <v>254</v>
      </c>
      <c r="F33" s="19">
        <v>509</v>
      </c>
      <c r="G33" s="19">
        <v>265</v>
      </c>
      <c r="H33" s="19">
        <v>244</v>
      </c>
      <c r="I33" s="19">
        <v>517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s="18" customFormat="1" ht="12" customHeight="1" x14ac:dyDescent="0.2">
      <c r="A34" s="149"/>
      <c r="B34" s="150" t="s">
        <v>29</v>
      </c>
      <c r="C34" s="19">
        <v>200</v>
      </c>
      <c r="D34" s="19">
        <v>117</v>
      </c>
      <c r="E34" s="19">
        <v>83</v>
      </c>
      <c r="F34" s="19">
        <v>192</v>
      </c>
      <c r="G34" s="19">
        <v>113</v>
      </c>
      <c r="H34" s="19">
        <v>79</v>
      </c>
      <c r="I34" s="19">
        <v>195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s="18" customFormat="1" ht="12" customHeight="1" x14ac:dyDescent="0.2">
      <c r="A35" s="149"/>
      <c r="B35" s="156" t="s">
        <v>351</v>
      </c>
      <c r="C35" s="25">
        <v>5242</v>
      </c>
      <c r="D35" s="25">
        <v>2569</v>
      </c>
      <c r="E35" s="25">
        <v>2673</v>
      </c>
      <c r="F35" s="25">
        <v>5269</v>
      </c>
      <c r="G35" s="25">
        <v>2587</v>
      </c>
      <c r="H35" s="25">
        <v>2682</v>
      </c>
      <c r="I35" s="25">
        <v>5258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</row>
    <row r="36" spans="1:256" s="18" customFormat="1" ht="12" customHeight="1" x14ac:dyDescent="0.2">
      <c r="A36" s="152"/>
      <c r="B36" s="152"/>
      <c r="C36" s="23"/>
      <c r="D36" s="23"/>
      <c r="E36" s="23"/>
      <c r="F36" s="23"/>
      <c r="G36" s="23"/>
      <c r="H36" s="23"/>
      <c r="I36" s="23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</row>
    <row r="37" spans="1:256" s="16" customFormat="1" ht="12" customHeight="1" x14ac:dyDescent="0.2">
      <c r="A37" s="280" t="s">
        <v>31</v>
      </c>
      <c r="B37" s="280"/>
      <c r="C37" s="17">
        <v>55135</v>
      </c>
      <c r="D37" s="17">
        <v>26949</v>
      </c>
      <c r="E37" s="17">
        <v>28186</v>
      </c>
      <c r="F37" s="17">
        <v>55313</v>
      </c>
      <c r="G37" s="17">
        <v>27013</v>
      </c>
      <c r="H37" s="17">
        <v>28300</v>
      </c>
      <c r="I37" s="17">
        <v>55224</v>
      </c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</row>
    <row r="38" spans="1:256" s="18" customFormat="1" ht="12" customHeight="1" x14ac:dyDescent="0.2">
      <c r="A38" s="278" t="s">
        <v>32</v>
      </c>
      <c r="B38" s="278"/>
      <c r="C38" s="19">
        <v>49690</v>
      </c>
      <c r="D38" s="19">
        <v>24153</v>
      </c>
      <c r="E38" s="19">
        <v>25537</v>
      </c>
      <c r="F38" s="19">
        <v>49836</v>
      </c>
      <c r="G38" s="19">
        <v>24215</v>
      </c>
      <c r="H38" s="19">
        <v>25621</v>
      </c>
      <c r="I38" s="19">
        <v>49763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  <c r="IR38" s="148"/>
      <c r="IS38" s="148"/>
      <c r="IT38" s="148"/>
      <c r="IU38" s="148"/>
      <c r="IV38" s="148"/>
    </row>
    <row r="39" spans="1:256" s="18" customFormat="1" ht="12" customHeight="1" x14ac:dyDescent="0.2">
      <c r="A39" s="279" t="s">
        <v>33</v>
      </c>
      <c r="B39" s="279"/>
      <c r="C39" s="25">
        <v>5445</v>
      </c>
      <c r="D39" s="25">
        <v>2796</v>
      </c>
      <c r="E39" s="25">
        <v>2649</v>
      </c>
      <c r="F39" s="25">
        <v>5477</v>
      </c>
      <c r="G39" s="25">
        <v>2798</v>
      </c>
      <c r="H39" s="25">
        <v>2679</v>
      </c>
      <c r="I39" s="25">
        <v>5461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  <c r="IV39" s="148"/>
    </row>
    <row r="40" spans="1:256" s="18" customFormat="1" ht="12" customHeight="1" x14ac:dyDescent="0.2">
      <c r="A40" s="152"/>
      <c r="B40" s="152"/>
      <c r="C40" s="23"/>
      <c r="D40" s="23"/>
      <c r="E40" s="23"/>
      <c r="F40" s="23"/>
      <c r="G40" s="23"/>
      <c r="H40" s="23"/>
      <c r="I40" s="23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</row>
    <row r="41" spans="1:256" s="16" customFormat="1" ht="12" customHeight="1" x14ac:dyDescent="0.2">
      <c r="A41" s="280" t="s">
        <v>34</v>
      </c>
      <c r="B41" s="280"/>
      <c r="C41" s="17">
        <v>146682</v>
      </c>
      <c r="D41" s="17">
        <v>71215</v>
      </c>
      <c r="E41" s="17">
        <v>75467</v>
      </c>
      <c r="F41" s="17">
        <v>146650</v>
      </c>
      <c r="G41" s="17">
        <v>71124</v>
      </c>
      <c r="H41" s="17">
        <v>75526</v>
      </c>
      <c r="I41" s="17">
        <v>146668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</row>
    <row r="42" spans="1:256" s="18" customFormat="1" ht="12" customHeight="1" x14ac:dyDescent="0.2">
      <c r="A42" s="278" t="s">
        <v>35</v>
      </c>
      <c r="B42" s="278"/>
      <c r="C42" s="19">
        <v>99425</v>
      </c>
      <c r="D42" s="19">
        <v>48121</v>
      </c>
      <c r="E42" s="19">
        <v>51304</v>
      </c>
      <c r="F42" s="19">
        <v>99214</v>
      </c>
      <c r="G42" s="19">
        <v>48004</v>
      </c>
      <c r="H42" s="19">
        <v>51210</v>
      </c>
      <c r="I42" s="19">
        <v>99319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</row>
    <row r="43" spans="1:256" s="18" customFormat="1" ht="12" customHeight="1" x14ac:dyDescent="0.2">
      <c r="A43" s="282" t="s">
        <v>36</v>
      </c>
      <c r="B43" s="282"/>
      <c r="C43" s="19">
        <v>23510</v>
      </c>
      <c r="D43" s="19">
        <v>11669</v>
      </c>
      <c r="E43" s="19">
        <v>11841</v>
      </c>
      <c r="F43" s="19">
        <v>23704</v>
      </c>
      <c r="G43" s="19">
        <v>11720</v>
      </c>
      <c r="H43" s="19">
        <v>11984</v>
      </c>
      <c r="I43" s="19">
        <v>23606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  <c r="IV43" s="148"/>
    </row>
    <row r="44" spans="1:256" s="18" customFormat="1" ht="12" customHeight="1" x14ac:dyDescent="0.2">
      <c r="A44" s="156"/>
      <c r="B44" s="150" t="s">
        <v>37</v>
      </c>
      <c r="C44" s="19">
        <v>13490</v>
      </c>
      <c r="D44" s="19">
        <v>6766</v>
      </c>
      <c r="E44" s="19">
        <v>6724</v>
      </c>
      <c r="F44" s="19">
        <v>13637</v>
      </c>
      <c r="G44" s="19">
        <v>6791</v>
      </c>
      <c r="H44" s="19">
        <v>6846</v>
      </c>
      <c r="I44" s="19">
        <v>13560</v>
      </c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8"/>
      <c r="IT44" s="148"/>
      <c r="IU44" s="148"/>
      <c r="IV44" s="148"/>
    </row>
    <row r="45" spans="1:256" s="18" customFormat="1" ht="12" customHeight="1" x14ac:dyDescent="0.2">
      <c r="A45" s="156"/>
      <c r="B45" s="150" t="s">
        <v>38</v>
      </c>
      <c r="C45" s="19">
        <v>10020</v>
      </c>
      <c r="D45" s="19">
        <v>4903</v>
      </c>
      <c r="E45" s="19">
        <v>5117</v>
      </c>
      <c r="F45" s="19">
        <v>10067</v>
      </c>
      <c r="G45" s="19">
        <v>4929</v>
      </c>
      <c r="H45" s="19">
        <v>5138</v>
      </c>
      <c r="I45" s="19">
        <v>10046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  <c r="IU45" s="148"/>
      <c r="IV45" s="148"/>
    </row>
    <row r="46" spans="1:256" s="18" customFormat="1" ht="12" customHeight="1" x14ac:dyDescent="0.2">
      <c r="A46" s="278" t="s">
        <v>40</v>
      </c>
      <c r="B46" s="278"/>
      <c r="C46" s="19">
        <v>23747</v>
      </c>
      <c r="D46" s="19">
        <v>11425</v>
      </c>
      <c r="E46" s="19">
        <v>12322</v>
      </c>
      <c r="F46" s="19">
        <v>23732</v>
      </c>
      <c r="G46" s="19">
        <v>11400</v>
      </c>
      <c r="H46" s="19">
        <v>12332</v>
      </c>
      <c r="I46" s="19">
        <v>23743</v>
      </c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  <c r="IU46" s="148"/>
      <c r="IV46" s="148"/>
    </row>
    <row r="47" spans="1:256" s="18" customFormat="1" ht="12" customHeight="1" x14ac:dyDescent="0.2">
      <c r="A47" s="156"/>
      <c r="B47" s="150" t="s">
        <v>41</v>
      </c>
      <c r="C47" s="19">
        <v>2887</v>
      </c>
      <c r="D47" s="19">
        <v>1408</v>
      </c>
      <c r="E47" s="19">
        <v>1479</v>
      </c>
      <c r="F47" s="19">
        <v>2873</v>
      </c>
      <c r="G47" s="19">
        <v>1397</v>
      </c>
      <c r="H47" s="19">
        <v>1476</v>
      </c>
      <c r="I47" s="19">
        <v>2882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8"/>
    </row>
    <row r="48" spans="1:256" s="18" customFormat="1" ht="12" customHeight="1" x14ac:dyDescent="0.2">
      <c r="A48" s="156"/>
      <c r="B48" s="150" t="s">
        <v>42</v>
      </c>
      <c r="C48" s="19">
        <v>6101</v>
      </c>
      <c r="D48" s="19">
        <v>2988</v>
      </c>
      <c r="E48" s="19">
        <v>3113</v>
      </c>
      <c r="F48" s="19">
        <v>6091</v>
      </c>
      <c r="G48" s="19">
        <v>2970</v>
      </c>
      <c r="H48" s="19">
        <v>3121</v>
      </c>
      <c r="I48" s="19">
        <v>6092</v>
      </c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  <c r="IV48" s="148"/>
    </row>
    <row r="49" spans="1:256" s="18" customFormat="1" ht="12" customHeight="1" x14ac:dyDescent="0.2">
      <c r="A49" s="156"/>
      <c r="B49" s="156" t="s">
        <v>43</v>
      </c>
      <c r="C49" s="25">
        <v>14759</v>
      </c>
      <c r="D49" s="25">
        <v>7029</v>
      </c>
      <c r="E49" s="25">
        <v>7730</v>
      </c>
      <c r="F49" s="25">
        <v>14768</v>
      </c>
      <c r="G49" s="25">
        <v>7033</v>
      </c>
      <c r="H49" s="25">
        <v>7735</v>
      </c>
      <c r="I49" s="25">
        <v>14769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  <c r="IV49" s="148"/>
    </row>
    <row r="50" spans="1:256" s="18" customFormat="1" ht="12" customHeight="1" x14ac:dyDescent="0.2">
      <c r="A50" s="151"/>
      <c r="B50" s="151"/>
      <c r="C50" s="22"/>
      <c r="D50" s="22"/>
      <c r="E50" s="22"/>
      <c r="F50" s="22"/>
      <c r="G50" s="22"/>
      <c r="H50" s="22"/>
      <c r="I50" s="22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  <c r="HQ50" s="148"/>
      <c r="HR50" s="148"/>
      <c r="HS50" s="148"/>
      <c r="HT50" s="148"/>
      <c r="HU50" s="148"/>
      <c r="HV50" s="148"/>
      <c r="HW50" s="148"/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 s="148"/>
      <c r="IJ50" s="148"/>
      <c r="IK50" s="148"/>
      <c r="IL50" s="148"/>
      <c r="IM50" s="148"/>
      <c r="IN50" s="148"/>
      <c r="IO50" s="148"/>
      <c r="IP50" s="148"/>
      <c r="IQ50" s="148"/>
      <c r="IR50" s="148"/>
      <c r="IS50" s="148"/>
      <c r="IT50" s="148"/>
      <c r="IU50" s="148"/>
      <c r="IV50" s="148"/>
    </row>
    <row r="51" spans="1:256" s="16" customFormat="1" ht="12" customHeight="1" x14ac:dyDescent="0.2">
      <c r="A51" s="280" t="s">
        <v>44</v>
      </c>
      <c r="B51" s="280"/>
      <c r="C51" s="17">
        <v>56472</v>
      </c>
      <c r="D51" s="17">
        <v>27660</v>
      </c>
      <c r="E51" s="17">
        <v>28812</v>
      </c>
      <c r="F51" s="17">
        <v>56205</v>
      </c>
      <c r="G51" s="17">
        <v>27524</v>
      </c>
      <c r="H51" s="17">
        <v>28681</v>
      </c>
      <c r="I51" s="17">
        <v>56338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</row>
    <row r="52" spans="1:256" s="18" customFormat="1" ht="12" customHeight="1" x14ac:dyDescent="0.2">
      <c r="A52" s="278" t="s">
        <v>45</v>
      </c>
      <c r="B52" s="278"/>
      <c r="C52" s="19">
        <v>19482</v>
      </c>
      <c r="D52" s="19">
        <v>9514</v>
      </c>
      <c r="E52" s="19">
        <v>9968</v>
      </c>
      <c r="F52" s="19">
        <v>19220</v>
      </c>
      <c r="G52" s="19">
        <v>9427</v>
      </c>
      <c r="H52" s="19">
        <v>9793</v>
      </c>
      <c r="I52" s="19">
        <v>19352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8"/>
      <c r="IT52" s="148"/>
      <c r="IU52" s="148"/>
      <c r="IV52" s="148"/>
    </row>
    <row r="53" spans="1:256" s="18" customFormat="1" ht="12" customHeight="1" x14ac:dyDescent="0.2">
      <c r="A53" s="278" t="s">
        <v>46</v>
      </c>
      <c r="B53" s="278"/>
      <c r="C53" s="19">
        <v>32827</v>
      </c>
      <c r="D53" s="19">
        <v>16109</v>
      </c>
      <c r="E53" s="19">
        <v>16718</v>
      </c>
      <c r="F53" s="19">
        <v>32838</v>
      </c>
      <c r="G53" s="19">
        <v>16063</v>
      </c>
      <c r="H53" s="19">
        <v>16775</v>
      </c>
      <c r="I53" s="19">
        <v>32831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  <c r="IO53" s="148"/>
      <c r="IP53" s="148"/>
      <c r="IQ53" s="148"/>
      <c r="IR53" s="148"/>
      <c r="IS53" s="148"/>
      <c r="IT53" s="148"/>
      <c r="IU53" s="148"/>
      <c r="IV53" s="148"/>
    </row>
    <row r="54" spans="1:256" s="18" customFormat="1" ht="12" customHeight="1" x14ac:dyDescent="0.2">
      <c r="A54" s="279" t="s">
        <v>47</v>
      </c>
      <c r="B54" s="279"/>
      <c r="C54" s="25">
        <v>4163</v>
      </c>
      <c r="D54" s="25">
        <v>2037</v>
      </c>
      <c r="E54" s="25">
        <v>2126</v>
      </c>
      <c r="F54" s="25">
        <v>4147</v>
      </c>
      <c r="G54" s="25">
        <v>2034</v>
      </c>
      <c r="H54" s="25">
        <v>2113</v>
      </c>
      <c r="I54" s="25">
        <v>4155</v>
      </c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  <c r="IR54" s="148"/>
      <c r="IS54" s="148"/>
      <c r="IT54" s="148"/>
      <c r="IU54" s="148"/>
      <c r="IV54" s="148"/>
    </row>
    <row r="55" spans="1:256" s="18" customFormat="1" ht="12" customHeight="1" x14ac:dyDescent="0.2">
      <c r="A55" s="151"/>
      <c r="B55" s="157"/>
      <c r="C55" s="29"/>
      <c r="D55" s="29"/>
      <c r="E55" s="29"/>
      <c r="F55" s="29"/>
      <c r="G55" s="29"/>
      <c r="H55" s="29"/>
      <c r="I55" s="29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  <c r="IT55" s="148"/>
      <c r="IU55" s="148"/>
      <c r="IV55" s="148"/>
    </row>
    <row r="56" spans="1:256" s="18" customFormat="1" ht="12" customHeight="1" x14ac:dyDescent="0.2">
      <c r="A56" s="283" t="s">
        <v>48</v>
      </c>
      <c r="B56" s="283"/>
      <c r="C56" s="15">
        <v>51084</v>
      </c>
      <c r="D56" s="15">
        <v>24933</v>
      </c>
      <c r="E56" s="15">
        <v>26151</v>
      </c>
      <c r="F56" s="15">
        <v>50865</v>
      </c>
      <c r="G56" s="15">
        <v>24834</v>
      </c>
      <c r="H56" s="15">
        <v>26031</v>
      </c>
      <c r="I56" s="15">
        <v>50975</v>
      </c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  <c r="HQ56" s="148"/>
      <c r="HR56" s="148"/>
      <c r="HS56" s="148"/>
      <c r="HT56" s="148"/>
      <c r="HU56" s="148"/>
      <c r="HV56" s="148"/>
      <c r="HW56" s="148"/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 s="148"/>
      <c r="IJ56" s="148"/>
      <c r="IK56" s="148"/>
      <c r="IL56" s="148"/>
      <c r="IM56" s="148"/>
      <c r="IN56" s="148"/>
      <c r="IO56" s="148"/>
      <c r="IP56" s="148"/>
      <c r="IQ56" s="148"/>
      <c r="IR56" s="148"/>
      <c r="IS56" s="148"/>
      <c r="IT56" s="148"/>
      <c r="IU56" s="148"/>
      <c r="IV56" s="148"/>
    </row>
    <row r="57" spans="1:256" s="18" customFormat="1" ht="12" customHeight="1" x14ac:dyDescent="0.2">
      <c r="A57" s="278" t="s">
        <v>49</v>
      </c>
      <c r="B57" s="278"/>
      <c r="C57" s="19">
        <v>3345</v>
      </c>
      <c r="D57" s="19">
        <v>1634</v>
      </c>
      <c r="E57" s="19">
        <v>1711</v>
      </c>
      <c r="F57" s="19">
        <v>3267</v>
      </c>
      <c r="G57" s="19">
        <v>1600</v>
      </c>
      <c r="H57" s="19">
        <v>1667</v>
      </c>
      <c r="I57" s="19">
        <v>3306</v>
      </c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  <c r="HN57" s="148"/>
      <c r="HO57" s="148"/>
      <c r="HP57" s="148"/>
      <c r="HQ57" s="148"/>
      <c r="HR57" s="148"/>
      <c r="HS57" s="148"/>
      <c r="HT57" s="148"/>
      <c r="HU57" s="148"/>
      <c r="HV57" s="148"/>
      <c r="HW57" s="148"/>
      <c r="HX57" s="148"/>
      <c r="HY57" s="148"/>
      <c r="HZ57" s="148"/>
      <c r="IA57" s="148"/>
      <c r="IB57" s="148"/>
      <c r="IC57" s="148"/>
      <c r="ID57" s="148"/>
      <c r="IE57" s="148"/>
      <c r="IF57" s="148"/>
      <c r="IG57" s="148"/>
      <c r="IH57" s="148"/>
      <c r="II57" s="148"/>
      <c r="IJ57" s="148"/>
      <c r="IK57" s="148"/>
      <c r="IL57" s="148"/>
      <c r="IM57" s="148"/>
      <c r="IN57" s="148"/>
      <c r="IO57" s="148"/>
      <c r="IP57" s="148"/>
      <c r="IQ57" s="148"/>
      <c r="IR57" s="148"/>
      <c r="IS57" s="148"/>
      <c r="IT57" s="148"/>
      <c r="IU57" s="148"/>
      <c r="IV57" s="148"/>
    </row>
    <row r="58" spans="1:256" s="18" customFormat="1" ht="12" customHeight="1" x14ac:dyDescent="0.2">
      <c r="A58" s="278" t="s">
        <v>51</v>
      </c>
      <c r="B58" s="278"/>
      <c r="C58" s="19">
        <v>2033</v>
      </c>
      <c r="D58" s="19">
        <v>985</v>
      </c>
      <c r="E58" s="19">
        <v>1048</v>
      </c>
      <c r="F58" s="19">
        <v>1988</v>
      </c>
      <c r="G58" s="19">
        <v>975</v>
      </c>
      <c r="H58" s="19">
        <v>1013</v>
      </c>
      <c r="I58" s="19">
        <v>2011</v>
      </c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  <c r="HQ58" s="148"/>
      <c r="HR58" s="148"/>
      <c r="HS58" s="148"/>
      <c r="HT58" s="148"/>
      <c r="HU58" s="148"/>
      <c r="HV58" s="148"/>
      <c r="HW58" s="148"/>
      <c r="HX58" s="148"/>
      <c r="HY58" s="148"/>
      <c r="HZ58" s="148"/>
      <c r="IA58" s="148"/>
      <c r="IB58" s="148"/>
      <c r="IC58" s="148"/>
      <c r="ID58" s="148"/>
      <c r="IE58" s="148"/>
      <c r="IF58" s="148"/>
      <c r="IG58" s="148"/>
      <c r="IH58" s="148"/>
      <c r="II58" s="148"/>
      <c r="IJ58" s="148"/>
      <c r="IK58" s="148"/>
      <c r="IL58" s="148"/>
      <c r="IM58" s="148"/>
      <c r="IN58" s="148"/>
      <c r="IO58" s="148"/>
      <c r="IP58" s="148"/>
      <c r="IQ58" s="148"/>
      <c r="IR58" s="148"/>
      <c r="IS58" s="148"/>
      <c r="IT58" s="148"/>
      <c r="IU58" s="148"/>
      <c r="IV58" s="148"/>
    </row>
    <row r="59" spans="1:256" s="18" customFormat="1" ht="12" customHeight="1" x14ac:dyDescent="0.2">
      <c r="A59" s="278" t="s">
        <v>52</v>
      </c>
      <c r="B59" s="278"/>
      <c r="C59" s="19">
        <v>2130</v>
      </c>
      <c r="D59" s="19">
        <v>1052</v>
      </c>
      <c r="E59" s="19">
        <v>1078</v>
      </c>
      <c r="F59" s="19">
        <v>2159</v>
      </c>
      <c r="G59" s="19">
        <v>1059</v>
      </c>
      <c r="H59" s="19">
        <v>1100</v>
      </c>
      <c r="I59" s="19">
        <v>2144</v>
      </c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  <c r="IQ59" s="148"/>
      <c r="IR59" s="148"/>
      <c r="IS59" s="148"/>
      <c r="IT59" s="148"/>
      <c r="IU59" s="148"/>
      <c r="IV59" s="148"/>
    </row>
    <row r="60" spans="1:256" s="18" customFormat="1" ht="12" customHeight="1" x14ac:dyDescent="0.2">
      <c r="A60" s="278" t="s">
        <v>53</v>
      </c>
      <c r="B60" s="278"/>
      <c r="C60" s="19">
        <v>8182</v>
      </c>
      <c r="D60" s="19">
        <v>4045</v>
      </c>
      <c r="E60" s="19">
        <v>4137</v>
      </c>
      <c r="F60" s="19">
        <v>7979</v>
      </c>
      <c r="G60" s="19">
        <v>3951</v>
      </c>
      <c r="H60" s="19">
        <v>4028</v>
      </c>
      <c r="I60" s="19">
        <v>8081</v>
      </c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  <c r="IO60" s="148"/>
      <c r="IP60" s="148"/>
      <c r="IQ60" s="148"/>
      <c r="IR60" s="148"/>
      <c r="IS60" s="148"/>
      <c r="IT60" s="148"/>
      <c r="IU60" s="148"/>
      <c r="IV60" s="148"/>
    </row>
    <row r="61" spans="1:256" s="18" customFormat="1" ht="12" customHeight="1" x14ac:dyDescent="0.2">
      <c r="A61" s="278" t="s">
        <v>54</v>
      </c>
      <c r="B61" s="278"/>
      <c r="C61" s="19">
        <v>2927</v>
      </c>
      <c r="D61" s="19">
        <v>1412</v>
      </c>
      <c r="E61" s="19">
        <v>1515</v>
      </c>
      <c r="F61" s="19">
        <v>2939</v>
      </c>
      <c r="G61" s="19">
        <v>1408</v>
      </c>
      <c r="H61" s="19">
        <v>1531</v>
      </c>
      <c r="I61" s="19">
        <v>2933</v>
      </c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  <c r="HN61" s="148"/>
      <c r="HO61" s="148"/>
      <c r="HP61" s="148"/>
      <c r="HQ61" s="148"/>
      <c r="HR61" s="148"/>
      <c r="HS61" s="148"/>
      <c r="HT61" s="148"/>
      <c r="HU61" s="148"/>
      <c r="HV61" s="148"/>
      <c r="HW61" s="148"/>
      <c r="HX61" s="148"/>
      <c r="HY61" s="148"/>
      <c r="HZ61" s="148"/>
      <c r="IA61" s="148"/>
      <c r="IB61" s="148"/>
      <c r="IC61" s="148"/>
      <c r="ID61" s="148"/>
      <c r="IE61" s="148"/>
      <c r="IF61" s="148"/>
      <c r="IG61" s="148"/>
      <c r="IH61" s="148"/>
      <c r="II61" s="148"/>
      <c r="IJ61" s="148"/>
      <c r="IK61" s="148"/>
      <c r="IL61" s="148"/>
      <c r="IM61" s="148"/>
      <c r="IN61" s="148"/>
      <c r="IO61" s="148"/>
      <c r="IP61" s="148"/>
      <c r="IQ61" s="148"/>
      <c r="IR61" s="148"/>
      <c r="IS61" s="148"/>
      <c r="IT61" s="148"/>
      <c r="IU61" s="148"/>
      <c r="IV61" s="148"/>
    </row>
    <row r="62" spans="1:256" s="18" customFormat="1" ht="12" customHeight="1" x14ac:dyDescent="0.2">
      <c r="A62" s="278" t="s">
        <v>56</v>
      </c>
      <c r="B62" s="278"/>
      <c r="C62" s="19">
        <v>14914</v>
      </c>
      <c r="D62" s="19">
        <v>7223</v>
      </c>
      <c r="E62" s="19">
        <v>7691</v>
      </c>
      <c r="F62" s="19">
        <v>14942</v>
      </c>
      <c r="G62" s="19">
        <v>7236</v>
      </c>
      <c r="H62" s="19">
        <v>7706</v>
      </c>
      <c r="I62" s="19">
        <v>14928</v>
      </c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  <c r="HQ62" s="148"/>
      <c r="HR62" s="148"/>
      <c r="HS62" s="148"/>
      <c r="HT62" s="148"/>
      <c r="HU62" s="148"/>
      <c r="HV62" s="148"/>
      <c r="HW62" s="148"/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 s="148"/>
      <c r="IJ62" s="148"/>
      <c r="IK62" s="148"/>
      <c r="IL62" s="148"/>
      <c r="IM62" s="148"/>
      <c r="IN62" s="148"/>
      <c r="IO62" s="148"/>
      <c r="IP62" s="148"/>
      <c r="IQ62" s="148"/>
      <c r="IR62" s="148"/>
      <c r="IS62" s="148"/>
      <c r="IT62" s="148"/>
      <c r="IU62" s="148"/>
      <c r="IV62" s="148"/>
    </row>
    <row r="63" spans="1:256" s="18" customFormat="1" ht="12" customHeight="1" x14ac:dyDescent="0.2">
      <c r="A63" s="278" t="s">
        <v>58</v>
      </c>
      <c r="B63" s="278"/>
      <c r="C63" s="19">
        <v>4572</v>
      </c>
      <c r="D63" s="19">
        <v>2178</v>
      </c>
      <c r="E63" s="19">
        <v>2394</v>
      </c>
      <c r="F63" s="19">
        <v>4576</v>
      </c>
      <c r="G63" s="19">
        <v>2194</v>
      </c>
      <c r="H63" s="19">
        <v>2382</v>
      </c>
      <c r="I63" s="19">
        <v>4574</v>
      </c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  <c r="HQ63" s="148"/>
      <c r="HR63" s="148"/>
      <c r="HS63" s="148"/>
      <c r="HT63" s="148"/>
      <c r="HU63" s="148"/>
      <c r="HV63" s="148"/>
      <c r="HW63" s="148"/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 s="148"/>
      <c r="IJ63" s="148"/>
      <c r="IK63" s="148"/>
      <c r="IL63" s="148"/>
      <c r="IM63" s="148"/>
      <c r="IN63" s="148"/>
      <c r="IO63" s="148"/>
      <c r="IP63" s="148"/>
      <c r="IQ63" s="148"/>
      <c r="IR63" s="148"/>
      <c r="IS63" s="148"/>
      <c r="IT63" s="148"/>
      <c r="IU63" s="148"/>
      <c r="IV63" s="148"/>
    </row>
    <row r="64" spans="1:256" s="18" customFormat="1" ht="12" customHeight="1" x14ac:dyDescent="0.2">
      <c r="A64" s="278" t="s">
        <v>59</v>
      </c>
      <c r="B64" s="278"/>
      <c r="C64" s="19">
        <v>2365</v>
      </c>
      <c r="D64" s="19">
        <v>1158</v>
      </c>
      <c r="E64" s="19">
        <v>1207</v>
      </c>
      <c r="F64" s="19">
        <v>2380</v>
      </c>
      <c r="G64" s="19">
        <v>1159</v>
      </c>
      <c r="H64" s="19">
        <v>1221</v>
      </c>
      <c r="I64" s="19">
        <v>2372</v>
      </c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  <c r="HN64" s="148"/>
      <c r="HO64" s="148"/>
      <c r="HP64" s="148"/>
      <c r="HQ64" s="148"/>
      <c r="HR64" s="148"/>
      <c r="HS64" s="148"/>
      <c r="HT64" s="148"/>
      <c r="HU64" s="148"/>
      <c r="HV64" s="148"/>
      <c r="HW64" s="148"/>
      <c r="HX64" s="148"/>
      <c r="HY64" s="148"/>
      <c r="HZ64" s="148"/>
      <c r="IA64" s="148"/>
      <c r="IB64" s="148"/>
      <c r="IC64" s="148"/>
      <c r="ID64" s="148"/>
      <c r="IE64" s="148"/>
      <c r="IF64" s="148"/>
      <c r="IG64" s="148"/>
      <c r="IH64" s="148"/>
      <c r="II64" s="148"/>
      <c r="IJ64" s="148"/>
      <c r="IK64" s="148"/>
      <c r="IL64" s="148"/>
      <c r="IM64" s="148"/>
      <c r="IN64" s="148"/>
      <c r="IO64" s="148"/>
      <c r="IP64" s="148"/>
      <c r="IQ64" s="148"/>
      <c r="IR64" s="148"/>
      <c r="IS64" s="148"/>
      <c r="IT64" s="148"/>
      <c r="IU64" s="148"/>
      <c r="IV64" s="148"/>
    </row>
    <row r="65" spans="1:256" s="18" customFormat="1" ht="12" customHeight="1" x14ac:dyDescent="0.2">
      <c r="A65" s="278" t="s">
        <v>60</v>
      </c>
      <c r="B65" s="278"/>
      <c r="C65" s="19">
        <v>2617</v>
      </c>
      <c r="D65" s="19">
        <v>1300</v>
      </c>
      <c r="E65" s="19">
        <v>1317</v>
      </c>
      <c r="F65" s="19">
        <v>2646</v>
      </c>
      <c r="G65" s="19">
        <v>1300</v>
      </c>
      <c r="H65" s="19">
        <v>1346</v>
      </c>
      <c r="I65" s="19">
        <v>2631</v>
      </c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  <c r="GZ65" s="148"/>
      <c r="HA65" s="148"/>
      <c r="HB65" s="148"/>
      <c r="HC65" s="148"/>
      <c r="HD65" s="148"/>
      <c r="HE65" s="148"/>
      <c r="HF65" s="148"/>
      <c r="HG65" s="148"/>
      <c r="HH65" s="148"/>
      <c r="HI65" s="148"/>
      <c r="HJ65" s="148"/>
      <c r="HK65" s="148"/>
      <c r="HL65" s="148"/>
      <c r="HM65" s="148"/>
      <c r="HN65" s="148"/>
      <c r="HO65" s="148"/>
      <c r="HP65" s="148"/>
      <c r="HQ65" s="148"/>
      <c r="HR65" s="148"/>
      <c r="HS65" s="148"/>
      <c r="HT65" s="148"/>
      <c r="HU65" s="148"/>
      <c r="HV65" s="148"/>
      <c r="HW65" s="148"/>
      <c r="HX65" s="148"/>
      <c r="HY65" s="148"/>
      <c r="HZ65" s="148"/>
      <c r="IA65" s="148"/>
      <c r="IB65" s="148"/>
      <c r="IC65" s="148"/>
      <c r="ID65" s="148"/>
      <c r="IE65" s="148"/>
      <c r="IF65" s="148"/>
      <c r="IG65" s="148"/>
      <c r="IH65" s="148"/>
      <c r="II65" s="148"/>
      <c r="IJ65" s="148"/>
      <c r="IK65" s="148"/>
      <c r="IL65" s="148"/>
      <c r="IM65" s="148"/>
      <c r="IN65" s="148"/>
      <c r="IO65" s="148"/>
      <c r="IP65" s="148"/>
      <c r="IQ65" s="148"/>
      <c r="IR65" s="148"/>
      <c r="IS65" s="148"/>
      <c r="IT65" s="148"/>
      <c r="IU65" s="148"/>
      <c r="IV65" s="148"/>
    </row>
    <row r="66" spans="1:256" s="18" customFormat="1" ht="12" customHeight="1" x14ac:dyDescent="0.2">
      <c r="A66" s="278" t="s">
        <v>61</v>
      </c>
      <c r="B66" s="278"/>
      <c r="C66" s="19">
        <v>4616</v>
      </c>
      <c r="D66" s="19">
        <v>2289</v>
      </c>
      <c r="E66" s="19">
        <v>2327</v>
      </c>
      <c r="F66" s="19">
        <v>4591</v>
      </c>
      <c r="G66" s="19">
        <v>2270</v>
      </c>
      <c r="H66" s="19">
        <v>2321</v>
      </c>
      <c r="I66" s="19">
        <v>4604</v>
      </c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  <c r="HN66" s="148"/>
      <c r="HO66" s="148"/>
      <c r="HP66" s="148"/>
      <c r="HQ66" s="148"/>
      <c r="HR66" s="148"/>
      <c r="HS66" s="148"/>
      <c r="HT66" s="148"/>
      <c r="HU66" s="148"/>
      <c r="HV66" s="148"/>
      <c r="HW66" s="148"/>
      <c r="HX66" s="148"/>
      <c r="HY66" s="148"/>
      <c r="HZ66" s="148"/>
      <c r="IA66" s="148"/>
      <c r="IB66" s="148"/>
      <c r="IC66" s="148"/>
      <c r="ID66" s="148"/>
      <c r="IE66" s="148"/>
      <c r="IF66" s="148"/>
      <c r="IG66" s="148"/>
      <c r="IH66" s="148"/>
      <c r="II66" s="148"/>
      <c r="IJ66" s="148"/>
      <c r="IK66" s="148"/>
      <c r="IL66" s="148"/>
      <c r="IM66" s="148"/>
      <c r="IN66" s="148"/>
      <c r="IO66" s="148"/>
      <c r="IP66" s="148"/>
      <c r="IQ66" s="148"/>
      <c r="IR66" s="148"/>
      <c r="IS66" s="148"/>
      <c r="IT66" s="148"/>
      <c r="IU66" s="148"/>
      <c r="IV66" s="148"/>
    </row>
    <row r="67" spans="1:256" s="18" customFormat="1" ht="12" customHeight="1" x14ac:dyDescent="0.2">
      <c r="A67" s="279" t="s">
        <v>62</v>
      </c>
      <c r="B67" s="279"/>
      <c r="C67" s="25">
        <v>3383</v>
      </c>
      <c r="D67" s="25">
        <v>1657</v>
      </c>
      <c r="E67" s="25">
        <v>1726</v>
      </c>
      <c r="F67" s="25">
        <v>3398</v>
      </c>
      <c r="G67" s="25">
        <v>1682</v>
      </c>
      <c r="H67" s="25">
        <v>1716</v>
      </c>
      <c r="I67" s="25">
        <v>3391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  <c r="GZ67" s="148"/>
      <c r="HA67" s="148"/>
      <c r="HB67" s="148"/>
      <c r="HC67" s="148"/>
      <c r="HD67" s="148"/>
      <c r="HE67" s="148"/>
      <c r="HF67" s="148"/>
      <c r="HG67" s="148"/>
      <c r="HH67" s="148"/>
      <c r="HI67" s="148"/>
      <c r="HJ67" s="148"/>
      <c r="HK67" s="148"/>
      <c r="HL67" s="148"/>
      <c r="HM67" s="148"/>
      <c r="HN67" s="148"/>
      <c r="HO67" s="148"/>
      <c r="HP67" s="148"/>
      <c r="HQ67" s="148"/>
      <c r="HR67" s="148"/>
      <c r="HS67" s="148"/>
      <c r="HT67" s="148"/>
      <c r="HU67" s="148"/>
      <c r="HV67" s="148"/>
      <c r="HW67" s="148"/>
      <c r="HX67" s="148"/>
      <c r="HY67" s="148"/>
      <c r="HZ67" s="148"/>
      <c r="IA67" s="148"/>
      <c r="IB67" s="148"/>
      <c r="IC67" s="148"/>
      <c r="ID67" s="148"/>
      <c r="IE67" s="148"/>
      <c r="IF67" s="148"/>
      <c r="IG67" s="148"/>
      <c r="IH67" s="148"/>
      <c r="II67" s="148"/>
      <c r="IJ67" s="148"/>
      <c r="IK67" s="148"/>
      <c r="IL67" s="148"/>
      <c r="IM67" s="148"/>
      <c r="IN67" s="148"/>
      <c r="IO67" s="148"/>
      <c r="IP67" s="148"/>
      <c r="IQ67" s="148"/>
      <c r="IR67" s="148"/>
      <c r="IS67" s="148"/>
      <c r="IT67" s="148"/>
      <c r="IU67" s="148"/>
      <c r="IV67" s="148"/>
    </row>
    <row r="68" spans="1:256" s="18" customFormat="1" ht="12" customHeight="1" x14ac:dyDescent="0.2">
      <c r="A68" s="151"/>
      <c r="B68" s="151"/>
      <c r="C68" s="22"/>
      <c r="D68" s="22"/>
      <c r="E68" s="22"/>
      <c r="F68" s="22"/>
      <c r="G68" s="22"/>
      <c r="H68" s="22"/>
      <c r="I68" s="22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  <c r="GZ68" s="148"/>
      <c r="HA68" s="148"/>
      <c r="HB68" s="148"/>
      <c r="HC68" s="148"/>
      <c r="HD68" s="148"/>
      <c r="HE68" s="148"/>
      <c r="HF68" s="148"/>
      <c r="HG68" s="148"/>
      <c r="HH68" s="148"/>
      <c r="HI68" s="148"/>
      <c r="HJ68" s="148"/>
      <c r="HK68" s="148"/>
      <c r="HL68" s="148"/>
      <c r="HM68" s="148"/>
      <c r="HN68" s="148"/>
      <c r="HO68" s="148"/>
      <c r="HP68" s="148"/>
      <c r="HQ68" s="148"/>
      <c r="HR68" s="148"/>
      <c r="HS68" s="148"/>
      <c r="HT68" s="148"/>
      <c r="HU68" s="148"/>
      <c r="HV68" s="148"/>
      <c r="HW68" s="148"/>
      <c r="HX68" s="148"/>
      <c r="HY68" s="148"/>
      <c r="HZ68" s="148"/>
      <c r="IA68" s="148"/>
      <c r="IB68" s="148"/>
      <c r="IC68" s="148"/>
      <c r="ID68" s="148"/>
      <c r="IE68" s="148"/>
      <c r="IF68" s="148"/>
      <c r="IG68" s="148"/>
      <c r="IH68" s="148"/>
      <c r="II68" s="148"/>
      <c r="IJ68" s="148"/>
      <c r="IK68" s="148"/>
      <c r="IL68" s="148"/>
      <c r="IM68" s="148"/>
      <c r="IN68" s="148"/>
      <c r="IO68" s="148"/>
      <c r="IP68" s="148"/>
      <c r="IQ68" s="148"/>
      <c r="IR68" s="148"/>
      <c r="IS68" s="148"/>
      <c r="IT68" s="148"/>
      <c r="IU68" s="148"/>
      <c r="IV68" s="148"/>
    </row>
    <row r="69" spans="1:256" s="18" customFormat="1" ht="12" customHeight="1" x14ac:dyDescent="0.2">
      <c r="A69" s="280" t="s">
        <v>63</v>
      </c>
      <c r="B69" s="280"/>
      <c r="C69" s="17">
        <v>151692</v>
      </c>
      <c r="D69" s="17">
        <v>73743</v>
      </c>
      <c r="E69" s="17">
        <v>77949</v>
      </c>
      <c r="F69" s="17">
        <v>151592</v>
      </c>
      <c r="G69" s="17">
        <v>73606</v>
      </c>
      <c r="H69" s="17">
        <v>77986</v>
      </c>
      <c r="I69" s="17">
        <v>151643</v>
      </c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  <c r="HN69" s="148"/>
      <c r="HO69" s="148"/>
      <c r="HP69" s="148"/>
      <c r="HQ69" s="148"/>
      <c r="HR69" s="148"/>
      <c r="HS69" s="148"/>
      <c r="HT69" s="148"/>
      <c r="HU69" s="148"/>
      <c r="HV69" s="148"/>
      <c r="HW69" s="148"/>
      <c r="HX69" s="148"/>
      <c r="HY69" s="148"/>
      <c r="HZ69" s="148"/>
      <c r="IA69" s="148"/>
      <c r="IB69" s="148"/>
      <c r="IC69" s="148"/>
      <c r="ID69" s="148"/>
      <c r="IE69" s="148"/>
      <c r="IF69" s="148"/>
      <c r="IG69" s="148"/>
      <c r="IH69" s="148"/>
      <c r="II69" s="148"/>
      <c r="IJ69" s="148"/>
      <c r="IK69" s="148"/>
      <c r="IL69" s="148"/>
      <c r="IM69" s="148"/>
      <c r="IN69" s="148"/>
      <c r="IO69" s="148"/>
      <c r="IP69" s="148"/>
      <c r="IQ69" s="148"/>
      <c r="IR69" s="148"/>
      <c r="IS69" s="148"/>
      <c r="IT69" s="148"/>
      <c r="IU69" s="148"/>
      <c r="IV69" s="148"/>
    </row>
    <row r="70" spans="1:256" s="18" customFormat="1" ht="12" customHeight="1" x14ac:dyDescent="0.2">
      <c r="A70" s="278" t="s">
        <v>64</v>
      </c>
      <c r="B70" s="278"/>
      <c r="C70" s="19">
        <v>4480</v>
      </c>
      <c r="D70" s="19">
        <v>2135</v>
      </c>
      <c r="E70" s="19">
        <v>2345</v>
      </c>
      <c r="F70" s="19">
        <v>4445</v>
      </c>
      <c r="G70" s="19">
        <v>2114</v>
      </c>
      <c r="H70" s="19">
        <v>2331</v>
      </c>
      <c r="I70" s="19">
        <v>4464</v>
      </c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  <c r="HK70" s="148"/>
      <c r="HL70" s="148"/>
      <c r="HM70" s="148"/>
      <c r="HN70" s="148"/>
      <c r="HO70" s="148"/>
      <c r="HP70" s="148"/>
      <c r="HQ70" s="148"/>
      <c r="HR70" s="148"/>
      <c r="HS70" s="148"/>
      <c r="HT70" s="148"/>
      <c r="HU70" s="148"/>
      <c r="HV70" s="148"/>
      <c r="HW70" s="148"/>
      <c r="HX70" s="148"/>
      <c r="HY70" s="148"/>
      <c r="HZ70" s="148"/>
      <c r="IA70" s="148"/>
      <c r="IB70" s="148"/>
      <c r="IC70" s="148"/>
      <c r="ID70" s="148"/>
      <c r="IE70" s="148"/>
      <c r="IF70" s="148"/>
      <c r="IG70" s="148"/>
      <c r="IH70" s="148"/>
      <c r="II70" s="148"/>
      <c r="IJ70" s="148"/>
      <c r="IK70" s="148"/>
      <c r="IL70" s="148"/>
      <c r="IM70" s="148"/>
      <c r="IN70" s="148"/>
      <c r="IO70" s="148"/>
      <c r="IP70" s="148"/>
      <c r="IQ70" s="148"/>
      <c r="IR70" s="148"/>
      <c r="IS70" s="148"/>
      <c r="IT70" s="148"/>
      <c r="IU70" s="148"/>
      <c r="IV70" s="148"/>
    </row>
    <row r="71" spans="1:256" s="18" customFormat="1" ht="12" customHeight="1" x14ac:dyDescent="0.2">
      <c r="A71" s="278" t="s">
        <v>65</v>
      </c>
      <c r="B71" s="278"/>
      <c r="C71" s="19">
        <v>1405</v>
      </c>
      <c r="D71" s="19">
        <v>681</v>
      </c>
      <c r="E71" s="19">
        <v>724</v>
      </c>
      <c r="F71" s="19">
        <v>1405</v>
      </c>
      <c r="G71" s="19">
        <v>675</v>
      </c>
      <c r="H71" s="19">
        <v>730</v>
      </c>
      <c r="I71" s="19">
        <v>1406</v>
      </c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  <c r="GZ71" s="148"/>
      <c r="HA71" s="148"/>
      <c r="HB71" s="148"/>
      <c r="HC71" s="148"/>
      <c r="HD71" s="148"/>
      <c r="HE71" s="148"/>
      <c r="HF71" s="148"/>
      <c r="HG71" s="148"/>
      <c r="HH71" s="148"/>
      <c r="HI71" s="148"/>
      <c r="HJ71" s="148"/>
      <c r="HK71" s="148"/>
      <c r="HL71" s="148"/>
      <c r="HM71" s="148"/>
      <c r="HN71" s="148"/>
      <c r="HO71" s="148"/>
      <c r="HP71" s="148"/>
      <c r="HQ71" s="148"/>
      <c r="HR71" s="148"/>
      <c r="HS71" s="148"/>
      <c r="HT71" s="148"/>
      <c r="HU71" s="148"/>
      <c r="HV71" s="148"/>
      <c r="HW71" s="148"/>
      <c r="HX71" s="148"/>
      <c r="HY71" s="148"/>
      <c r="HZ71" s="148"/>
      <c r="IA71" s="148"/>
      <c r="IB71" s="148"/>
      <c r="IC71" s="148"/>
      <c r="ID71" s="148"/>
      <c r="IE71" s="148"/>
      <c r="IF71" s="148"/>
      <c r="IG71" s="148"/>
      <c r="IH71" s="148"/>
      <c r="II71" s="148"/>
      <c r="IJ71" s="148"/>
      <c r="IK71" s="148"/>
      <c r="IL71" s="148"/>
      <c r="IM71" s="148"/>
      <c r="IN71" s="148"/>
      <c r="IO71" s="148"/>
      <c r="IP71" s="148"/>
      <c r="IQ71" s="148"/>
      <c r="IR71" s="148"/>
      <c r="IS71" s="148"/>
      <c r="IT71" s="148"/>
      <c r="IU71" s="148"/>
      <c r="IV71" s="148"/>
    </row>
    <row r="72" spans="1:256" s="18" customFormat="1" ht="12" customHeight="1" x14ac:dyDescent="0.2">
      <c r="A72" s="278" t="s">
        <v>66</v>
      </c>
      <c r="B72" s="278"/>
      <c r="C72" s="19">
        <v>375</v>
      </c>
      <c r="D72" s="19">
        <v>186</v>
      </c>
      <c r="E72" s="19">
        <v>189</v>
      </c>
      <c r="F72" s="19">
        <v>374</v>
      </c>
      <c r="G72" s="19">
        <v>185</v>
      </c>
      <c r="H72" s="19">
        <v>189</v>
      </c>
      <c r="I72" s="19">
        <v>374</v>
      </c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  <c r="HN72" s="148"/>
      <c r="HO72" s="148"/>
      <c r="HP72" s="148"/>
      <c r="HQ72" s="148"/>
      <c r="HR72" s="148"/>
      <c r="HS72" s="148"/>
      <c r="HT72" s="148"/>
      <c r="HU72" s="148"/>
      <c r="HV72" s="148"/>
      <c r="HW72" s="148"/>
      <c r="HX72" s="148"/>
      <c r="HY72" s="148"/>
      <c r="HZ72" s="148"/>
      <c r="IA72" s="148"/>
      <c r="IB72" s="148"/>
      <c r="IC72" s="148"/>
      <c r="ID72" s="148"/>
      <c r="IE72" s="148"/>
      <c r="IF72" s="148"/>
      <c r="IG72" s="148"/>
      <c r="IH72" s="148"/>
      <c r="II72" s="148"/>
      <c r="IJ72" s="148"/>
      <c r="IK72" s="148"/>
      <c r="IL72" s="148"/>
      <c r="IM72" s="148"/>
      <c r="IN72" s="148"/>
      <c r="IO72" s="148"/>
      <c r="IP72" s="148"/>
      <c r="IQ72" s="148"/>
      <c r="IR72" s="148"/>
      <c r="IS72" s="148"/>
      <c r="IT72" s="148"/>
      <c r="IU72" s="148"/>
      <c r="IV72" s="148"/>
    </row>
    <row r="73" spans="1:256" s="18" customFormat="1" ht="12" customHeight="1" x14ac:dyDescent="0.2">
      <c r="A73" s="278" t="s">
        <v>67</v>
      </c>
      <c r="B73" s="278"/>
      <c r="C73" s="19">
        <v>1011</v>
      </c>
      <c r="D73" s="19">
        <v>510</v>
      </c>
      <c r="E73" s="19">
        <v>501</v>
      </c>
      <c r="F73" s="19">
        <v>982</v>
      </c>
      <c r="G73" s="19">
        <v>493</v>
      </c>
      <c r="H73" s="19">
        <v>489</v>
      </c>
      <c r="I73" s="19">
        <v>996</v>
      </c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148"/>
      <c r="HN73" s="148"/>
      <c r="HO73" s="148"/>
      <c r="HP73" s="148"/>
      <c r="HQ73" s="148"/>
      <c r="HR73" s="148"/>
      <c r="HS73" s="148"/>
      <c r="HT73" s="148"/>
      <c r="HU73" s="148"/>
      <c r="HV73" s="148"/>
      <c r="HW73" s="148"/>
      <c r="HX73" s="148"/>
      <c r="HY73" s="148"/>
      <c r="HZ73" s="148"/>
      <c r="IA73" s="148"/>
      <c r="IB73" s="148"/>
      <c r="IC73" s="148"/>
      <c r="ID73" s="148"/>
      <c r="IE73" s="148"/>
      <c r="IF73" s="148"/>
      <c r="IG73" s="148"/>
      <c r="IH73" s="148"/>
      <c r="II73" s="148"/>
      <c r="IJ73" s="148"/>
      <c r="IK73" s="148"/>
      <c r="IL73" s="148"/>
      <c r="IM73" s="148"/>
      <c r="IN73" s="148"/>
      <c r="IO73" s="148"/>
      <c r="IP73" s="148"/>
      <c r="IQ73" s="148"/>
      <c r="IR73" s="148"/>
      <c r="IS73" s="148"/>
      <c r="IT73" s="148"/>
      <c r="IU73" s="148"/>
      <c r="IV73" s="148"/>
    </row>
    <row r="74" spans="1:256" s="18" customFormat="1" ht="12" customHeight="1" x14ac:dyDescent="0.2">
      <c r="A74" s="278" t="s">
        <v>68</v>
      </c>
      <c r="B74" s="278"/>
      <c r="C74" s="19">
        <v>303</v>
      </c>
      <c r="D74" s="19">
        <v>149</v>
      </c>
      <c r="E74" s="19">
        <v>154</v>
      </c>
      <c r="F74" s="19">
        <v>308</v>
      </c>
      <c r="G74" s="19">
        <v>152</v>
      </c>
      <c r="H74" s="19">
        <v>156</v>
      </c>
      <c r="I74" s="19">
        <v>305</v>
      </c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148"/>
      <c r="HN74" s="148"/>
      <c r="HO74" s="148"/>
      <c r="HP74" s="148"/>
      <c r="HQ74" s="148"/>
      <c r="HR74" s="148"/>
      <c r="HS74" s="148"/>
      <c r="HT74" s="148"/>
      <c r="HU74" s="148"/>
      <c r="HV74" s="148"/>
      <c r="HW74" s="148"/>
      <c r="HX74" s="148"/>
      <c r="HY74" s="148"/>
      <c r="HZ74" s="148"/>
      <c r="IA74" s="148"/>
      <c r="IB74" s="148"/>
      <c r="IC74" s="148"/>
      <c r="ID74" s="148"/>
      <c r="IE74" s="148"/>
      <c r="IF74" s="148"/>
      <c r="IG74" s="148"/>
      <c r="IH74" s="148"/>
      <c r="II74" s="148"/>
      <c r="IJ74" s="148"/>
      <c r="IK74" s="148"/>
      <c r="IL74" s="148"/>
      <c r="IM74" s="148"/>
      <c r="IN74" s="148"/>
      <c r="IO74" s="148"/>
      <c r="IP74" s="148"/>
      <c r="IQ74" s="148"/>
      <c r="IR74" s="148"/>
      <c r="IS74" s="148"/>
      <c r="IT74" s="148"/>
      <c r="IU74" s="148"/>
      <c r="IV74" s="148"/>
    </row>
    <row r="75" spans="1:256" s="18" customFormat="1" ht="12" customHeight="1" x14ac:dyDescent="0.2">
      <c r="A75" s="278" t="s">
        <v>69</v>
      </c>
      <c r="B75" s="278"/>
      <c r="C75" s="19">
        <v>1542</v>
      </c>
      <c r="D75" s="19">
        <v>752</v>
      </c>
      <c r="E75" s="19">
        <v>790</v>
      </c>
      <c r="F75" s="19">
        <v>1551</v>
      </c>
      <c r="G75" s="19">
        <v>763</v>
      </c>
      <c r="H75" s="19">
        <v>788</v>
      </c>
      <c r="I75" s="19">
        <v>1547</v>
      </c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  <c r="GZ75" s="148"/>
      <c r="HA75" s="148"/>
      <c r="HB75" s="148"/>
      <c r="HC75" s="148"/>
      <c r="HD75" s="148"/>
      <c r="HE75" s="148"/>
      <c r="HF75" s="148"/>
      <c r="HG75" s="148"/>
      <c r="HH75" s="148"/>
      <c r="HI75" s="148"/>
      <c r="HJ75" s="148"/>
      <c r="HK75" s="148"/>
      <c r="HL75" s="148"/>
      <c r="HM75" s="148"/>
      <c r="HN75" s="148"/>
      <c r="HO75" s="148"/>
      <c r="HP75" s="148"/>
      <c r="HQ75" s="148"/>
      <c r="HR75" s="148"/>
      <c r="HS75" s="148"/>
      <c r="HT75" s="148"/>
      <c r="HU75" s="148"/>
      <c r="HV75" s="148"/>
      <c r="HW75" s="148"/>
      <c r="HX75" s="148"/>
      <c r="HY75" s="148"/>
      <c r="HZ75" s="148"/>
      <c r="IA75" s="148"/>
      <c r="IB75" s="148"/>
      <c r="IC75" s="148"/>
      <c r="ID75" s="148"/>
      <c r="IE75" s="148"/>
      <c r="IF75" s="148"/>
      <c r="IG75" s="148"/>
      <c r="IH75" s="148"/>
      <c r="II75" s="148"/>
      <c r="IJ75" s="148"/>
      <c r="IK75" s="148"/>
      <c r="IL75" s="148"/>
      <c r="IM75" s="148"/>
      <c r="IN75" s="148"/>
      <c r="IO75" s="148"/>
      <c r="IP75" s="148"/>
      <c r="IQ75" s="148"/>
      <c r="IR75" s="148"/>
      <c r="IS75" s="148"/>
      <c r="IT75" s="148"/>
      <c r="IU75" s="148"/>
      <c r="IV75" s="148"/>
    </row>
    <row r="76" spans="1:256" s="18" customFormat="1" ht="12" customHeight="1" x14ac:dyDescent="0.2">
      <c r="A76" s="278" t="s">
        <v>70</v>
      </c>
      <c r="B76" s="278"/>
      <c r="C76" s="19">
        <v>634</v>
      </c>
      <c r="D76" s="19">
        <v>319</v>
      </c>
      <c r="E76" s="19">
        <v>315</v>
      </c>
      <c r="F76" s="19">
        <v>625</v>
      </c>
      <c r="G76" s="19">
        <v>318</v>
      </c>
      <c r="H76" s="19">
        <v>307</v>
      </c>
      <c r="I76" s="19">
        <v>629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  <c r="GZ76" s="148"/>
      <c r="HA76" s="148"/>
      <c r="HB76" s="148"/>
      <c r="HC76" s="148"/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  <c r="HN76" s="148"/>
      <c r="HO76" s="148"/>
      <c r="HP76" s="148"/>
      <c r="HQ76" s="148"/>
      <c r="HR76" s="148"/>
      <c r="HS76" s="148"/>
      <c r="HT76" s="148"/>
      <c r="HU76" s="148"/>
      <c r="HV76" s="148"/>
      <c r="HW76" s="148"/>
      <c r="HX76" s="148"/>
      <c r="HY76" s="148"/>
      <c r="HZ76" s="148"/>
      <c r="IA76" s="148"/>
      <c r="IB76" s="148"/>
      <c r="IC76" s="148"/>
      <c r="ID76" s="148"/>
      <c r="IE76" s="148"/>
      <c r="IF76" s="148"/>
      <c r="IG76" s="148"/>
      <c r="IH76" s="148"/>
      <c r="II76" s="148"/>
      <c r="IJ76" s="148"/>
      <c r="IK76" s="148"/>
      <c r="IL76" s="148"/>
      <c r="IM76" s="148"/>
      <c r="IN76" s="148"/>
      <c r="IO76" s="148"/>
      <c r="IP76" s="148"/>
      <c r="IQ76" s="148"/>
      <c r="IR76" s="148"/>
      <c r="IS76" s="148"/>
      <c r="IT76" s="148"/>
      <c r="IU76" s="148"/>
      <c r="IV76" s="148"/>
    </row>
    <row r="77" spans="1:256" s="18" customFormat="1" ht="12" customHeight="1" x14ac:dyDescent="0.2">
      <c r="A77" s="278" t="s">
        <v>71</v>
      </c>
      <c r="B77" s="278"/>
      <c r="C77" s="19">
        <v>2647</v>
      </c>
      <c r="D77" s="19">
        <v>1268</v>
      </c>
      <c r="E77" s="19">
        <v>1379</v>
      </c>
      <c r="F77" s="19">
        <v>2626</v>
      </c>
      <c r="G77" s="19">
        <v>1262</v>
      </c>
      <c r="H77" s="19">
        <v>1364</v>
      </c>
      <c r="I77" s="19">
        <v>2637</v>
      </c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  <c r="GZ77" s="148"/>
      <c r="HA77" s="148"/>
      <c r="HB77" s="148"/>
      <c r="HC77" s="148"/>
      <c r="HD77" s="148"/>
      <c r="HE77" s="148"/>
      <c r="HF77" s="148"/>
      <c r="HG77" s="148"/>
      <c r="HH77" s="148"/>
      <c r="HI77" s="148"/>
      <c r="HJ77" s="148"/>
      <c r="HK77" s="148"/>
      <c r="HL77" s="148"/>
      <c r="HM77" s="148"/>
      <c r="HN77" s="148"/>
      <c r="HO77" s="148"/>
      <c r="HP77" s="148"/>
      <c r="HQ77" s="148"/>
      <c r="HR77" s="148"/>
      <c r="HS77" s="148"/>
      <c r="HT77" s="148"/>
      <c r="HU77" s="148"/>
      <c r="HV77" s="148"/>
      <c r="HW77" s="148"/>
      <c r="HX77" s="148"/>
      <c r="HY77" s="148"/>
      <c r="HZ77" s="148"/>
      <c r="IA77" s="148"/>
      <c r="IB77" s="148"/>
      <c r="IC77" s="148"/>
      <c r="ID77" s="148"/>
      <c r="IE77" s="148"/>
      <c r="IF77" s="148"/>
      <c r="IG77" s="148"/>
      <c r="IH77" s="148"/>
      <c r="II77" s="148"/>
      <c r="IJ77" s="148"/>
      <c r="IK77" s="148"/>
      <c r="IL77" s="148"/>
      <c r="IM77" s="148"/>
      <c r="IN77" s="148"/>
      <c r="IO77" s="148"/>
      <c r="IP77" s="148"/>
      <c r="IQ77" s="148"/>
      <c r="IR77" s="148"/>
      <c r="IS77" s="148"/>
      <c r="IT77" s="148"/>
      <c r="IU77" s="148"/>
      <c r="IV77" s="148"/>
    </row>
    <row r="78" spans="1:256" s="18" customFormat="1" ht="12" customHeight="1" x14ac:dyDescent="0.2">
      <c r="A78" s="278" t="s">
        <v>73</v>
      </c>
      <c r="B78" s="278"/>
      <c r="C78" s="19">
        <v>926</v>
      </c>
      <c r="D78" s="19">
        <v>468</v>
      </c>
      <c r="E78" s="19">
        <v>458</v>
      </c>
      <c r="F78" s="19">
        <v>924</v>
      </c>
      <c r="G78" s="19">
        <v>463</v>
      </c>
      <c r="H78" s="19">
        <v>461</v>
      </c>
      <c r="I78" s="19">
        <v>924</v>
      </c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/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/>
      <c r="HN78" s="148"/>
      <c r="HO78" s="148"/>
      <c r="HP78" s="148"/>
      <c r="HQ78" s="148"/>
      <c r="HR78" s="148"/>
      <c r="HS78" s="148"/>
      <c r="HT78" s="148"/>
      <c r="HU78" s="148"/>
      <c r="HV78" s="148"/>
      <c r="HW78" s="148"/>
      <c r="HX78" s="148"/>
      <c r="HY78" s="148"/>
      <c r="HZ78" s="148"/>
      <c r="IA78" s="148"/>
      <c r="IB78" s="148"/>
      <c r="IC78" s="148"/>
      <c r="ID78" s="148"/>
      <c r="IE78" s="148"/>
      <c r="IF78" s="148"/>
      <c r="IG78" s="148"/>
      <c r="IH78" s="148"/>
      <c r="II78" s="148"/>
      <c r="IJ78" s="148"/>
      <c r="IK78" s="148"/>
      <c r="IL78" s="148"/>
      <c r="IM78" s="148"/>
      <c r="IN78" s="148"/>
      <c r="IO78" s="148"/>
      <c r="IP78" s="148"/>
      <c r="IQ78" s="148"/>
      <c r="IR78" s="148"/>
      <c r="IS78" s="148"/>
      <c r="IT78" s="148"/>
      <c r="IU78" s="148"/>
      <c r="IV78" s="148"/>
    </row>
    <row r="79" spans="1:256" s="18" customFormat="1" ht="12" customHeight="1" x14ac:dyDescent="0.2">
      <c r="A79" s="278" t="s">
        <v>75</v>
      </c>
      <c r="B79" s="278"/>
      <c r="C79" s="19">
        <v>485</v>
      </c>
      <c r="D79" s="19">
        <v>249</v>
      </c>
      <c r="E79" s="19">
        <v>236</v>
      </c>
      <c r="F79" s="19">
        <v>470</v>
      </c>
      <c r="G79" s="19">
        <v>239</v>
      </c>
      <c r="H79" s="19">
        <v>231</v>
      </c>
      <c r="I79" s="19">
        <v>478</v>
      </c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/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148"/>
      <c r="IG79" s="148"/>
      <c r="IH79" s="148"/>
      <c r="II79" s="148"/>
      <c r="IJ79" s="148"/>
      <c r="IK79" s="148"/>
      <c r="IL79" s="148"/>
      <c r="IM79" s="148"/>
      <c r="IN79" s="148"/>
      <c r="IO79" s="148"/>
      <c r="IP79" s="148"/>
      <c r="IQ79" s="148"/>
      <c r="IR79" s="148"/>
      <c r="IS79" s="148"/>
      <c r="IT79" s="148"/>
      <c r="IU79" s="148"/>
      <c r="IV79" s="148"/>
    </row>
    <row r="80" spans="1:256" s="18" customFormat="1" ht="12" customHeight="1" x14ac:dyDescent="0.2">
      <c r="A80" s="278" t="s">
        <v>76</v>
      </c>
      <c r="B80" s="278"/>
      <c r="C80" s="19">
        <v>796</v>
      </c>
      <c r="D80" s="19">
        <v>390</v>
      </c>
      <c r="E80" s="19">
        <v>406</v>
      </c>
      <c r="F80" s="19">
        <v>775</v>
      </c>
      <c r="G80" s="19">
        <v>380</v>
      </c>
      <c r="H80" s="19">
        <v>395</v>
      </c>
      <c r="I80" s="19">
        <v>786</v>
      </c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/>
      <c r="IN80" s="148"/>
      <c r="IO80" s="148"/>
      <c r="IP80" s="148"/>
      <c r="IQ80" s="148"/>
      <c r="IR80" s="148"/>
      <c r="IS80" s="148"/>
      <c r="IT80" s="148"/>
      <c r="IU80" s="148"/>
      <c r="IV80" s="148"/>
    </row>
    <row r="81" spans="1:256" s="18" customFormat="1" ht="12" customHeight="1" x14ac:dyDescent="0.2">
      <c r="A81" s="278" t="s">
        <v>77</v>
      </c>
      <c r="B81" s="278"/>
      <c r="C81" s="19">
        <v>1507</v>
      </c>
      <c r="D81" s="19">
        <v>754</v>
      </c>
      <c r="E81" s="19">
        <v>753</v>
      </c>
      <c r="F81" s="19">
        <v>1530</v>
      </c>
      <c r="G81" s="19">
        <v>769</v>
      </c>
      <c r="H81" s="19">
        <v>761</v>
      </c>
      <c r="I81" s="19">
        <v>1519</v>
      </c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/>
      <c r="IN81" s="148"/>
      <c r="IO81" s="148"/>
      <c r="IP81" s="148"/>
      <c r="IQ81" s="148"/>
      <c r="IR81" s="148"/>
      <c r="IS81" s="148"/>
      <c r="IT81" s="148"/>
      <c r="IU81" s="148"/>
      <c r="IV81" s="148"/>
    </row>
    <row r="82" spans="1:256" s="18" customFormat="1" ht="12" customHeight="1" x14ac:dyDescent="0.2">
      <c r="A82" s="278" t="s">
        <v>80</v>
      </c>
      <c r="B82" s="278"/>
      <c r="C82" s="19">
        <v>2116</v>
      </c>
      <c r="D82" s="19">
        <v>1029</v>
      </c>
      <c r="E82" s="19">
        <v>1087</v>
      </c>
      <c r="F82" s="19">
        <v>2249</v>
      </c>
      <c r="G82" s="19">
        <v>1094</v>
      </c>
      <c r="H82" s="19">
        <v>1155</v>
      </c>
      <c r="I82" s="19">
        <v>2181</v>
      </c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8"/>
      <c r="FK82" s="148"/>
      <c r="FL82" s="148"/>
      <c r="FM82" s="148"/>
      <c r="FN82" s="148"/>
      <c r="FO82" s="148"/>
      <c r="FP82" s="148"/>
      <c r="FQ82" s="148"/>
      <c r="FR82" s="148"/>
      <c r="FS82" s="148"/>
      <c r="FT82" s="148"/>
      <c r="FU82" s="148"/>
      <c r="FV82" s="148"/>
      <c r="FW82" s="148"/>
      <c r="FX82" s="148"/>
      <c r="FY82" s="148"/>
      <c r="FZ82" s="148"/>
      <c r="GA82" s="148"/>
      <c r="GB82" s="148"/>
      <c r="GC82" s="148"/>
      <c r="GD82" s="148"/>
      <c r="GE82" s="148"/>
      <c r="GF82" s="148"/>
      <c r="GG82" s="148"/>
      <c r="GH82" s="148"/>
      <c r="GI82" s="148"/>
      <c r="GJ82" s="148"/>
      <c r="GK82" s="148"/>
      <c r="GL82" s="148"/>
      <c r="GM82" s="148"/>
      <c r="GN82" s="148"/>
      <c r="GO82" s="148"/>
      <c r="GP82" s="148"/>
      <c r="GQ82" s="148"/>
      <c r="GR82" s="148"/>
      <c r="GS82" s="148"/>
      <c r="GT82" s="148"/>
      <c r="GU82" s="148"/>
      <c r="GV82" s="148"/>
      <c r="GW82" s="148"/>
      <c r="GX82" s="148"/>
      <c r="GY82" s="148"/>
      <c r="GZ82" s="148"/>
      <c r="HA82" s="148"/>
      <c r="HB82" s="148"/>
      <c r="HC82" s="148"/>
      <c r="HD82" s="148"/>
      <c r="HE82" s="148"/>
      <c r="HF82" s="148"/>
      <c r="HG82" s="148"/>
      <c r="HH82" s="148"/>
      <c r="HI82" s="148"/>
      <c r="HJ82" s="148"/>
      <c r="HK82" s="148"/>
      <c r="HL82" s="148"/>
      <c r="HM82" s="148"/>
      <c r="HN82" s="148"/>
      <c r="HO82" s="148"/>
      <c r="HP82" s="148"/>
      <c r="HQ82" s="148"/>
      <c r="HR82" s="148"/>
      <c r="HS82" s="148"/>
      <c r="HT82" s="148"/>
      <c r="HU82" s="148"/>
      <c r="HV82" s="148"/>
      <c r="HW82" s="148"/>
      <c r="HX82" s="148"/>
      <c r="HY82" s="148"/>
      <c r="HZ82" s="148"/>
      <c r="IA82" s="148"/>
      <c r="IB82" s="148"/>
      <c r="IC82" s="148"/>
      <c r="ID82" s="148"/>
      <c r="IE82" s="148"/>
      <c r="IF82" s="148"/>
      <c r="IG82" s="148"/>
      <c r="IH82" s="148"/>
      <c r="II82" s="148"/>
      <c r="IJ82" s="148"/>
      <c r="IK82" s="148"/>
      <c r="IL82" s="148"/>
      <c r="IM82" s="148"/>
      <c r="IN82" s="148"/>
      <c r="IO82" s="148"/>
      <c r="IP82" s="148"/>
      <c r="IQ82" s="148"/>
      <c r="IR82" s="148"/>
      <c r="IS82" s="148"/>
      <c r="IT82" s="148"/>
      <c r="IU82" s="148"/>
      <c r="IV82" s="148"/>
    </row>
    <row r="83" spans="1:256" s="18" customFormat="1" ht="12" customHeight="1" x14ac:dyDescent="0.2">
      <c r="A83" s="278" t="s">
        <v>81</v>
      </c>
      <c r="B83" s="278"/>
      <c r="C83" s="19">
        <v>6660</v>
      </c>
      <c r="D83" s="19">
        <v>3279</v>
      </c>
      <c r="E83" s="19">
        <v>3381</v>
      </c>
      <c r="F83" s="19">
        <v>6707</v>
      </c>
      <c r="G83" s="19">
        <v>3304</v>
      </c>
      <c r="H83" s="19">
        <v>3403</v>
      </c>
      <c r="I83" s="19">
        <v>6684</v>
      </c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8"/>
      <c r="FK83" s="148"/>
      <c r="FL83" s="148"/>
      <c r="FM83" s="148"/>
      <c r="FN83" s="148"/>
      <c r="FO83" s="148"/>
      <c r="FP83" s="148"/>
      <c r="FQ83" s="148"/>
      <c r="FR83" s="148"/>
      <c r="FS83" s="148"/>
      <c r="FT83" s="148"/>
      <c r="FU83" s="148"/>
      <c r="FV83" s="148"/>
      <c r="FW83" s="148"/>
      <c r="FX83" s="148"/>
      <c r="FY83" s="148"/>
      <c r="FZ83" s="148"/>
      <c r="GA83" s="148"/>
      <c r="GB83" s="148"/>
      <c r="GC83" s="148"/>
      <c r="GD83" s="148"/>
      <c r="GE83" s="148"/>
      <c r="GF83" s="148"/>
      <c r="GG83" s="148"/>
      <c r="GH83" s="148"/>
      <c r="GI83" s="148"/>
      <c r="GJ83" s="148"/>
      <c r="GK83" s="148"/>
      <c r="GL83" s="148"/>
      <c r="GM83" s="148"/>
      <c r="GN83" s="148"/>
      <c r="GO83" s="148"/>
      <c r="GP83" s="148"/>
      <c r="GQ83" s="148"/>
      <c r="GR83" s="148"/>
      <c r="GS83" s="148"/>
      <c r="GT83" s="148"/>
      <c r="GU83" s="148"/>
      <c r="GV83" s="148"/>
      <c r="GW83" s="148"/>
      <c r="GX83" s="148"/>
      <c r="GY83" s="148"/>
      <c r="GZ83" s="148"/>
      <c r="HA83" s="148"/>
      <c r="HB83" s="148"/>
      <c r="HC83" s="148"/>
      <c r="HD83" s="148"/>
      <c r="HE83" s="148"/>
      <c r="HF83" s="148"/>
      <c r="HG83" s="148"/>
      <c r="HH83" s="148"/>
      <c r="HI83" s="148"/>
      <c r="HJ83" s="148"/>
      <c r="HK83" s="148"/>
      <c r="HL83" s="148"/>
      <c r="HM83" s="148"/>
      <c r="HN83" s="148"/>
      <c r="HO83" s="148"/>
      <c r="HP83" s="148"/>
      <c r="HQ83" s="148"/>
      <c r="HR83" s="148"/>
      <c r="HS83" s="148"/>
      <c r="HT83" s="148"/>
      <c r="HU83" s="148"/>
      <c r="HV83" s="148"/>
      <c r="HW83" s="148"/>
      <c r="HX83" s="148"/>
      <c r="HY83" s="148"/>
      <c r="HZ83" s="148"/>
      <c r="IA83" s="148"/>
      <c r="IB83" s="148"/>
      <c r="IC83" s="148"/>
      <c r="ID83" s="148"/>
      <c r="IE83" s="148"/>
      <c r="IF83" s="148"/>
      <c r="IG83" s="148"/>
      <c r="IH83" s="148"/>
      <c r="II83" s="148"/>
      <c r="IJ83" s="148"/>
      <c r="IK83" s="148"/>
      <c r="IL83" s="148"/>
      <c r="IM83" s="148"/>
      <c r="IN83" s="148"/>
      <c r="IO83" s="148"/>
      <c r="IP83" s="148"/>
      <c r="IQ83" s="148"/>
      <c r="IR83" s="148"/>
      <c r="IS83" s="148"/>
      <c r="IT83" s="148"/>
      <c r="IU83" s="148"/>
      <c r="IV83" s="148"/>
    </row>
    <row r="84" spans="1:256" s="18" customFormat="1" ht="12" customHeight="1" x14ac:dyDescent="0.2">
      <c r="A84" s="278" t="s">
        <v>84</v>
      </c>
      <c r="B84" s="278"/>
      <c r="C84" s="19">
        <v>4330</v>
      </c>
      <c r="D84" s="19">
        <v>2046</v>
      </c>
      <c r="E84" s="19">
        <v>2284</v>
      </c>
      <c r="F84" s="19">
        <v>4356</v>
      </c>
      <c r="G84" s="19">
        <v>2060</v>
      </c>
      <c r="H84" s="19">
        <v>2296</v>
      </c>
      <c r="I84" s="19">
        <v>4345</v>
      </c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  <c r="GZ84" s="148"/>
      <c r="HA84" s="148"/>
      <c r="HB84" s="148"/>
      <c r="HC84" s="148"/>
      <c r="HD84" s="148"/>
      <c r="HE84" s="148"/>
      <c r="HF84" s="148"/>
      <c r="HG84" s="148"/>
      <c r="HH84" s="148"/>
      <c r="HI84" s="148"/>
      <c r="HJ84" s="148"/>
      <c r="HK84" s="148"/>
      <c r="HL84" s="148"/>
      <c r="HM84" s="148"/>
      <c r="HN84" s="148"/>
      <c r="HO84" s="148"/>
      <c r="HP84" s="148"/>
      <c r="HQ84" s="148"/>
      <c r="HR84" s="148"/>
      <c r="HS84" s="148"/>
      <c r="HT84" s="148"/>
      <c r="HU84" s="148"/>
      <c r="HV84" s="148"/>
      <c r="HW84" s="148"/>
      <c r="HX84" s="148"/>
      <c r="HY84" s="148"/>
      <c r="HZ84" s="148"/>
      <c r="IA84" s="148"/>
      <c r="IB84" s="148"/>
      <c r="IC84" s="148"/>
      <c r="ID84" s="148"/>
      <c r="IE84" s="148"/>
      <c r="IF84" s="148"/>
      <c r="IG84" s="148"/>
      <c r="IH84" s="148"/>
      <c r="II84" s="148"/>
      <c r="IJ84" s="148"/>
      <c r="IK84" s="148"/>
      <c r="IL84" s="148"/>
      <c r="IM84" s="148"/>
      <c r="IN84" s="148"/>
      <c r="IO84" s="148"/>
      <c r="IP84" s="148"/>
      <c r="IQ84" s="148"/>
      <c r="IR84" s="148"/>
      <c r="IS84" s="148"/>
      <c r="IT84" s="148"/>
      <c r="IU84" s="148"/>
      <c r="IV84" s="148"/>
    </row>
    <row r="85" spans="1:256" s="18" customFormat="1" ht="12" customHeight="1" x14ac:dyDescent="0.2">
      <c r="A85" s="278" t="s">
        <v>87</v>
      </c>
      <c r="B85" s="278"/>
      <c r="C85" s="19">
        <v>4911</v>
      </c>
      <c r="D85" s="19">
        <v>2428</v>
      </c>
      <c r="E85" s="19">
        <v>2483</v>
      </c>
      <c r="F85" s="19">
        <v>4895</v>
      </c>
      <c r="G85" s="19">
        <v>2406</v>
      </c>
      <c r="H85" s="19">
        <v>2489</v>
      </c>
      <c r="I85" s="19">
        <v>4903</v>
      </c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  <c r="GR85" s="148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8"/>
      <c r="HL85" s="148"/>
      <c r="HM85" s="148"/>
      <c r="HN85" s="148"/>
      <c r="HO85" s="148"/>
      <c r="HP85" s="148"/>
      <c r="HQ85" s="148"/>
      <c r="HR85" s="148"/>
      <c r="HS85" s="148"/>
      <c r="HT85" s="148"/>
      <c r="HU85" s="148"/>
      <c r="HV85" s="148"/>
      <c r="HW85" s="148"/>
      <c r="HX85" s="148"/>
      <c r="HY85" s="148"/>
      <c r="HZ85" s="148"/>
      <c r="IA85" s="148"/>
      <c r="IB85" s="148"/>
      <c r="IC85" s="148"/>
      <c r="ID85" s="148"/>
      <c r="IE85" s="148"/>
      <c r="IF85" s="148"/>
      <c r="IG85" s="148"/>
      <c r="IH85" s="148"/>
      <c r="II85" s="148"/>
      <c r="IJ85" s="148"/>
      <c r="IK85" s="148"/>
      <c r="IL85" s="148"/>
      <c r="IM85" s="148"/>
      <c r="IN85" s="148"/>
      <c r="IO85" s="148"/>
      <c r="IP85" s="148"/>
      <c r="IQ85" s="148"/>
      <c r="IR85" s="148"/>
      <c r="IS85" s="148"/>
      <c r="IT85" s="148"/>
      <c r="IU85" s="148"/>
      <c r="IV85" s="148"/>
    </row>
    <row r="86" spans="1:256" s="18" customFormat="1" ht="12" customHeight="1" x14ac:dyDescent="0.2">
      <c r="A86" s="278" t="s">
        <v>88</v>
      </c>
      <c r="B86" s="278"/>
      <c r="C86" s="19">
        <v>2032</v>
      </c>
      <c r="D86" s="19">
        <v>955</v>
      </c>
      <c r="E86" s="19">
        <v>1077</v>
      </c>
      <c r="F86" s="19">
        <v>2035</v>
      </c>
      <c r="G86" s="19">
        <v>968</v>
      </c>
      <c r="H86" s="19">
        <v>1067</v>
      </c>
      <c r="I86" s="19">
        <v>2033</v>
      </c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8"/>
      <c r="FK86" s="148"/>
      <c r="FL86" s="148"/>
      <c r="FM86" s="148"/>
      <c r="FN86" s="148"/>
      <c r="FO86" s="148"/>
      <c r="FP86" s="148"/>
      <c r="FQ86" s="148"/>
      <c r="FR86" s="148"/>
      <c r="FS86" s="148"/>
      <c r="FT86" s="148"/>
      <c r="FU86" s="148"/>
      <c r="FV86" s="148"/>
      <c r="FW86" s="148"/>
      <c r="FX86" s="148"/>
      <c r="FY86" s="148"/>
      <c r="FZ86" s="148"/>
      <c r="GA86" s="148"/>
      <c r="GB86" s="148"/>
      <c r="GC86" s="148"/>
      <c r="GD86" s="148"/>
      <c r="GE86" s="148"/>
      <c r="GF86" s="148"/>
      <c r="GG86" s="148"/>
      <c r="GH86" s="148"/>
      <c r="GI86" s="148"/>
      <c r="GJ86" s="148"/>
      <c r="GK86" s="148"/>
      <c r="GL86" s="148"/>
      <c r="GM86" s="148"/>
      <c r="GN86" s="148"/>
      <c r="GO86" s="148"/>
      <c r="GP86" s="148"/>
      <c r="GQ86" s="148"/>
      <c r="GR86" s="148"/>
      <c r="GS86" s="148"/>
      <c r="GT86" s="148"/>
      <c r="GU86" s="148"/>
      <c r="GV86" s="148"/>
      <c r="GW86" s="148"/>
      <c r="GX86" s="148"/>
      <c r="GY86" s="148"/>
      <c r="GZ86" s="148"/>
      <c r="HA86" s="148"/>
      <c r="HB86" s="148"/>
      <c r="HC86" s="148"/>
      <c r="HD86" s="148"/>
      <c r="HE86" s="148"/>
      <c r="HF86" s="148"/>
      <c r="HG86" s="148"/>
      <c r="HH86" s="148"/>
      <c r="HI86" s="148"/>
      <c r="HJ86" s="148"/>
      <c r="HK86" s="148"/>
      <c r="HL86" s="148"/>
      <c r="HM86" s="148"/>
      <c r="HN86" s="148"/>
      <c r="HO86" s="148"/>
      <c r="HP86" s="148"/>
      <c r="HQ86" s="148"/>
      <c r="HR86" s="148"/>
      <c r="HS86" s="148"/>
      <c r="HT86" s="148"/>
      <c r="HU86" s="148"/>
      <c r="HV86" s="148"/>
      <c r="HW86" s="148"/>
      <c r="HX86" s="148"/>
      <c r="HY86" s="148"/>
      <c r="HZ86" s="148"/>
      <c r="IA86" s="148"/>
      <c r="IB86" s="148"/>
      <c r="IC86" s="148"/>
      <c r="ID86" s="148"/>
      <c r="IE86" s="148"/>
      <c r="IF86" s="148"/>
      <c r="IG86" s="148"/>
      <c r="IH86" s="148"/>
      <c r="II86" s="148"/>
      <c r="IJ86" s="148"/>
      <c r="IK86" s="148"/>
      <c r="IL86" s="148"/>
      <c r="IM86" s="148"/>
      <c r="IN86" s="148"/>
      <c r="IO86" s="148"/>
      <c r="IP86" s="148"/>
      <c r="IQ86" s="148"/>
      <c r="IR86" s="148"/>
      <c r="IS86" s="148"/>
      <c r="IT86" s="148"/>
      <c r="IU86" s="148"/>
      <c r="IV86" s="148"/>
    </row>
    <row r="87" spans="1:256" s="18" customFormat="1" ht="12" customHeight="1" x14ac:dyDescent="0.2">
      <c r="A87" s="278" t="s">
        <v>89</v>
      </c>
      <c r="B87" s="278"/>
      <c r="C87" s="19">
        <v>854</v>
      </c>
      <c r="D87" s="19">
        <v>421</v>
      </c>
      <c r="E87" s="19">
        <v>433</v>
      </c>
      <c r="F87" s="19">
        <v>849</v>
      </c>
      <c r="G87" s="19">
        <v>417</v>
      </c>
      <c r="H87" s="19">
        <v>432</v>
      </c>
      <c r="I87" s="19">
        <v>851</v>
      </c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8"/>
      <c r="HA87" s="148"/>
      <c r="HB87" s="148"/>
      <c r="HC87" s="148"/>
      <c r="HD87" s="148"/>
      <c r="HE87" s="148"/>
      <c r="HF87" s="148"/>
      <c r="HG87" s="148"/>
      <c r="HH87" s="148"/>
      <c r="HI87" s="148"/>
      <c r="HJ87" s="148"/>
      <c r="HK87" s="148"/>
      <c r="HL87" s="148"/>
      <c r="HM87" s="148"/>
      <c r="HN87" s="148"/>
      <c r="HO87" s="148"/>
      <c r="HP87" s="148"/>
      <c r="HQ87" s="148"/>
      <c r="HR87" s="148"/>
      <c r="HS87" s="148"/>
      <c r="HT87" s="148"/>
      <c r="HU87" s="148"/>
      <c r="HV87" s="148"/>
      <c r="HW87" s="148"/>
      <c r="HX87" s="148"/>
      <c r="HY87" s="148"/>
      <c r="HZ87" s="148"/>
      <c r="IA87" s="148"/>
      <c r="IB87" s="148"/>
      <c r="IC87" s="148"/>
      <c r="ID87" s="148"/>
      <c r="IE87" s="148"/>
      <c r="IF87" s="148"/>
      <c r="IG87" s="148"/>
      <c r="IH87" s="148"/>
      <c r="II87" s="148"/>
      <c r="IJ87" s="148"/>
      <c r="IK87" s="148"/>
      <c r="IL87" s="148"/>
      <c r="IM87" s="148"/>
      <c r="IN87" s="148"/>
      <c r="IO87" s="148"/>
      <c r="IP87" s="148"/>
      <c r="IQ87" s="148"/>
      <c r="IR87" s="148"/>
      <c r="IS87" s="148"/>
      <c r="IT87" s="148"/>
      <c r="IU87" s="148"/>
      <c r="IV87" s="148"/>
    </row>
    <row r="88" spans="1:256" s="18" customFormat="1" ht="12" customHeight="1" x14ac:dyDescent="0.2">
      <c r="A88" s="278" t="s">
        <v>90</v>
      </c>
      <c r="B88" s="278"/>
      <c r="C88" s="19">
        <v>1387</v>
      </c>
      <c r="D88" s="19">
        <v>701</v>
      </c>
      <c r="E88" s="19">
        <v>686</v>
      </c>
      <c r="F88" s="19">
        <v>1385</v>
      </c>
      <c r="G88" s="19">
        <v>683</v>
      </c>
      <c r="H88" s="19">
        <v>702</v>
      </c>
      <c r="I88" s="19">
        <v>1387</v>
      </c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8"/>
      <c r="HA88" s="148"/>
      <c r="HB88" s="148"/>
      <c r="HC88" s="148"/>
      <c r="HD88" s="148"/>
      <c r="HE88" s="148"/>
      <c r="HF88" s="148"/>
      <c r="HG88" s="148"/>
      <c r="HH88" s="148"/>
      <c r="HI88" s="148"/>
      <c r="HJ88" s="148"/>
      <c r="HK88" s="148"/>
      <c r="HL88" s="148"/>
      <c r="HM88" s="148"/>
      <c r="HN88" s="148"/>
      <c r="HO88" s="148"/>
      <c r="HP88" s="148"/>
      <c r="HQ88" s="148"/>
      <c r="HR88" s="148"/>
      <c r="HS88" s="148"/>
      <c r="HT88" s="148"/>
      <c r="HU88" s="148"/>
      <c r="HV88" s="148"/>
      <c r="HW88" s="148"/>
      <c r="HX88" s="148"/>
      <c r="HY88" s="148"/>
      <c r="HZ88" s="148"/>
      <c r="IA88" s="148"/>
      <c r="IB88" s="148"/>
      <c r="IC88" s="148"/>
      <c r="ID88" s="148"/>
      <c r="IE88" s="148"/>
      <c r="IF88" s="148"/>
      <c r="IG88" s="148"/>
      <c r="IH88" s="148"/>
      <c r="II88" s="148"/>
      <c r="IJ88" s="148"/>
      <c r="IK88" s="148"/>
      <c r="IL88" s="148"/>
      <c r="IM88" s="148"/>
      <c r="IN88" s="148"/>
      <c r="IO88" s="148"/>
      <c r="IP88" s="148"/>
      <c r="IQ88" s="148"/>
      <c r="IR88" s="148"/>
      <c r="IS88" s="148"/>
      <c r="IT88" s="148"/>
      <c r="IU88" s="148"/>
      <c r="IV88" s="148"/>
    </row>
    <row r="89" spans="1:256" s="18" customFormat="1" ht="12" customHeight="1" x14ac:dyDescent="0.2">
      <c r="A89" s="278" t="s">
        <v>91</v>
      </c>
      <c r="B89" s="278"/>
      <c r="C89" s="19">
        <v>544</v>
      </c>
      <c r="D89" s="19">
        <v>274</v>
      </c>
      <c r="E89" s="19">
        <v>270</v>
      </c>
      <c r="F89" s="19">
        <v>559</v>
      </c>
      <c r="G89" s="19">
        <v>282</v>
      </c>
      <c r="H89" s="19">
        <v>277</v>
      </c>
      <c r="I89" s="19">
        <v>550</v>
      </c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8"/>
      <c r="HA89" s="148"/>
      <c r="HB89" s="148"/>
      <c r="HC89" s="148"/>
      <c r="HD89" s="148"/>
      <c r="HE89" s="148"/>
      <c r="HF89" s="148"/>
      <c r="HG89" s="148"/>
      <c r="HH89" s="148"/>
      <c r="HI89" s="148"/>
      <c r="HJ89" s="148"/>
      <c r="HK89" s="148"/>
      <c r="HL89" s="148"/>
      <c r="HM89" s="148"/>
      <c r="HN89" s="148"/>
      <c r="HO89" s="148"/>
      <c r="HP89" s="148"/>
      <c r="HQ89" s="148"/>
      <c r="HR89" s="148"/>
      <c r="HS89" s="148"/>
      <c r="HT89" s="148"/>
      <c r="HU89" s="148"/>
      <c r="HV89" s="148"/>
      <c r="HW89" s="148"/>
      <c r="HX89" s="148"/>
      <c r="HY89" s="148"/>
      <c r="HZ89" s="148"/>
      <c r="IA89" s="148"/>
      <c r="IB89" s="148"/>
      <c r="IC89" s="148"/>
      <c r="ID89" s="148"/>
      <c r="IE89" s="148"/>
      <c r="IF89" s="148"/>
      <c r="IG89" s="148"/>
      <c r="IH89" s="148"/>
      <c r="II89" s="148"/>
      <c r="IJ89" s="148"/>
      <c r="IK89" s="148"/>
      <c r="IL89" s="148"/>
      <c r="IM89" s="148"/>
      <c r="IN89" s="148"/>
      <c r="IO89" s="148"/>
      <c r="IP89" s="148"/>
      <c r="IQ89" s="148"/>
      <c r="IR89" s="148"/>
      <c r="IS89" s="148"/>
      <c r="IT89" s="148"/>
      <c r="IU89" s="148"/>
      <c r="IV89" s="148"/>
    </row>
    <row r="90" spans="1:256" s="18" customFormat="1" ht="12" customHeight="1" x14ac:dyDescent="0.2">
      <c r="A90" s="278" t="s">
        <v>92</v>
      </c>
      <c r="B90" s="278"/>
      <c r="C90" s="19">
        <v>515</v>
      </c>
      <c r="D90" s="19">
        <v>259</v>
      </c>
      <c r="E90" s="19">
        <v>256</v>
      </c>
      <c r="F90" s="19">
        <v>492</v>
      </c>
      <c r="G90" s="19">
        <v>248</v>
      </c>
      <c r="H90" s="19">
        <v>244</v>
      </c>
      <c r="I90" s="19">
        <v>504</v>
      </c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8"/>
      <c r="FL90" s="148"/>
      <c r="FM90" s="148"/>
      <c r="FN90" s="148"/>
      <c r="FO90" s="148"/>
      <c r="FP90" s="148"/>
      <c r="FQ90" s="148"/>
      <c r="FR90" s="148"/>
      <c r="FS90" s="148"/>
      <c r="FT90" s="148"/>
      <c r="FU90" s="148"/>
      <c r="FV90" s="148"/>
      <c r="FW90" s="148"/>
      <c r="FX90" s="148"/>
      <c r="FY90" s="148"/>
      <c r="FZ90" s="148"/>
      <c r="GA90" s="148"/>
      <c r="GB90" s="148"/>
      <c r="GC90" s="148"/>
      <c r="GD90" s="148"/>
      <c r="GE90" s="148"/>
      <c r="GF90" s="148"/>
      <c r="GG90" s="148"/>
      <c r="GH90" s="148"/>
      <c r="GI90" s="148"/>
      <c r="GJ90" s="148"/>
      <c r="GK90" s="148"/>
      <c r="GL90" s="148"/>
      <c r="GM90" s="148"/>
      <c r="GN90" s="148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8"/>
      <c r="HA90" s="148"/>
      <c r="HB90" s="148"/>
      <c r="HC90" s="148"/>
      <c r="HD90" s="148"/>
      <c r="HE90" s="148"/>
      <c r="HF90" s="148"/>
      <c r="HG90" s="148"/>
      <c r="HH90" s="148"/>
      <c r="HI90" s="148"/>
      <c r="HJ90" s="148"/>
      <c r="HK90" s="148"/>
      <c r="HL90" s="148"/>
      <c r="HM90" s="148"/>
      <c r="HN90" s="148"/>
      <c r="HO90" s="148"/>
      <c r="HP90" s="148"/>
      <c r="HQ90" s="148"/>
      <c r="HR90" s="148"/>
      <c r="HS90" s="148"/>
      <c r="HT90" s="148"/>
      <c r="HU90" s="148"/>
      <c r="HV90" s="148"/>
      <c r="HW90" s="148"/>
      <c r="HX90" s="148"/>
      <c r="HY90" s="148"/>
      <c r="HZ90" s="148"/>
      <c r="IA90" s="148"/>
      <c r="IB90" s="148"/>
      <c r="IC90" s="148"/>
      <c r="ID90" s="148"/>
      <c r="IE90" s="148"/>
      <c r="IF90" s="148"/>
      <c r="IG90" s="148"/>
      <c r="IH90" s="148"/>
      <c r="II90" s="148"/>
      <c r="IJ90" s="148"/>
      <c r="IK90" s="148"/>
      <c r="IL90" s="148"/>
      <c r="IM90" s="148"/>
      <c r="IN90" s="148"/>
      <c r="IO90" s="148"/>
      <c r="IP90" s="148"/>
      <c r="IQ90" s="148"/>
      <c r="IR90" s="148"/>
      <c r="IS90" s="148"/>
      <c r="IT90" s="148"/>
      <c r="IU90" s="148"/>
      <c r="IV90" s="148"/>
    </row>
    <row r="91" spans="1:256" s="18" customFormat="1" ht="12" customHeight="1" x14ac:dyDescent="0.2">
      <c r="A91" s="278" t="s">
        <v>93</v>
      </c>
      <c r="B91" s="278"/>
      <c r="C91" s="19">
        <v>1321</v>
      </c>
      <c r="D91" s="19">
        <v>646</v>
      </c>
      <c r="E91" s="19">
        <v>675</v>
      </c>
      <c r="F91" s="19">
        <v>1386</v>
      </c>
      <c r="G91" s="19">
        <v>671</v>
      </c>
      <c r="H91" s="19">
        <v>715</v>
      </c>
      <c r="I91" s="19">
        <v>1353</v>
      </c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8"/>
      <c r="FL91" s="148"/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/>
      <c r="FY91" s="148"/>
      <c r="FZ91" s="148"/>
      <c r="GA91" s="148"/>
      <c r="GB91" s="148"/>
      <c r="GC91" s="148"/>
      <c r="GD91" s="148"/>
      <c r="GE91" s="148"/>
      <c r="GF91" s="148"/>
      <c r="GG91" s="148"/>
      <c r="GH91" s="148"/>
      <c r="GI91" s="148"/>
      <c r="GJ91" s="148"/>
      <c r="GK91" s="148"/>
      <c r="GL91" s="148"/>
      <c r="GM91" s="148"/>
      <c r="GN91" s="148"/>
      <c r="GO91" s="148"/>
      <c r="GP91" s="148"/>
      <c r="GQ91" s="148"/>
      <c r="GR91" s="148"/>
      <c r="GS91" s="148"/>
      <c r="GT91" s="148"/>
      <c r="GU91" s="148"/>
      <c r="GV91" s="148"/>
      <c r="GW91" s="148"/>
      <c r="GX91" s="148"/>
      <c r="GY91" s="148"/>
      <c r="GZ91" s="148"/>
      <c r="HA91" s="148"/>
      <c r="HB91" s="148"/>
      <c r="HC91" s="148"/>
      <c r="HD91" s="148"/>
      <c r="HE91" s="148"/>
      <c r="HF91" s="148"/>
      <c r="HG91" s="148"/>
      <c r="HH91" s="148"/>
      <c r="HI91" s="148"/>
      <c r="HJ91" s="148"/>
      <c r="HK91" s="148"/>
      <c r="HL91" s="148"/>
      <c r="HM91" s="148"/>
      <c r="HN91" s="148"/>
      <c r="HO91" s="148"/>
      <c r="HP91" s="148"/>
      <c r="HQ91" s="148"/>
      <c r="HR91" s="148"/>
      <c r="HS91" s="148"/>
      <c r="HT91" s="148"/>
      <c r="HU91" s="148"/>
      <c r="HV91" s="148"/>
      <c r="HW91" s="148"/>
      <c r="HX91" s="148"/>
      <c r="HY91" s="148"/>
      <c r="HZ91" s="148"/>
      <c r="IA91" s="148"/>
      <c r="IB91" s="148"/>
      <c r="IC91" s="148"/>
      <c r="ID91" s="148"/>
      <c r="IE91" s="148"/>
      <c r="IF91" s="148"/>
      <c r="IG91" s="148"/>
      <c r="IH91" s="148"/>
      <c r="II91" s="148"/>
      <c r="IJ91" s="148"/>
      <c r="IK91" s="148"/>
      <c r="IL91" s="148"/>
      <c r="IM91" s="148"/>
      <c r="IN91" s="148"/>
      <c r="IO91" s="148"/>
      <c r="IP91" s="148"/>
      <c r="IQ91" s="148"/>
      <c r="IR91" s="148"/>
      <c r="IS91" s="148"/>
      <c r="IT91" s="148"/>
      <c r="IU91" s="148"/>
      <c r="IV91" s="148"/>
    </row>
    <row r="92" spans="1:256" s="18" customFormat="1" ht="12" customHeight="1" x14ac:dyDescent="0.2">
      <c r="A92" s="278" t="s">
        <v>94</v>
      </c>
      <c r="B92" s="278"/>
      <c r="C92" s="19">
        <v>1780</v>
      </c>
      <c r="D92" s="19">
        <v>875</v>
      </c>
      <c r="E92" s="19">
        <v>905</v>
      </c>
      <c r="F92" s="19">
        <v>1741</v>
      </c>
      <c r="G92" s="19">
        <v>845</v>
      </c>
      <c r="H92" s="19">
        <v>896</v>
      </c>
      <c r="I92" s="19">
        <v>1761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  <c r="GR92" s="148"/>
      <c r="GS92" s="148"/>
      <c r="GT92" s="148"/>
      <c r="GU92" s="148"/>
      <c r="GV92" s="148"/>
      <c r="GW92" s="148"/>
      <c r="GX92" s="148"/>
      <c r="GY92" s="148"/>
      <c r="GZ92" s="148"/>
      <c r="HA92" s="148"/>
      <c r="HB92" s="148"/>
      <c r="HC92" s="148"/>
      <c r="HD92" s="148"/>
      <c r="HE92" s="148"/>
      <c r="HF92" s="148"/>
      <c r="HG92" s="148"/>
      <c r="HH92" s="148"/>
      <c r="HI92" s="148"/>
      <c r="HJ92" s="148"/>
      <c r="HK92" s="148"/>
      <c r="HL92" s="148"/>
      <c r="HM92" s="148"/>
      <c r="HN92" s="148"/>
      <c r="HO92" s="148"/>
      <c r="HP92" s="148"/>
      <c r="HQ92" s="148"/>
      <c r="HR92" s="148"/>
      <c r="HS92" s="148"/>
      <c r="HT92" s="148"/>
      <c r="HU92" s="148"/>
      <c r="HV92" s="148"/>
      <c r="HW92" s="148"/>
      <c r="HX92" s="148"/>
      <c r="HY92" s="148"/>
      <c r="HZ92" s="148"/>
      <c r="IA92" s="148"/>
      <c r="IB92" s="148"/>
      <c r="IC92" s="148"/>
      <c r="ID92" s="148"/>
      <c r="IE92" s="148"/>
      <c r="IF92" s="148"/>
      <c r="IG92" s="148"/>
      <c r="IH92" s="148"/>
      <c r="II92" s="148"/>
      <c r="IJ92" s="148"/>
      <c r="IK92" s="148"/>
      <c r="IL92" s="148"/>
      <c r="IM92" s="148"/>
      <c r="IN92" s="148"/>
      <c r="IO92" s="148"/>
      <c r="IP92" s="148"/>
      <c r="IQ92" s="148"/>
      <c r="IR92" s="148"/>
      <c r="IS92" s="148"/>
      <c r="IT92" s="148"/>
      <c r="IU92" s="148"/>
      <c r="IV92" s="148"/>
    </row>
    <row r="93" spans="1:256" s="18" customFormat="1" ht="12" customHeight="1" x14ac:dyDescent="0.2">
      <c r="A93" s="278" t="s">
        <v>95</v>
      </c>
      <c r="B93" s="278"/>
      <c r="C93" s="19">
        <v>63494</v>
      </c>
      <c r="D93" s="19">
        <v>30663</v>
      </c>
      <c r="E93" s="19">
        <v>32831</v>
      </c>
      <c r="F93" s="19">
        <v>63185</v>
      </c>
      <c r="G93" s="19">
        <v>30489</v>
      </c>
      <c r="H93" s="19">
        <v>32696</v>
      </c>
      <c r="I93" s="19">
        <v>63339</v>
      </c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8"/>
      <c r="GF93" s="148"/>
      <c r="GG93" s="148"/>
      <c r="GH93" s="148"/>
      <c r="GI93" s="148"/>
      <c r="GJ93" s="148"/>
      <c r="GK93" s="148"/>
      <c r="GL93" s="148"/>
      <c r="GM93" s="148"/>
      <c r="GN93" s="148"/>
      <c r="GO93" s="148"/>
      <c r="GP93" s="148"/>
      <c r="GQ93" s="148"/>
      <c r="GR93" s="148"/>
      <c r="GS93" s="148"/>
      <c r="GT93" s="148"/>
      <c r="GU93" s="148"/>
      <c r="GV93" s="148"/>
      <c r="GW93" s="148"/>
      <c r="GX93" s="148"/>
      <c r="GY93" s="148"/>
      <c r="GZ93" s="148"/>
      <c r="HA93" s="148"/>
      <c r="HB93" s="148"/>
      <c r="HC93" s="148"/>
      <c r="HD93" s="148"/>
      <c r="HE93" s="148"/>
      <c r="HF93" s="148"/>
      <c r="HG93" s="148"/>
      <c r="HH93" s="148"/>
      <c r="HI93" s="148"/>
      <c r="HJ93" s="148"/>
      <c r="HK93" s="148"/>
      <c r="HL93" s="148"/>
      <c r="HM93" s="148"/>
      <c r="HN93" s="148"/>
      <c r="HO93" s="148"/>
      <c r="HP93" s="148"/>
      <c r="HQ93" s="148"/>
      <c r="HR93" s="148"/>
      <c r="HS93" s="148"/>
      <c r="HT93" s="148"/>
      <c r="HU93" s="148"/>
      <c r="HV93" s="148"/>
      <c r="HW93" s="148"/>
      <c r="HX93" s="148"/>
      <c r="HY93" s="148"/>
      <c r="HZ93" s="148"/>
      <c r="IA93" s="148"/>
      <c r="IB93" s="148"/>
      <c r="IC93" s="148"/>
      <c r="ID93" s="148"/>
      <c r="IE93" s="148"/>
      <c r="IF93" s="148"/>
      <c r="IG93" s="148"/>
      <c r="IH93" s="148"/>
      <c r="II93" s="148"/>
      <c r="IJ93" s="148"/>
      <c r="IK93" s="148"/>
      <c r="IL93" s="148"/>
      <c r="IM93" s="148"/>
      <c r="IN93" s="148"/>
      <c r="IO93" s="148"/>
      <c r="IP93" s="148"/>
      <c r="IQ93" s="148"/>
      <c r="IR93" s="148"/>
      <c r="IS93" s="148"/>
      <c r="IT93" s="148"/>
      <c r="IU93" s="148"/>
      <c r="IV93" s="148"/>
    </row>
    <row r="94" spans="1:256" s="18" customFormat="1" ht="12" customHeight="1" x14ac:dyDescent="0.2">
      <c r="A94" s="278" t="s">
        <v>96</v>
      </c>
      <c r="B94" s="278"/>
      <c r="C94" s="19">
        <v>1607</v>
      </c>
      <c r="D94" s="19">
        <v>762</v>
      </c>
      <c r="E94" s="19">
        <v>845</v>
      </c>
      <c r="F94" s="19">
        <v>1620</v>
      </c>
      <c r="G94" s="19">
        <v>776</v>
      </c>
      <c r="H94" s="19">
        <v>844</v>
      </c>
      <c r="I94" s="19">
        <v>1615</v>
      </c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8"/>
      <c r="GF94" s="148"/>
      <c r="GG94" s="148"/>
      <c r="GH94" s="148"/>
      <c r="GI94" s="148"/>
      <c r="GJ94" s="148"/>
      <c r="GK94" s="148"/>
      <c r="GL94" s="148"/>
      <c r="GM94" s="148"/>
      <c r="GN94" s="148"/>
      <c r="GO94" s="148"/>
      <c r="GP94" s="148"/>
      <c r="GQ94" s="148"/>
      <c r="GR94" s="148"/>
      <c r="GS94" s="148"/>
      <c r="GT94" s="148"/>
      <c r="GU94" s="148"/>
      <c r="GV94" s="148"/>
      <c r="GW94" s="148"/>
      <c r="GX94" s="148"/>
      <c r="GY94" s="148"/>
      <c r="GZ94" s="148"/>
      <c r="HA94" s="148"/>
      <c r="HB94" s="148"/>
      <c r="HC94" s="148"/>
      <c r="HD94" s="148"/>
      <c r="HE94" s="148"/>
      <c r="HF94" s="148"/>
      <c r="HG94" s="148"/>
      <c r="HH94" s="148"/>
      <c r="HI94" s="148"/>
      <c r="HJ94" s="148"/>
      <c r="HK94" s="148"/>
      <c r="HL94" s="148"/>
      <c r="HM94" s="148"/>
      <c r="HN94" s="148"/>
      <c r="HO94" s="148"/>
      <c r="HP94" s="148"/>
      <c r="HQ94" s="148"/>
      <c r="HR94" s="148"/>
      <c r="HS94" s="148"/>
      <c r="HT94" s="148"/>
      <c r="HU94" s="148"/>
      <c r="HV94" s="148"/>
      <c r="HW94" s="148"/>
      <c r="HX94" s="148"/>
      <c r="HY94" s="148"/>
      <c r="HZ94" s="148"/>
      <c r="IA94" s="148"/>
      <c r="IB94" s="148"/>
      <c r="IC94" s="148"/>
      <c r="ID94" s="148"/>
      <c r="IE94" s="148"/>
      <c r="IF94" s="148"/>
      <c r="IG94" s="148"/>
      <c r="IH94" s="148"/>
      <c r="II94" s="148"/>
      <c r="IJ94" s="148"/>
      <c r="IK94" s="148"/>
      <c r="IL94" s="148"/>
      <c r="IM94" s="148"/>
      <c r="IN94" s="148"/>
      <c r="IO94" s="148"/>
      <c r="IP94" s="148"/>
      <c r="IQ94" s="148"/>
      <c r="IR94" s="148"/>
      <c r="IS94" s="148"/>
      <c r="IT94" s="148"/>
      <c r="IU94" s="148"/>
      <c r="IV94" s="148"/>
    </row>
    <row r="95" spans="1:256" s="18" customFormat="1" ht="12" customHeight="1" x14ac:dyDescent="0.2">
      <c r="A95" s="278" t="s">
        <v>97</v>
      </c>
      <c r="B95" s="278"/>
      <c r="C95" s="19">
        <v>1338</v>
      </c>
      <c r="D95" s="19">
        <v>682</v>
      </c>
      <c r="E95" s="19">
        <v>656</v>
      </c>
      <c r="F95" s="19">
        <v>1324</v>
      </c>
      <c r="G95" s="19">
        <v>668</v>
      </c>
      <c r="H95" s="19">
        <v>656</v>
      </c>
      <c r="I95" s="19">
        <v>1330</v>
      </c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8"/>
      <c r="FF95" s="148"/>
      <c r="FG95" s="148"/>
      <c r="FH95" s="148"/>
      <c r="FI95" s="148"/>
      <c r="FJ95" s="148"/>
      <c r="FK95" s="148"/>
      <c r="FL95" s="148"/>
      <c r="FM95" s="148"/>
      <c r="FN95" s="148"/>
      <c r="FO95" s="148"/>
      <c r="FP95" s="148"/>
      <c r="FQ95" s="148"/>
      <c r="FR95" s="148"/>
      <c r="FS95" s="148"/>
      <c r="FT95" s="148"/>
      <c r="FU95" s="148"/>
      <c r="FV95" s="148"/>
      <c r="FW95" s="148"/>
      <c r="FX95" s="148"/>
      <c r="FY95" s="148"/>
      <c r="FZ95" s="148"/>
      <c r="GA95" s="148"/>
      <c r="GB95" s="148"/>
      <c r="GC95" s="148"/>
      <c r="GD95" s="148"/>
      <c r="GE95" s="148"/>
      <c r="GF95" s="148"/>
      <c r="GG95" s="148"/>
      <c r="GH95" s="148"/>
      <c r="GI95" s="148"/>
      <c r="GJ95" s="148"/>
      <c r="GK95" s="148"/>
      <c r="GL95" s="148"/>
      <c r="GM95" s="148"/>
      <c r="GN95" s="148"/>
      <c r="GO95" s="148"/>
      <c r="GP95" s="148"/>
      <c r="GQ95" s="148"/>
      <c r="GR95" s="148"/>
      <c r="GS95" s="148"/>
      <c r="GT95" s="148"/>
      <c r="GU95" s="148"/>
      <c r="GV95" s="148"/>
      <c r="GW95" s="148"/>
      <c r="GX95" s="148"/>
      <c r="GY95" s="148"/>
      <c r="GZ95" s="148"/>
      <c r="HA95" s="148"/>
      <c r="HB95" s="148"/>
      <c r="HC95" s="148"/>
      <c r="HD95" s="148"/>
      <c r="HE95" s="148"/>
      <c r="HF95" s="148"/>
      <c r="HG95" s="148"/>
      <c r="HH95" s="148"/>
      <c r="HI95" s="148"/>
      <c r="HJ95" s="148"/>
      <c r="HK95" s="148"/>
      <c r="HL95" s="148"/>
      <c r="HM95" s="148"/>
      <c r="HN95" s="148"/>
      <c r="HO95" s="148"/>
      <c r="HP95" s="148"/>
      <c r="HQ95" s="148"/>
      <c r="HR95" s="148"/>
      <c r="HS95" s="148"/>
      <c r="HT95" s="148"/>
      <c r="HU95" s="148"/>
      <c r="HV95" s="148"/>
      <c r="HW95" s="148"/>
      <c r="HX95" s="148"/>
      <c r="HY95" s="148"/>
      <c r="HZ95" s="148"/>
      <c r="IA95" s="148"/>
      <c r="IB95" s="148"/>
      <c r="IC95" s="148"/>
      <c r="ID95" s="148"/>
      <c r="IE95" s="148"/>
      <c r="IF95" s="148"/>
      <c r="IG95" s="148"/>
      <c r="IH95" s="148"/>
      <c r="II95" s="148"/>
      <c r="IJ95" s="148"/>
      <c r="IK95" s="148"/>
      <c r="IL95" s="148"/>
      <c r="IM95" s="148"/>
      <c r="IN95" s="148"/>
      <c r="IO95" s="148"/>
      <c r="IP95" s="148"/>
      <c r="IQ95" s="148"/>
      <c r="IR95" s="148"/>
      <c r="IS95" s="148"/>
      <c r="IT95" s="148"/>
      <c r="IU95" s="148"/>
      <c r="IV95" s="148"/>
    </row>
    <row r="96" spans="1:256" s="18" customFormat="1" ht="12" customHeight="1" x14ac:dyDescent="0.2">
      <c r="A96" s="278" t="s">
        <v>98</v>
      </c>
      <c r="B96" s="278"/>
      <c r="C96" s="19">
        <v>683</v>
      </c>
      <c r="D96" s="19">
        <v>347</v>
      </c>
      <c r="E96" s="19">
        <v>336</v>
      </c>
      <c r="F96" s="19">
        <v>686</v>
      </c>
      <c r="G96" s="19">
        <v>349</v>
      </c>
      <c r="H96" s="19">
        <v>337</v>
      </c>
      <c r="I96" s="19">
        <v>685</v>
      </c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8"/>
      <c r="FK96" s="148"/>
      <c r="FL96" s="148"/>
      <c r="FM96" s="148"/>
      <c r="FN96" s="148"/>
      <c r="FO96" s="148"/>
      <c r="FP96" s="148"/>
      <c r="FQ96" s="148"/>
      <c r="FR96" s="148"/>
      <c r="FS96" s="148"/>
      <c r="FT96" s="148"/>
      <c r="FU96" s="148"/>
      <c r="FV96" s="148"/>
      <c r="FW96" s="148"/>
      <c r="FX96" s="148"/>
      <c r="FY96" s="148"/>
      <c r="FZ96" s="148"/>
      <c r="GA96" s="148"/>
      <c r="GB96" s="148"/>
      <c r="GC96" s="148"/>
      <c r="GD96" s="148"/>
      <c r="GE96" s="148"/>
      <c r="GF96" s="148"/>
      <c r="GG96" s="148"/>
      <c r="GH96" s="148"/>
      <c r="GI96" s="148"/>
      <c r="GJ96" s="148"/>
      <c r="GK96" s="148"/>
      <c r="GL96" s="148"/>
      <c r="GM96" s="148"/>
      <c r="GN96" s="148"/>
      <c r="GO96" s="148"/>
      <c r="GP96" s="148"/>
      <c r="GQ96" s="148"/>
      <c r="GR96" s="148"/>
      <c r="GS96" s="148"/>
      <c r="GT96" s="148"/>
      <c r="GU96" s="148"/>
      <c r="GV96" s="148"/>
      <c r="GW96" s="148"/>
      <c r="GX96" s="148"/>
      <c r="GY96" s="148"/>
      <c r="GZ96" s="148"/>
      <c r="HA96" s="148"/>
      <c r="HB96" s="148"/>
      <c r="HC96" s="148"/>
      <c r="HD96" s="148"/>
      <c r="HE96" s="148"/>
      <c r="HF96" s="148"/>
      <c r="HG96" s="148"/>
      <c r="HH96" s="148"/>
      <c r="HI96" s="148"/>
      <c r="HJ96" s="148"/>
      <c r="HK96" s="148"/>
      <c r="HL96" s="148"/>
      <c r="HM96" s="148"/>
      <c r="HN96" s="148"/>
      <c r="HO96" s="148"/>
      <c r="HP96" s="148"/>
      <c r="HQ96" s="148"/>
      <c r="HR96" s="148"/>
      <c r="HS96" s="148"/>
      <c r="HT96" s="148"/>
      <c r="HU96" s="148"/>
      <c r="HV96" s="148"/>
      <c r="HW96" s="148"/>
      <c r="HX96" s="148"/>
      <c r="HY96" s="148"/>
      <c r="HZ96" s="148"/>
      <c r="IA96" s="148"/>
      <c r="IB96" s="148"/>
      <c r="IC96" s="148"/>
      <c r="ID96" s="148"/>
      <c r="IE96" s="148"/>
      <c r="IF96" s="148"/>
      <c r="IG96" s="148"/>
      <c r="IH96" s="148"/>
      <c r="II96" s="148"/>
      <c r="IJ96" s="148"/>
      <c r="IK96" s="148"/>
      <c r="IL96" s="148"/>
      <c r="IM96" s="148"/>
      <c r="IN96" s="148"/>
      <c r="IO96" s="148"/>
      <c r="IP96" s="148"/>
      <c r="IQ96" s="148"/>
      <c r="IR96" s="148"/>
      <c r="IS96" s="148"/>
      <c r="IT96" s="148"/>
      <c r="IU96" s="148"/>
      <c r="IV96" s="148"/>
    </row>
    <row r="97" spans="1:256" s="18" customFormat="1" ht="12" customHeight="1" x14ac:dyDescent="0.2">
      <c r="A97" s="278" t="s">
        <v>99</v>
      </c>
      <c r="B97" s="278"/>
      <c r="C97" s="19">
        <v>6268</v>
      </c>
      <c r="D97" s="19">
        <v>2936</v>
      </c>
      <c r="E97" s="19">
        <v>3332</v>
      </c>
      <c r="F97" s="19">
        <v>6226</v>
      </c>
      <c r="G97" s="19">
        <v>2916</v>
      </c>
      <c r="H97" s="19">
        <v>3310</v>
      </c>
      <c r="I97" s="19">
        <v>6247</v>
      </c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  <c r="FL97" s="148"/>
      <c r="FM97" s="148"/>
      <c r="FN97" s="148"/>
      <c r="FO97" s="148"/>
      <c r="FP97" s="148"/>
      <c r="FQ97" s="148"/>
      <c r="FR97" s="148"/>
      <c r="FS97" s="148"/>
      <c r="FT97" s="148"/>
      <c r="FU97" s="148"/>
      <c r="FV97" s="148"/>
      <c r="FW97" s="148"/>
      <c r="FX97" s="148"/>
      <c r="FY97" s="148"/>
      <c r="FZ97" s="148"/>
      <c r="GA97" s="148"/>
      <c r="GB97" s="148"/>
      <c r="GC97" s="148"/>
      <c r="GD97" s="148"/>
      <c r="GE97" s="148"/>
      <c r="GF97" s="148"/>
      <c r="GG97" s="148"/>
      <c r="GH97" s="148"/>
      <c r="GI97" s="148"/>
      <c r="GJ97" s="148"/>
      <c r="GK97" s="148"/>
      <c r="GL97" s="148"/>
      <c r="GM97" s="148"/>
      <c r="GN97" s="148"/>
      <c r="GO97" s="148"/>
      <c r="GP97" s="148"/>
      <c r="GQ97" s="148"/>
      <c r="GR97" s="148"/>
      <c r="GS97" s="148"/>
      <c r="GT97" s="148"/>
      <c r="GU97" s="148"/>
      <c r="GV97" s="148"/>
      <c r="GW97" s="148"/>
      <c r="GX97" s="148"/>
      <c r="GY97" s="148"/>
      <c r="GZ97" s="148"/>
      <c r="HA97" s="148"/>
      <c r="HB97" s="148"/>
      <c r="HC97" s="148"/>
      <c r="HD97" s="148"/>
      <c r="HE97" s="148"/>
      <c r="HF97" s="148"/>
      <c r="HG97" s="148"/>
      <c r="HH97" s="148"/>
      <c r="HI97" s="148"/>
      <c r="HJ97" s="148"/>
      <c r="HK97" s="148"/>
      <c r="HL97" s="148"/>
      <c r="HM97" s="148"/>
      <c r="HN97" s="148"/>
      <c r="HO97" s="148"/>
      <c r="HP97" s="148"/>
      <c r="HQ97" s="148"/>
      <c r="HR97" s="148"/>
      <c r="HS97" s="148"/>
      <c r="HT97" s="148"/>
      <c r="HU97" s="148"/>
      <c r="HV97" s="148"/>
      <c r="HW97" s="148"/>
      <c r="HX97" s="148"/>
      <c r="HY97" s="148"/>
      <c r="HZ97" s="148"/>
      <c r="IA97" s="148"/>
      <c r="IB97" s="148"/>
      <c r="IC97" s="148"/>
      <c r="ID97" s="148"/>
      <c r="IE97" s="148"/>
      <c r="IF97" s="148"/>
      <c r="IG97" s="148"/>
      <c r="IH97" s="148"/>
      <c r="II97" s="148"/>
      <c r="IJ97" s="148"/>
      <c r="IK97" s="148"/>
      <c r="IL97" s="148"/>
      <c r="IM97" s="148"/>
      <c r="IN97" s="148"/>
      <c r="IO97" s="148"/>
      <c r="IP97" s="148"/>
      <c r="IQ97" s="148"/>
      <c r="IR97" s="148"/>
      <c r="IS97" s="148"/>
      <c r="IT97" s="148"/>
      <c r="IU97" s="148"/>
      <c r="IV97" s="148"/>
    </row>
    <row r="98" spans="1:256" s="18" customFormat="1" ht="12" customHeight="1" x14ac:dyDescent="0.2">
      <c r="A98" s="278" t="s">
        <v>100</v>
      </c>
      <c r="B98" s="278"/>
      <c r="C98" s="19">
        <v>1445</v>
      </c>
      <c r="D98" s="19">
        <v>735</v>
      </c>
      <c r="E98" s="19">
        <v>710</v>
      </c>
      <c r="F98" s="19">
        <v>1439</v>
      </c>
      <c r="G98" s="19">
        <v>728</v>
      </c>
      <c r="H98" s="19">
        <v>711</v>
      </c>
      <c r="I98" s="19">
        <v>1443</v>
      </c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  <c r="GB98" s="148"/>
      <c r="GC98" s="148"/>
      <c r="GD98" s="148"/>
      <c r="GE98" s="148"/>
      <c r="GF98" s="148"/>
      <c r="GG98" s="148"/>
      <c r="GH98" s="148"/>
      <c r="GI98" s="148"/>
      <c r="GJ98" s="148"/>
      <c r="GK98" s="148"/>
      <c r="GL98" s="148"/>
      <c r="GM98" s="148"/>
      <c r="GN98" s="148"/>
      <c r="GO98" s="148"/>
      <c r="GP98" s="148"/>
      <c r="GQ98" s="148"/>
      <c r="GR98" s="148"/>
      <c r="GS98" s="148"/>
      <c r="GT98" s="148"/>
      <c r="GU98" s="148"/>
      <c r="GV98" s="148"/>
      <c r="GW98" s="148"/>
      <c r="GX98" s="148"/>
      <c r="GY98" s="148"/>
      <c r="GZ98" s="148"/>
      <c r="HA98" s="148"/>
      <c r="HB98" s="148"/>
      <c r="HC98" s="148"/>
      <c r="HD98" s="148"/>
      <c r="HE98" s="148"/>
      <c r="HF98" s="148"/>
      <c r="HG98" s="148"/>
      <c r="HH98" s="148"/>
      <c r="HI98" s="148"/>
      <c r="HJ98" s="148"/>
      <c r="HK98" s="148"/>
      <c r="HL98" s="148"/>
      <c r="HM98" s="148"/>
      <c r="HN98" s="148"/>
      <c r="HO98" s="148"/>
      <c r="HP98" s="148"/>
      <c r="HQ98" s="148"/>
      <c r="HR98" s="148"/>
      <c r="HS98" s="148"/>
      <c r="HT98" s="148"/>
      <c r="HU98" s="148"/>
      <c r="HV98" s="148"/>
      <c r="HW98" s="148"/>
      <c r="HX98" s="148"/>
      <c r="HY98" s="148"/>
      <c r="HZ98" s="148"/>
      <c r="IA98" s="148"/>
      <c r="IB98" s="148"/>
      <c r="IC98" s="148"/>
      <c r="ID98" s="148"/>
      <c r="IE98" s="148"/>
      <c r="IF98" s="148"/>
      <c r="IG98" s="148"/>
      <c r="IH98" s="148"/>
      <c r="II98" s="148"/>
      <c r="IJ98" s="148"/>
      <c r="IK98" s="148"/>
      <c r="IL98" s="148"/>
      <c r="IM98" s="148"/>
      <c r="IN98" s="148"/>
      <c r="IO98" s="148"/>
      <c r="IP98" s="148"/>
      <c r="IQ98" s="148"/>
      <c r="IR98" s="148"/>
      <c r="IS98" s="148"/>
      <c r="IT98" s="148"/>
      <c r="IU98" s="148"/>
      <c r="IV98" s="148"/>
    </row>
    <row r="99" spans="1:256" s="18" customFormat="1" ht="12" customHeight="1" x14ac:dyDescent="0.2">
      <c r="A99" s="278" t="s">
        <v>101</v>
      </c>
      <c r="B99" s="278"/>
      <c r="C99" s="19">
        <v>1816</v>
      </c>
      <c r="D99" s="19">
        <v>904</v>
      </c>
      <c r="E99" s="19">
        <v>912</v>
      </c>
      <c r="F99" s="19">
        <v>1802</v>
      </c>
      <c r="G99" s="19">
        <v>908</v>
      </c>
      <c r="H99" s="19">
        <v>894</v>
      </c>
      <c r="I99" s="19">
        <v>1809</v>
      </c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  <c r="FF99" s="148"/>
      <c r="FG99" s="148"/>
      <c r="FH99" s="148"/>
      <c r="FI99" s="148"/>
      <c r="FJ99" s="148"/>
      <c r="FK99" s="148"/>
      <c r="FL99" s="148"/>
      <c r="FM99" s="148"/>
      <c r="FN99" s="148"/>
      <c r="FO99" s="148"/>
      <c r="FP99" s="148"/>
      <c r="FQ99" s="148"/>
      <c r="FR99" s="148"/>
      <c r="FS99" s="148"/>
      <c r="FT99" s="148"/>
      <c r="FU99" s="148"/>
      <c r="FV99" s="148"/>
      <c r="FW99" s="148"/>
      <c r="FX99" s="148"/>
      <c r="FY99" s="148"/>
      <c r="FZ99" s="148"/>
      <c r="GA99" s="148"/>
      <c r="GB99" s="148"/>
      <c r="GC99" s="148"/>
      <c r="GD99" s="148"/>
      <c r="GE99" s="148"/>
      <c r="GF99" s="148"/>
      <c r="GG99" s="148"/>
      <c r="GH99" s="148"/>
      <c r="GI99" s="148"/>
      <c r="GJ99" s="148"/>
      <c r="GK99" s="148"/>
      <c r="GL99" s="148"/>
      <c r="GM99" s="148"/>
      <c r="GN99" s="148"/>
      <c r="GO99" s="148"/>
      <c r="GP99" s="148"/>
      <c r="GQ99" s="148"/>
      <c r="GR99" s="148"/>
      <c r="GS99" s="148"/>
      <c r="GT99" s="148"/>
      <c r="GU99" s="148"/>
      <c r="GV99" s="148"/>
      <c r="GW99" s="148"/>
      <c r="GX99" s="148"/>
      <c r="GY99" s="148"/>
      <c r="GZ99" s="148"/>
      <c r="HA99" s="148"/>
      <c r="HB99" s="148"/>
      <c r="HC99" s="148"/>
      <c r="HD99" s="148"/>
      <c r="HE99" s="148"/>
      <c r="HF99" s="148"/>
      <c r="HG99" s="148"/>
      <c r="HH99" s="148"/>
      <c r="HI99" s="148"/>
      <c r="HJ99" s="148"/>
      <c r="HK99" s="148"/>
      <c r="HL99" s="148"/>
      <c r="HM99" s="148"/>
      <c r="HN99" s="148"/>
      <c r="HO99" s="148"/>
      <c r="HP99" s="148"/>
      <c r="HQ99" s="148"/>
      <c r="HR99" s="148"/>
      <c r="HS99" s="148"/>
      <c r="HT99" s="148"/>
      <c r="HU99" s="148"/>
      <c r="HV99" s="148"/>
      <c r="HW99" s="148"/>
      <c r="HX99" s="148"/>
      <c r="HY99" s="148"/>
      <c r="HZ99" s="148"/>
      <c r="IA99" s="148"/>
      <c r="IB99" s="148"/>
      <c r="IC99" s="148"/>
      <c r="ID99" s="148"/>
      <c r="IE99" s="148"/>
      <c r="IF99" s="148"/>
      <c r="IG99" s="148"/>
      <c r="IH99" s="148"/>
      <c r="II99" s="148"/>
      <c r="IJ99" s="148"/>
      <c r="IK99" s="148"/>
      <c r="IL99" s="148"/>
      <c r="IM99" s="148"/>
      <c r="IN99" s="148"/>
      <c r="IO99" s="148"/>
      <c r="IP99" s="148"/>
      <c r="IQ99" s="148"/>
      <c r="IR99" s="148"/>
      <c r="IS99" s="148"/>
      <c r="IT99" s="148"/>
      <c r="IU99" s="148"/>
      <c r="IV99" s="148"/>
    </row>
    <row r="100" spans="1:256" s="18" customFormat="1" ht="12" customHeight="1" x14ac:dyDescent="0.2">
      <c r="A100" s="278" t="s">
        <v>102</v>
      </c>
      <c r="B100" s="278"/>
      <c r="C100" s="19">
        <v>1356</v>
      </c>
      <c r="D100" s="19">
        <v>679</v>
      </c>
      <c r="E100" s="19">
        <v>677</v>
      </c>
      <c r="F100" s="19">
        <v>1371</v>
      </c>
      <c r="G100" s="19">
        <v>684</v>
      </c>
      <c r="H100" s="19">
        <v>687</v>
      </c>
      <c r="I100" s="19">
        <v>1362</v>
      </c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  <c r="GR100" s="148"/>
      <c r="GS100" s="148"/>
      <c r="GT100" s="148"/>
      <c r="GU100" s="148"/>
      <c r="GV100" s="148"/>
      <c r="GW100" s="148"/>
      <c r="GX100" s="148"/>
      <c r="GY100" s="148"/>
      <c r="GZ100" s="148"/>
      <c r="HA100" s="148"/>
      <c r="HB100" s="148"/>
      <c r="HC100" s="148"/>
      <c r="HD100" s="148"/>
      <c r="HE100" s="148"/>
      <c r="HF100" s="148"/>
      <c r="HG100" s="148"/>
      <c r="HH100" s="148"/>
      <c r="HI100" s="148"/>
      <c r="HJ100" s="148"/>
      <c r="HK100" s="148"/>
      <c r="HL100" s="148"/>
      <c r="HM100" s="148"/>
      <c r="HN100" s="148"/>
      <c r="HO100" s="148"/>
      <c r="HP100" s="148"/>
      <c r="HQ100" s="148"/>
      <c r="HR100" s="148"/>
      <c r="HS100" s="148"/>
      <c r="HT100" s="148"/>
      <c r="HU100" s="148"/>
      <c r="HV100" s="148"/>
      <c r="HW100" s="148"/>
      <c r="HX100" s="148"/>
      <c r="HY100" s="148"/>
      <c r="HZ100" s="148"/>
      <c r="IA100" s="148"/>
      <c r="IB100" s="148"/>
      <c r="IC100" s="148"/>
      <c r="ID100" s="148"/>
      <c r="IE100" s="148"/>
      <c r="IF100" s="148"/>
      <c r="IG100" s="148"/>
      <c r="IH100" s="148"/>
      <c r="II100" s="148"/>
      <c r="IJ100" s="148"/>
      <c r="IK100" s="148"/>
      <c r="IL100" s="148"/>
      <c r="IM100" s="148"/>
      <c r="IN100" s="148"/>
      <c r="IO100" s="148"/>
      <c r="IP100" s="148"/>
      <c r="IQ100" s="148"/>
      <c r="IR100" s="148"/>
      <c r="IS100" s="148"/>
      <c r="IT100" s="148"/>
      <c r="IU100" s="148"/>
      <c r="IV100" s="148"/>
    </row>
    <row r="101" spans="1:256" s="18" customFormat="1" ht="12" customHeight="1" x14ac:dyDescent="0.2">
      <c r="A101" s="278" t="s">
        <v>103</v>
      </c>
      <c r="B101" s="278"/>
      <c r="C101" s="19">
        <v>311</v>
      </c>
      <c r="D101" s="19">
        <v>151</v>
      </c>
      <c r="E101" s="19">
        <v>160</v>
      </c>
      <c r="F101" s="19">
        <v>319</v>
      </c>
      <c r="G101" s="19">
        <v>157</v>
      </c>
      <c r="H101" s="19">
        <v>162</v>
      </c>
      <c r="I101" s="19">
        <v>316</v>
      </c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  <c r="FL101" s="148"/>
      <c r="FM101" s="148"/>
      <c r="FN101" s="148"/>
      <c r="FO101" s="148"/>
      <c r="FP101" s="148"/>
      <c r="FQ101" s="148"/>
      <c r="FR101" s="148"/>
      <c r="FS101" s="148"/>
      <c r="FT101" s="148"/>
      <c r="FU101" s="148"/>
      <c r="FV101" s="148"/>
      <c r="FW101" s="148"/>
      <c r="FX101" s="148"/>
      <c r="FY101" s="148"/>
      <c r="FZ101" s="148"/>
      <c r="GA101" s="148"/>
      <c r="GB101" s="148"/>
      <c r="GC101" s="148"/>
      <c r="GD101" s="148"/>
      <c r="GE101" s="148"/>
      <c r="GF101" s="148"/>
      <c r="GG101" s="148"/>
      <c r="GH101" s="148"/>
      <c r="GI101" s="148"/>
      <c r="GJ101" s="148"/>
      <c r="GK101" s="148"/>
      <c r="GL101" s="148"/>
      <c r="GM101" s="148"/>
      <c r="GN101" s="148"/>
      <c r="GO101" s="148"/>
      <c r="GP101" s="148"/>
      <c r="GQ101" s="148"/>
      <c r="GR101" s="148"/>
      <c r="GS101" s="148"/>
      <c r="GT101" s="148"/>
      <c r="GU101" s="148"/>
      <c r="GV101" s="148"/>
      <c r="GW101" s="148"/>
      <c r="GX101" s="148"/>
      <c r="GY101" s="148"/>
      <c r="GZ101" s="148"/>
      <c r="HA101" s="148"/>
      <c r="HB101" s="148"/>
      <c r="HC101" s="148"/>
      <c r="HD101" s="148"/>
      <c r="HE101" s="148"/>
      <c r="HF101" s="148"/>
      <c r="HG101" s="148"/>
      <c r="HH101" s="148"/>
      <c r="HI101" s="148"/>
      <c r="HJ101" s="148"/>
      <c r="HK101" s="148"/>
      <c r="HL101" s="148"/>
      <c r="HM101" s="148"/>
      <c r="HN101" s="148"/>
      <c r="HO101" s="148"/>
      <c r="HP101" s="148"/>
      <c r="HQ101" s="148"/>
      <c r="HR101" s="148"/>
      <c r="HS101" s="148"/>
      <c r="HT101" s="148"/>
      <c r="HU101" s="148"/>
      <c r="HV101" s="148"/>
      <c r="HW101" s="148"/>
      <c r="HX101" s="148"/>
      <c r="HY101" s="148"/>
      <c r="HZ101" s="148"/>
      <c r="IA101" s="148"/>
      <c r="IB101" s="148"/>
      <c r="IC101" s="148"/>
      <c r="ID101" s="148"/>
      <c r="IE101" s="148"/>
      <c r="IF101" s="148"/>
      <c r="IG101" s="148"/>
      <c r="IH101" s="148"/>
      <c r="II101" s="148"/>
      <c r="IJ101" s="148"/>
      <c r="IK101" s="148"/>
      <c r="IL101" s="148"/>
      <c r="IM101" s="148"/>
      <c r="IN101" s="148"/>
      <c r="IO101" s="148"/>
      <c r="IP101" s="148"/>
      <c r="IQ101" s="148"/>
      <c r="IR101" s="148"/>
      <c r="IS101" s="148"/>
      <c r="IT101" s="148"/>
      <c r="IU101" s="148"/>
      <c r="IV101" s="148"/>
    </row>
    <row r="102" spans="1:256" s="18" customFormat="1" ht="12" customHeight="1" x14ac:dyDescent="0.2">
      <c r="A102" s="278" t="s">
        <v>340</v>
      </c>
      <c r="B102" s="278"/>
      <c r="C102" s="19">
        <v>4502</v>
      </c>
      <c r="D102" s="19">
        <v>2310</v>
      </c>
      <c r="E102" s="19">
        <v>2192</v>
      </c>
      <c r="F102" s="19">
        <v>4520</v>
      </c>
      <c r="G102" s="19">
        <v>2297</v>
      </c>
      <c r="H102" s="19">
        <v>2223</v>
      </c>
      <c r="I102" s="19">
        <v>4510</v>
      </c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/>
      <c r="FD102" s="148"/>
      <c r="FE102" s="148"/>
      <c r="FF102" s="148"/>
      <c r="FG102" s="148"/>
      <c r="FH102" s="148"/>
      <c r="FI102" s="148"/>
      <c r="FJ102" s="148"/>
      <c r="FK102" s="148"/>
      <c r="FL102" s="148"/>
      <c r="FM102" s="148"/>
      <c r="FN102" s="148"/>
      <c r="FO102" s="148"/>
      <c r="FP102" s="148"/>
      <c r="FQ102" s="148"/>
      <c r="FR102" s="148"/>
      <c r="FS102" s="148"/>
      <c r="FT102" s="148"/>
      <c r="FU102" s="148"/>
      <c r="FV102" s="148"/>
      <c r="FW102" s="148"/>
      <c r="FX102" s="148"/>
      <c r="FY102" s="148"/>
      <c r="FZ102" s="148"/>
      <c r="GA102" s="148"/>
      <c r="GB102" s="148"/>
      <c r="GC102" s="148"/>
      <c r="GD102" s="148"/>
      <c r="GE102" s="148"/>
      <c r="GF102" s="148"/>
      <c r="GG102" s="148"/>
      <c r="GH102" s="148"/>
      <c r="GI102" s="148"/>
      <c r="GJ102" s="148"/>
      <c r="GK102" s="148"/>
      <c r="GL102" s="148"/>
      <c r="GM102" s="148"/>
      <c r="GN102" s="148"/>
      <c r="GO102" s="148"/>
      <c r="GP102" s="148"/>
      <c r="GQ102" s="148"/>
      <c r="GR102" s="148"/>
      <c r="GS102" s="148"/>
      <c r="GT102" s="148"/>
      <c r="GU102" s="148"/>
      <c r="GV102" s="148"/>
      <c r="GW102" s="148"/>
      <c r="GX102" s="148"/>
      <c r="GY102" s="148"/>
      <c r="GZ102" s="148"/>
      <c r="HA102" s="148"/>
      <c r="HB102" s="148"/>
      <c r="HC102" s="148"/>
      <c r="HD102" s="148"/>
      <c r="HE102" s="148"/>
      <c r="HF102" s="148"/>
      <c r="HG102" s="148"/>
      <c r="HH102" s="148"/>
      <c r="HI102" s="148"/>
      <c r="HJ102" s="148"/>
      <c r="HK102" s="148"/>
      <c r="HL102" s="148"/>
      <c r="HM102" s="148"/>
      <c r="HN102" s="148"/>
      <c r="HO102" s="148"/>
      <c r="HP102" s="148"/>
      <c r="HQ102" s="148"/>
      <c r="HR102" s="148"/>
      <c r="HS102" s="148"/>
      <c r="HT102" s="148"/>
      <c r="HU102" s="148"/>
      <c r="HV102" s="148"/>
      <c r="HW102" s="148"/>
      <c r="HX102" s="148"/>
      <c r="HY102" s="148"/>
      <c r="HZ102" s="148"/>
      <c r="IA102" s="148"/>
      <c r="IB102" s="148"/>
      <c r="IC102" s="148"/>
      <c r="ID102" s="148"/>
      <c r="IE102" s="148"/>
      <c r="IF102" s="148"/>
      <c r="IG102" s="148"/>
      <c r="IH102" s="148"/>
      <c r="II102" s="148"/>
      <c r="IJ102" s="148"/>
      <c r="IK102" s="148"/>
      <c r="IL102" s="148"/>
      <c r="IM102" s="148"/>
      <c r="IN102" s="148"/>
      <c r="IO102" s="148"/>
      <c r="IP102" s="148"/>
      <c r="IQ102" s="148"/>
      <c r="IR102" s="148"/>
      <c r="IS102" s="148"/>
      <c r="IT102" s="148"/>
      <c r="IU102" s="148"/>
      <c r="IV102" s="148"/>
    </row>
    <row r="103" spans="1:256" s="18" customFormat="1" ht="12" customHeight="1" x14ac:dyDescent="0.2">
      <c r="A103" s="278" t="s">
        <v>104</v>
      </c>
      <c r="B103" s="278"/>
      <c r="C103" s="19">
        <v>891</v>
      </c>
      <c r="D103" s="19">
        <v>436</v>
      </c>
      <c r="E103" s="19">
        <v>455</v>
      </c>
      <c r="F103" s="19">
        <v>870</v>
      </c>
      <c r="G103" s="19">
        <v>422</v>
      </c>
      <c r="H103" s="19">
        <v>448</v>
      </c>
      <c r="I103" s="19">
        <v>880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  <c r="FI103" s="148"/>
      <c r="FJ103" s="148"/>
      <c r="FK103" s="148"/>
      <c r="FL103" s="148"/>
      <c r="FM103" s="148"/>
      <c r="FN103" s="148"/>
      <c r="FO103" s="148"/>
      <c r="FP103" s="148"/>
      <c r="FQ103" s="148"/>
      <c r="FR103" s="148"/>
      <c r="FS103" s="148"/>
      <c r="FT103" s="148"/>
      <c r="FU103" s="148"/>
      <c r="FV103" s="148"/>
      <c r="FW103" s="148"/>
      <c r="FX103" s="148"/>
      <c r="FY103" s="148"/>
      <c r="FZ103" s="148"/>
      <c r="GA103" s="148"/>
      <c r="GB103" s="148"/>
      <c r="GC103" s="148"/>
      <c r="GD103" s="148"/>
      <c r="GE103" s="148"/>
      <c r="GF103" s="148"/>
      <c r="GG103" s="148"/>
      <c r="GH103" s="148"/>
      <c r="GI103" s="148"/>
      <c r="GJ103" s="148"/>
      <c r="GK103" s="148"/>
      <c r="GL103" s="148"/>
      <c r="GM103" s="148"/>
      <c r="GN103" s="148"/>
      <c r="GO103" s="148"/>
      <c r="GP103" s="148"/>
      <c r="GQ103" s="148"/>
      <c r="GR103" s="148"/>
      <c r="GS103" s="148"/>
      <c r="GT103" s="148"/>
      <c r="GU103" s="148"/>
      <c r="GV103" s="148"/>
      <c r="GW103" s="148"/>
      <c r="GX103" s="148"/>
      <c r="GY103" s="148"/>
      <c r="GZ103" s="148"/>
      <c r="HA103" s="148"/>
      <c r="HB103" s="148"/>
      <c r="HC103" s="148"/>
      <c r="HD103" s="148"/>
      <c r="HE103" s="148"/>
      <c r="HF103" s="148"/>
      <c r="HG103" s="148"/>
      <c r="HH103" s="148"/>
      <c r="HI103" s="148"/>
      <c r="HJ103" s="148"/>
      <c r="HK103" s="148"/>
      <c r="HL103" s="148"/>
      <c r="HM103" s="148"/>
      <c r="HN103" s="148"/>
      <c r="HO103" s="148"/>
      <c r="HP103" s="148"/>
      <c r="HQ103" s="148"/>
      <c r="HR103" s="148"/>
      <c r="HS103" s="148"/>
      <c r="HT103" s="148"/>
      <c r="HU103" s="148"/>
      <c r="HV103" s="148"/>
      <c r="HW103" s="148"/>
      <c r="HX103" s="148"/>
      <c r="HY103" s="148"/>
      <c r="HZ103" s="148"/>
      <c r="IA103" s="148"/>
      <c r="IB103" s="148"/>
      <c r="IC103" s="148"/>
      <c r="ID103" s="148"/>
      <c r="IE103" s="148"/>
      <c r="IF103" s="148"/>
      <c r="IG103" s="148"/>
      <c r="IH103" s="148"/>
      <c r="II103" s="148"/>
      <c r="IJ103" s="148"/>
      <c r="IK103" s="148"/>
      <c r="IL103" s="148"/>
      <c r="IM103" s="148"/>
      <c r="IN103" s="148"/>
      <c r="IO103" s="148"/>
      <c r="IP103" s="148"/>
      <c r="IQ103" s="148"/>
      <c r="IR103" s="148"/>
      <c r="IS103" s="148"/>
      <c r="IT103" s="148"/>
      <c r="IU103" s="148"/>
      <c r="IV103" s="148"/>
    </row>
    <row r="104" spans="1:256" s="18" customFormat="1" ht="12" customHeight="1" x14ac:dyDescent="0.2">
      <c r="A104" s="278" t="s">
        <v>105</v>
      </c>
      <c r="B104" s="278"/>
      <c r="C104" s="19">
        <v>725</v>
      </c>
      <c r="D104" s="19">
        <v>367</v>
      </c>
      <c r="E104" s="19">
        <v>358</v>
      </c>
      <c r="F104" s="19">
        <v>723</v>
      </c>
      <c r="G104" s="19">
        <v>361</v>
      </c>
      <c r="H104" s="19">
        <v>362</v>
      </c>
      <c r="I104" s="19">
        <v>723</v>
      </c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  <c r="HN104" s="148"/>
      <c r="HO104" s="148"/>
      <c r="HP104" s="148"/>
      <c r="HQ104" s="148"/>
      <c r="HR104" s="148"/>
      <c r="HS104" s="148"/>
      <c r="HT104" s="148"/>
      <c r="HU104" s="148"/>
      <c r="HV104" s="148"/>
      <c r="HW104" s="148"/>
      <c r="HX104" s="148"/>
      <c r="HY104" s="148"/>
      <c r="HZ104" s="148"/>
      <c r="IA104" s="148"/>
      <c r="IB104" s="148"/>
      <c r="IC104" s="148"/>
      <c r="ID104" s="148"/>
      <c r="IE104" s="148"/>
      <c r="IF104" s="148"/>
      <c r="IG104" s="148"/>
      <c r="IH104" s="148"/>
      <c r="II104" s="148"/>
      <c r="IJ104" s="148"/>
      <c r="IK104" s="148"/>
      <c r="IL104" s="148"/>
      <c r="IM104" s="148"/>
      <c r="IN104" s="148"/>
      <c r="IO104" s="148"/>
      <c r="IP104" s="148"/>
      <c r="IQ104" s="148"/>
      <c r="IR104" s="148"/>
      <c r="IS104" s="148"/>
      <c r="IT104" s="148"/>
      <c r="IU104" s="148"/>
      <c r="IV104" s="148"/>
    </row>
    <row r="105" spans="1:256" s="18" customFormat="1" ht="12" customHeight="1" x14ac:dyDescent="0.2">
      <c r="A105" s="278" t="s">
        <v>106</v>
      </c>
      <c r="B105" s="278"/>
      <c r="C105" s="19">
        <v>812</v>
      </c>
      <c r="D105" s="19">
        <v>377</v>
      </c>
      <c r="E105" s="19">
        <v>435</v>
      </c>
      <c r="F105" s="19">
        <v>819</v>
      </c>
      <c r="G105" s="19">
        <v>389</v>
      </c>
      <c r="H105" s="19">
        <v>430</v>
      </c>
      <c r="I105" s="19">
        <v>816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  <c r="GR105" s="148"/>
      <c r="GS105" s="148"/>
      <c r="GT105" s="148"/>
      <c r="GU105" s="148"/>
      <c r="GV105" s="148"/>
      <c r="GW105" s="148"/>
      <c r="GX105" s="148"/>
      <c r="GY105" s="148"/>
      <c r="GZ105" s="148"/>
      <c r="HA105" s="148"/>
      <c r="HB105" s="148"/>
      <c r="HC105" s="148"/>
      <c r="HD105" s="148"/>
      <c r="HE105" s="148"/>
      <c r="HF105" s="148"/>
      <c r="HG105" s="148"/>
      <c r="HH105" s="148"/>
      <c r="HI105" s="148"/>
      <c r="HJ105" s="148"/>
      <c r="HK105" s="148"/>
      <c r="HL105" s="148"/>
      <c r="HM105" s="148"/>
      <c r="HN105" s="148"/>
      <c r="HO105" s="148"/>
      <c r="HP105" s="148"/>
      <c r="HQ105" s="148"/>
      <c r="HR105" s="148"/>
      <c r="HS105" s="148"/>
      <c r="HT105" s="148"/>
      <c r="HU105" s="148"/>
      <c r="HV105" s="148"/>
      <c r="HW105" s="148"/>
      <c r="HX105" s="148"/>
      <c r="HY105" s="148"/>
      <c r="HZ105" s="148"/>
      <c r="IA105" s="148"/>
      <c r="IB105" s="148"/>
      <c r="IC105" s="148"/>
      <c r="ID105" s="148"/>
      <c r="IE105" s="148"/>
      <c r="IF105" s="148"/>
      <c r="IG105" s="148"/>
      <c r="IH105" s="148"/>
      <c r="II105" s="148"/>
      <c r="IJ105" s="148"/>
      <c r="IK105" s="148"/>
      <c r="IL105" s="148"/>
      <c r="IM105" s="148"/>
      <c r="IN105" s="148"/>
      <c r="IO105" s="148"/>
      <c r="IP105" s="148"/>
      <c r="IQ105" s="148"/>
      <c r="IR105" s="148"/>
      <c r="IS105" s="148"/>
      <c r="IT105" s="148"/>
      <c r="IU105" s="148"/>
      <c r="IV105" s="148"/>
    </row>
    <row r="106" spans="1:256" s="18" customFormat="1" ht="12" customHeight="1" x14ac:dyDescent="0.2">
      <c r="A106" s="278" t="s">
        <v>107</v>
      </c>
      <c r="B106" s="278"/>
      <c r="C106" s="19">
        <v>317</v>
      </c>
      <c r="D106" s="19">
        <v>151</v>
      </c>
      <c r="E106" s="19">
        <v>166</v>
      </c>
      <c r="F106" s="19">
        <v>329</v>
      </c>
      <c r="G106" s="19">
        <v>153</v>
      </c>
      <c r="H106" s="19">
        <v>176</v>
      </c>
      <c r="I106" s="19">
        <v>323</v>
      </c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148"/>
      <c r="GU106" s="148"/>
      <c r="GV106" s="148"/>
      <c r="GW106" s="148"/>
      <c r="GX106" s="148"/>
      <c r="GY106" s="148"/>
      <c r="GZ106" s="148"/>
      <c r="HA106" s="148"/>
      <c r="HB106" s="148"/>
      <c r="HC106" s="148"/>
      <c r="HD106" s="148"/>
      <c r="HE106" s="148"/>
      <c r="HF106" s="148"/>
      <c r="HG106" s="148"/>
      <c r="HH106" s="148"/>
      <c r="HI106" s="148"/>
      <c r="HJ106" s="148"/>
      <c r="HK106" s="148"/>
      <c r="HL106" s="148"/>
      <c r="HM106" s="148"/>
      <c r="HN106" s="148"/>
      <c r="HO106" s="148"/>
      <c r="HP106" s="148"/>
      <c r="HQ106" s="148"/>
      <c r="HR106" s="148"/>
      <c r="HS106" s="148"/>
      <c r="HT106" s="148"/>
      <c r="HU106" s="148"/>
      <c r="HV106" s="148"/>
      <c r="HW106" s="148"/>
      <c r="HX106" s="148"/>
      <c r="HY106" s="148"/>
      <c r="HZ106" s="148"/>
      <c r="IA106" s="148"/>
      <c r="IB106" s="148"/>
      <c r="IC106" s="148"/>
      <c r="ID106" s="148"/>
      <c r="IE106" s="148"/>
      <c r="IF106" s="148"/>
      <c r="IG106" s="148"/>
      <c r="IH106" s="148"/>
      <c r="II106" s="148"/>
      <c r="IJ106" s="148"/>
      <c r="IK106" s="148"/>
      <c r="IL106" s="148"/>
      <c r="IM106" s="148"/>
      <c r="IN106" s="148"/>
      <c r="IO106" s="148"/>
      <c r="IP106" s="148"/>
      <c r="IQ106" s="148"/>
      <c r="IR106" s="148"/>
      <c r="IS106" s="148"/>
      <c r="IT106" s="148"/>
      <c r="IU106" s="148"/>
      <c r="IV106" s="148"/>
    </row>
    <row r="107" spans="1:256" s="18" customFormat="1" ht="12" customHeight="1" x14ac:dyDescent="0.2">
      <c r="A107" s="278" t="s">
        <v>108</v>
      </c>
      <c r="B107" s="278"/>
      <c r="C107" s="19">
        <v>829</v>
      </c>
      <c r="D107" s="19">
        <v>395</v>
      </c>
      <c r="E107" s="19">
        <v>434</v>
      </c>
      <c r="F107" s="19">
        <v>852</v>
      </c>
      <c r="G107" s="19">
        <v>403</v>
      </c>
      <c r="H107" s="19">
        <v>449</v>
      </c>
      <c r="I107" s="19">
        <v>840</v>
      </c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148"/>
      <c r="GU107" s="148"/>
      <c r="GV107" s="148"/>
      <c r="GW107" s="148"/>
      <c r="GX107" s="148"/>
      <c r="GY107" s="148"/>
      <c r="GZ107" s="148"/>
      <c r="HA107" s="148"/>
      <c r="HB107" s="148"/>
      <c r="HC107" s="148"/>
      <c r="HD107" s="148"/>
      <c r="HE107" s="148"/>
      <c r="HF107" s="148"/>
      <c r="HG107" s="148"/>
      <c r="HH107" s="148"/>
      <c r="HI107" s="148"/>
      <c r="HJ107" s="148"/>
      <c r="HK107" s="148"/>
      <c r="HL107" s="148"/>
      <c r="HM107" s="148"/>
      <c r="HN107" s="148"/>
      <c r="HO107" s="148"/>
      <c r="HP107" s="148"/>
      <c r="HQ107" s="148"/>
      <c r="HR107" s="148"/>
      <c r="HS107" s="148"/>
      <c r="HT107" s="148"/>
      <c r="HU107" s="148"/>
      <c r="HV107" s="148"/>
      <c r="HW107" s="148"/>
      <c r="HX107" s="148"/>
      <c r="HY107" s="148"/>
      <c r="HZ107" s="148"/>
      <c r="IA107" s="148"/>
      <c r="IB107" s="148"/>
      <c r="IC107" s="148"/>
      <c r="ID107" s="148"/>
      <c r="IE107" s="148"/>
      <c r="IF107" s="148"/>
      <c r="IG107" s="148"/>
      <c r="IH107" s="148"/>
      <c r="II107" s="148"/>
      <c r="IJ107" s="148"/>
      <c r="IK107" s="148"/>
      <c r="IL107" s="148"/>
      <c r="IM107" s="148"/>
      <c r="IN107" s="148"/>
      <c r="IO107" s="148"/>
      <c r="IP107" s="148"/>
      <c r="IQ107" s="148"/>
      <c r="IR107" s="148"/>
      <c r="IS107" s="148"/>
      <c r="IT107" s="148"/>
      <c r="IU107" s="148"/>
      <c r="IV107" s="148"/>
    </row>
    <row r="108" spans="1:256" s="18" customFormat="1" ht="12" customHeight="1" x14ac:dyDescent="0.2">
      <c r="A108" s="278" t="s">
        <v>109</v>
      </c>
      <c r="B108" s="278"/>
      <c r="C108" s="19">
        <v>1471</v>
      </c>
      <c r="D108" s="19">
        <v>700</v>
      </c>
      <c r="E108" s="19">
        <v>771</v>
      </c>
      <c r="F108" s="19">
        <v>1458</v>
      </c>
      <c r="G108" s="19">
        <v>694</v>
      </c>
      <c r="H108" s="19">
        <v>764</v>
      </c>
      <c r="I108" s="19">
        <v>1466</v>
      </c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  <c r="HQ108" s="148"/>
      <c r="HR108" s="148"/>
      <c r="HS108" s="148"/>
      <c r="HT108" s="148"/>
      <c r="HU108" s="148"/>
      <c r="HV108" s="148"/>
      <c r="HW108" s="148"/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  <c r="II108" s="148"/>
      <c r="IJ108" s="148"/>
      <c r="IK108" s="148"/>
      <c r="IL108" s="148"/>
      <c r="IM108" s="148"/>
      <c r="IN108" s="148"/>
      <c r="IO108" s="148"/>
      <c r="IP108" s="148"/>
      <c r="IQ108" s="148"/>
      <c r="IR108" s="148"/>
      <c r="IS108" s="148"/>
      <c r="IT108" s="148"/>
      <c r="IU108" s="148"/>
      <c r="IV108" s="148"/>
    </row>
    <row r="109" spans="1:256" s="18" customFormat="1" ht="12" customHeight="1" x14ac:dyDescent="0.2">
      <c r="A109" s="278" t="s">
        <v>110</v>
      </c>
      <c r="B109" s="278"/>
      <c r="C109" s="19">
        <v>4144</v>
      </c>
      <c r="D109" s="19">
        <v>2104</v>
      </c>
      <c r="E109" s="19">
        <v>2040</v>
      </c>
      <c r="F109" s="19">
        <v>4247</v>
      </c>
      <c r="G109" s="19">
        <v>2164</v>
      </c>
      <c r="H109" s="19">
        <v>2083</v>
      </c>
      <c r="I109" s="19">
        <v>4195</v>
      </c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</row>
    <row r="110" spans="1:256" s="18" customFormat="1" ht="12" customHeight="1" x14ac:dyDescent="0.2">
      <c r="A110" s="278" t="s">
        <v>111</v>
      </c>
      <c r="B110" s="278"/>
      <c r="C110" s="19">
        <v>1889</v>
      </c>
      <c r="D110" s="19">
        <v>924</v>
      </c>
      <c r="E110" s="19">
        <v>965</v>
      </c>
      <c r="F110" s="19">
        <v>1902</v>
      </c>
      <c r="G110" s="19">
        <v>931</v>
      </c>
      <c r="H110" s="19">
        <v>971</v>
      </c>
      <c r="I110" s="19">
        <v>1896</v>
      </c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  <c r="HN110" s="148"/>
      <c r="HO110" s="148"/>
      <c r="HP110" s="148"/>
      <c r="HQ110" s="148"/>
      <c r="HR110" s="148"/>
      <c r="HS110" s="148"/>
      <c r="HT110" s="148"/>
      <c r="HU110" s="148"/>
      <c r="HV110" s="148"/>
      <c r="HW110" s="148"/>
      <c r="HX110" s="148"/>
      <c r="HY110" s="148"/>
      <c r="HZ110" s="148"/>
      <c r="IA110" s="148"/>
      <c r="IB110" s="148"/>
      <c r="IC110" s="148"/>
      <c r="ID110" s="148"/>
      <c r="IE110" s="148"/>
      <c r="IF110" s="148"/>
      <c r="IG110" s="148"/>
      <c r="IH110" s="148"/>
      <c r="II110" s="148"/>
      <c r="IJ110" s="148"/>
      <c r="IK110" s="148"/>
      <c r="IL110" s="148"/>
      <c r="IM110" s="148"/>
      <c r="IN110" s="148"/>
      <c r="IO110" s="148"/>
      <c r="IP110" s="148"/>
      <c r="IQ110" s="148"/>
      <c r="IR110" s="148"/>
      <c r="IS110" s="148"/>
      <c r="IT110" s="148"/>
      <c r="IU110" s="148"/>
      <c r="IV110" s="148"/>
    </row>
    <row r="111" spans="1:256" s="18" customFormat="1" ht="12" customHeight="1" x14ac:dyDescent="0.2">
      <c r="A111" s="278" t="s">
        <v>112</v>
      </c>
      <c r="B111" s="278"/>
      <c r="C111" s="19">
        <v>795</v>
      </c>
      <c r="D111" s="19">
        <v>381</v>
      </c>
      <c r="E111" s="19">
        <v>414</v>
      </c>
      <c r="F111" s="19">
        <v>800</v>
      </c>
      <c r="G111" s="19">
        <v>382</v>
      </c>
      <c r="H111" s="19">
        <v>418</v>
      </c>
      <c r="I111" s="19">
        <v>798</v>
      </c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148"/>
      <c r="GU111" s="148"/>
      <c r="GV111" s="148"/>
      <c r="GW111" s="148"/>
      <c r="GX111" s="148"/>
      <c r="GY111" s="148"/>
      <c r="GZ111" s="148"/>
      <c r="HA111" s="148"/>
      <c r="HB111" s="148"/>
      <c r="HC111" s="148"/>
      <c r="HD111" s="148"/>
      <c r="HE111" s="148"/>
      <c r="HF111" s="148"/>
      <c r="HG111" s="148"/>
      <c r="HH111" s="148"/>
      <c r="HI111" s="148"/>
      <c r="HJ111" s="148"/>
      <c r="HK111" s="148"/>
      <c r="HL111" s="148"/>
      <c r="HM111" s="148"/>
      <c r="HN111" s="148"/>
      <c r="HO111" s="148"/>
      <c r="HP111" s="148"/>
      <c r="HQ111" s="148"/>
      <c r="HR111" s="148"/>
      <c r="HS111" s="148"/>
      <c r="HT111" s="148"/>
      <c r="HU111" s="148"/>
      <c r="HV111" s="148"/>
      <c r="HW111" s="148"/>
      <c r="HX111" s="148"/>
      <c r="HY111" s="148"/>
      <c r="HZ111" s="148"/>
      <c r="IA111" s="148"/>
      <c r="IB111" s="148"/>
      <c r="IC111" s="148"/>
      <c r="ID111" s="148"/>
      <c r="IE111" s="148"/>
      <c r="IF111" s="148"/>
      <c r="IG111" s="148"/>
      <c r="IH111" s="148"/>
      <c r="II111" s="148"/>
      <c r="IJ111" s="148"/>
      <c r="IK111" s="148"/>
      <c r="IL111" s="148"/>
      <c r="IM111" s="148"/>
      <c r="IN111" s="148"/>
      <c r="IO111" s="148"/>
      <c r="IP111" s="148"/>
      <c r="IQ111" s="148"/>
      <c r="IR111" s="148"/>
      <c r="IS111" s="148"/>
      <c r="IT111" s="148"/>
      <c r="IU111" s="148"/>
      <c r="IV111" s="148"/>
    </row>
    <row r="112" spans="1:256" s="18" customFormat="1" ht="12" customHeight="1" x14ac:dyDescent="0.2">
      <c r="A112" s="278" t="s">
        <v>113</v>
      </c>
      <c r="B112" s="278"/>
      <c r="C112" s="19">
        <v>1580</v>
      </c>
      <c r="D112" s="19">
        <v>780</v>
      </c>
      <c r="E112" s="19">
        <v>800</v>
      </c>
      <c r="F112" s="19">
        <v>1579</v>
      </c>
      <c r="G112" s="19">
        <v>780</v>
      </c>
      <c r="H112" s="19">
        <v>799</v>
      </c>
      <c r="I112" s="19">
        <v>1579</v>
      </c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  <c r="HN112" s="148"/>
      <c r="HO112" s="148"/>
      <c r="HP112" s="148"/>
      <c r="HQ112" s="148"/>
      <c r="HR112" s="148"/>
      <c r="HS112" s="148"/>
      <c r="HT112" s="148"/>
      <c r="HU112" s="148"/>
      <c r="HV112" s="148"/>
      <c r="HW112" s="148"/>
      <c r="HX112" s="148"/>
      <c r="HY112" s="148"/>
      <c r="HZ112" s="148"/>
      <c r="IA112" s="148"/>
      <c r="IB112" s="148"/>
      <c r="IC112" s="148"/>
      <c r="ID112" s="148"/>
      <c r="IE112" s="148"/>
      <c r="IF112" s="148"/>
      <c r="IG112" s="148"/>
      <c r="IH112" s="148"/>
      <c r="II112" s="148"/>
      <c r="IJ112" s="148"/>
      <c r="IK112" s="148"/>
      <c r="IL112" s="148"/>
      <c r="IM112" s="148"/>
      <c r="IN112" s="148"/>
      <c r="IO112" s="148"/>
      <c r="IP112" s="148"/>
      <c r="IQ112" s="148"/>
      <c r="IR112" s="148"/>
      <c r="IS112" s="148"/>
      <c r="IT112" s="148"/>
      <c r="IU112" s="148"/>
      <c r="IV112" s="148"/>
    </row>
    <row r="113" spans="1:256" s="18" customFormat="1" ht="12" customHeight="1" x14ac:dyDescent="0.2">
      <c r="A113" s="278" t="s">
        <v>114</v>
      </c>
      <c r="B113" s="278"/>
      <c r="C113" s="19">
        <v>1364</v>
      </c>
      <c r="D113" s="19">
        <v>670</v>
      </c>
      <c r="E113" s="19">
        <v>694</v>
      </c>
      <c r="F113" s="19">
        <v>1341</v>
      </c>
      <c r="G113" s="19">
        <v>653</v>
      </c>
      <c r="H113" s="19">
        <v>688</v>
      </c>
      <c r="I113" s="19">
        <v>1353</v>
      </c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  <c r="GR113" s="148"/>
      <c r="GS113" s="148"/>
      <c r="GT113" s="148"/>
      <c r="GU113" s="148"/>
      <c r="GV113" s="148"/>
      <c r="GW113" s="148"/>
      <c r="GX113" s="148"/>
      <c r="GY113" s="148"/>
      <c r="GZ113" s="148"/>
      <c r="HA113" s="148"/>
      <c r="HB113" s="148"/>
      <c r="HC113" s="148"/>
      <c r="HD113" s="148"/>
      <c r="HE113" s="148"/>
      <c r="HF113" s="148"/>
      <c r="HG113" s="148"/>
      <c r="HH113" s="148"/>
      <c r="HI113" s="148"/>
      <c r="HJ113" s="148"/>
      <c r="HK113" s="148"/>
      <c r="HL113" s="148"/>
      <c r="HM113" s="148"/>
      <c r="HN113" s="148"/>
      <c r="HO113" s="148"/>
      <c r="HP113" s="148"/>
      <c r="HQ113" s="148"/>
      <c r="HR113" s="148"/>
      <c r="HS113" s="148"/>
      <c r="HT113" s="148"/>
      <c r="HU113" s="148"/>
      <c r="HV113" s="148"/>
      <c r="HW113" s="148"/>
      <c r="HX113" s="148"/>
      <c r="HY113" s="148"/>
      <c r="HZ113" s="148"/>
      <c r="IA113" s="148"/>
      <c r="IB113" s="148"/>
      <c r="IC113" s="148"/>
      <c r="ID113" s="148"/>
      <c r="IE113" s="148"/>
      <c r="IF113" s="148"/>
      <c r="IG113" s="148"/>
      <c r="IH113" s="148"/>
      <c r="II113" s="148"/>
      <c r="IJ113" s="148"/>
      <c r="IK113" s="148"/>
      <c r="IL113" s="148"/>
      <c r="IM113" s="148"/>
      <c r="IN113" s="148"/>
      <c r="IO113" s="148"/>
      <c r="IP113" s="148"/>
      <c r="IQ113" s="148"/>
      <c r="IR113" s="148"/>
      <c r="IS113" s="148"/>
      <c r="IT113" s="148"/>
      <c r="IU113" s="148"/>
      <c r="IV113" s="148"/>
    </row>
    <row r="114" spans="1:256" s="18" customFormat="1" ht="12" customHeight="1" x14ac:dyDescent="0.2">
      <c r="A114" s="278" t="s">
        <v>116</v>
      </c>
      <c r="B114" s="278"/>
      <c r="C114" s="19">
        <v>838</v>
      </c>
      <c r="D114" s="19">
        <v>418</v>
      </c>
      <c r="E114" s="19">
        <v>420</v>
      </c>
      <c r="F114" s="19">
        <v>839</v>
      </c>
      <c r="G114" s="19">
        <v>418</v>
      </c>
      <c r="H114" s="19">
        <v>421</v>
      </c>
      <c r="I114" s="19">
        <v>837</v>
      </c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  <c r="GB114" s="148"/>
      <c r="GC114" s="148"/>
      <c r="GD114" s="148"/>
      <c r="GE114" s="148"/>
      <c r="GF114" s="148"/>
      <c r="GG114" s="148"/>
      <c r="GH114" s="148"/>
      <c r="GI114" s="148"/>
      <c r="GJ114" s="148"/>
      <c r="GK114" s="148"/>
      <c r="GL114" s="148"/>
      <c r="GM114" s="148"/>
      <c r="GN114" s="148"/>
      <c r="GO114" s="148"/>
      <c r="GP114" s="148"/>
      <c r="GQ114" s="148"/>
      <c r="GR114" s="148"/>
      <c r="GS114" s="148"/>
      <c r="GT114" s="148"/>
      <c r="GU114" s="148"/>
      <c r="GV114" s="148"/>
      <c r="GW114" s="148"/>
      <c r="GX114" s="148"/>
      <c r="GY114" s="148"/>
      <c r="GZ114" s="148"/>
      <c r="HA114" s="148"/>
      <c r="HB114" s="148"/>
      <c r="HC114" s="148"/>
      <c r="HD114" s="148"/>
      <c r="HE114" s="148"/>
      <c r="HF114" s="148"/>
      <c r="HG114" s="148"/>
      <c r="HH114" s="148"/>
      <c r="HI114" s="148"/>
      <c r="HJ114" s="148"/>
      <c r="HK114" s="148"/>
      <c r="HL114" s="148"/>
      <c r="HM114" s="148"/>
      <c r="HN114" s="148"/>
      <c r="HO114" s="148"/>
      <c r="HP114" s="148"/>
      <c r="HQ114" s="148"/>
      <c r="HR114" s="148"/>
      <c r="HS114" s="148"/>
      <c r="HT114" s="148"/>
      <c r="HU114" s="148"/>
      <c r="HV114" s="148"/>
      <c r="HW114" s="148"/>
      <c r="HX114" s="148"/>
      <c r="HY114" s="148"/>
      <c r="HZ114" s="148"/>
      <c r="IA114" s="148"/>
      <c r="IB114" s="148"/>
      <c r="IC114" s="148"/>
      <c r="ID114" s="148"/>
      <c r="IE114" s="148"/>
      <c r="IF114" s="148"/>
      <c r="IG114" s="148"/>
      <c r="IH114" s="148"/>
      <c r="II114" s="148"/>
      <c r="IJ114" s="148"/>
      <c r="IK114" s="148"/>
      <c r="IL114" s="148"/>
      <c r="IM114" s="148"/>
      <c r="IN114" s="148"/>
      <c r="IO114" s="148"/>
      <c r="IP114" s="148"/>
      <c r="IQ114" s="148"/>
      <c r="IR114" s="148"/>
      <c r="IS114" s="148"/>
      <c r="IT114" s="148"/>
      <c r="IU114" s="148"/>
      <c r="IV114" s="148"/>
    </row>
    <row r="115" spans="1:256" s="18" customFormat="1" ht="12" customHeight="1" x14ac:dyDescent="0.2">
      <c r="A115" s="278" t="s">
        <v>117</v>
      </c>
      <c r="B115" s="278"/>
      <c r="C115" s="19">
        <v>2230</v>
      </c>
      <c r="D115" s="19">
        <v>1059</v>
      </c>
      <c r="E115" s="19">
        <v>1171</v>
      </c>
      <c r="F115" s="19">
        <v>2213</v>
      </c>
      <c r="G115" s="19">
        <v>1054</v>
      </c>
      <c r="H115" s="19">
        <v>1159</v>
      </c>
      <c r="I115" s="19">
        <v>2223</v>
      </c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  <c r="HQ115" s="148"/>
      <c r="HR115" s="148"/>
      <c r="HS115" s="148"/>
      <c r="HT115" s="148"/>
      <c r="HU115" s="148"/>
      <c r="HV115" s="148"/>
      <c r="HW115" s="148"/>
      <c r="HX115" s="148"/>
      <c r="HY115" s="148"/>
      <c r="HZ115" s="148"/>
      <c r="IA115" s="148"/>
      <c r="IB115" s="148"/>
      <c r="IC115" s="148"/>
      <c r="ID115" s="148"/>
      <c r="IE115" s="148"/>
      <c r="IF115" s="148"/>
      <c r="IG115" s="148"/>
      <c r="IH115" s="148"/>
      <c r="II115" s="148"/>
      <c r="IJ115" s="148"/>
      <c r="IK115" s="148"/>
      <c r="IL115" s="148"/>
      <c r="IM115" s="148"/>
      <c r="IN115" s="148"/>
      <c r="IO115" s="148"/>
      <c r="IP115" s="148"/>
      <c r="IQ115" s="148"/>
      <c r="IR115" s="148"/>
      <c r="IS115" s="148"/>
      <c r="IT115" s="148"/>
      <c r="IU115" s="148"/>
      <c r="IV115" s="148"/>
    </row>
    <row r="116" spans="1:256" s="18" customFormat="1" ht="12" customHeight="1" x14ac:dyDescent="0.2">
      <c r="A116" s="278" t="s">
        <v>118</v>
      </c>
      <c r="B116" s="278"/>
      <c r="C116" s="19">
        <v>682</v>
      </c>
      <c r="D116" s="19">
        <v>324</v>
      </c>
      <c r="E116" s="19">
        <v>358</v>
      </c>
      <c r="F116" s="19">
        <v>687</v>
      </c>
      <c r="G116" s="19">
        <v>323</v>
      </c>
      <c r="H116" s="19">
        <v>364</v>
      </c>
      <c r="I116" s="19">
        <v>684</v>
      </c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8"/>
      <c r="FK116" s="148"/>
      <c r="FL116" s="148"/>
      <c r="FM116" s="148"/>
      <c r="FN116" s="148"/>
      <c r="FO116" s="148"/>
      <c r="FP116" s="148"/>
      <c r="FQ116" s="148"/>
      <c r="FR116" s="148"/>
      <c r="FS116" s="148"/>
      <c r="FT116" s="148"/>
      <c r="FU116" s="148"/>
      <c r="FV116" s="148"/>
      <c r="FW116" s="148"/>
      <c r="FX116" s="148"/>
      <c r="FY116" s="148"/>
      <c r="FZ116" s="148"/>
      <c r="GA116" s="148"/>
      <c r="GB116" s="148"/>
      <c r="GC116" s="148"/>
      <c r="GD116" s="148"/>
      <c r="GE116" s="148"/>
      <c r="GF116" s="148"/>
      <c r="GG116" s="148"/>
      <c r="GH116" s="148"/>
      <c r="GI116" s="148"/>
      <c r="GJ116" s="148"/>
      <c r="GK116" s="148"/>
      <c r="GL116" s="148"/>
      <c r="GM116" s="148"/>
      <c r="GN116" s="148"/>
      <c r="GO116" s="148"/>
      <c r="GP116" s="148"/>
      <c r="GQ116" s="148"/>
      <c r="GR116" s="148"/>
      <c r="GS116" s="148"/>
      <c r="GT116" s="148"/>
      <c r="GU116" s="148"/>
      <c r="GV116" s="148"/>
      <c r="GW116" s="148"/>
      <c r="GX116" s="148"/>
      <c r="GY116" s="148"/>
      <c r="GZ116" s="148"/>
      <c r="HA116" s="148"/>
      <c r="HB116" s="148"/>
      <c r="HC116" s="148"/>
      <c r="HD116" s="148"/>
      <c r="HE116" s="148"/>
      <c r="HF116" s="148"/>
      <c r="HG116" s="148"/>
      <c r="HH116" s="148"/>
      <c r="HI116" s="148"/>
      <c r="HJ116" s="148"/>
      <c r="HK116" s="148"/>
      <c r="HL116" s="148"/>
      <c r="HM116" s="148"/>
      <c r="HN116" s="148"/>
      <c r="HO116" s="148"/>
      <c r="HP116" s="148"/>
      <c r="HQ116" s="148"/>
      <c r="HR116" s="148"/>
      <c r="HS116" s="148"/>
      <c r="HT116" s="148"/>
      <c r="HU116" s="148"/>
      <c r="HV116" s="148"/>
      <c r="HW116" s="148"/>
      <c r="HX116" s="148"/>
      <c r="HY116" s="148"/>
      <c r="HZ116" s="148"/>
      <c r="IA116" s="148"/>
      <c r="IB116" s="148"/>
      <c r="IC116" s="148"/>
      <c r="ID116" s="148"/>
      <c r="IE116" s="148"/>
      <c r="IF116" s="148"/>
      <c r="IG116" s="148"/>
      <c r="IH116" s="148"/>
      <c r="II116" s="148"/>
      <c r="IJ116" s="148"/>
      <c r="IK116" s="148"/>
      <c r="IL116" s="148"/>
      <c r="IM116" s="148"/>
      <c r="IN116" s="148"/>
      <c r="IO116" s="148"/>
      <c r="IP116" s="148"/>
      <c r="IQ116" s="148"/>
      <c r="IR116" s="148"/>
      <c r="IS116" s="148"/>
      <c r="IT116" s="148"/>
      <c r="IU116" s="148"/>
      <c r="IV116" s="148"/>
    </row>
    <row r="117" spans="1:256" s="18" customFormat="1" ht="12" customHeight="1" x14ac:dyDescent="0.2">
      <c r="A117" s="278" t="s">
        <v>121</v>
      </c>
      <c r="B117" s="278"/>
      <c r="C117" s="19">
        <v>1779</v>
      </c>
      <c r="D117" s="19">
        <v>810</v>
      </c>
      <c r="E117" s="19">
        <v>969</v>
      </c>
      <c r="F117" s="19">
        <v>1774</v>
      </c>
      <c r="G117" s="19">
        <v>806</v>
      </c>
      <c r="H117" s="19">
        <v>968</v>
      </c>
      <c r="I117" s="19">
        <v>1776</v>
      </c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  <c r="FK117" s="148"/>
      <c r="FL117" s="148"/>
      <c r="FM117" s="148"/>
      <c r="FN117" s="148"/>
      <c r="FO117" s="148"/>
      <c r="FP117" s="148"/>
      <c r="FQ117" s="148"/>
      <c r="FR117" s="148"/>
      <c r="FS117" s="148"/>
      <c r="FT117" s="148"/>
      <c r="FU117" s="148"/>
      <c r="FV117" s="148"/>
      <c r="FW117" s="148"/>
      <c r="FX117" s="148"/>
      <c r="FY117" s="148"/>
      <c r="FZ117" s="148"/>
      <c r="GA117" s="148"/>
      <c r="GB117" s="148"/>
      <c r="GC117" s="148"/>
      <c r="GD117" s="148"/>
      <c r="GE117" s="148"/>
      <c r="GF117" s="148"/>
      <c r="GG117" s="148"/>
      <c r="GH117" s="148"/>
      <c r="GI117" s="148"/>
      <c r="GJ117" s="148"/>
      <c r="GK117" s="148"/>
      <c r="GL117" s="148"/>
      <c r="GM117" s="148"/>
      <c r="GN117" s="148"/>
      <c r="GO117" s="148"/>
      <c r="GP117" s="148"/>
      <c r="GQ117" s="148"/>
      <c r="GR117" s="148"/>
      <c r="GS117" s="148"/>
      <c r="GT117" s="148"/>
      <c r="GU117" s="148"/>
      <c r="GV117" s="148"/>
      <c r="GW117" s="148"/>
      <c r="GX117" s="148"/>
      <c r="GY117" s="148"/>
      <c r="GZ117" s="148"/>
      <c r="HA117" s="148"/>
      <c r="HB117" s="148"/>
      <c r="HC117" s="148"/>
      <c r="HD117" s="148"/>
      <c r="HE117" s="148"/>
      <c r="HF117" s="148"/>
      <c r="HG117" s="148"/>
      <c r="HH117" s="148"/>
      <c r="HI117" s="148"/>
      <c r="HJ117" s="148"/>
      <c r="HK117" s="148"/>
      <c r="HL117" s="148"/>
      <c r="HM117" s="148"/>
      <c r="HN117" s="148"/>
      <c r="HO117" s="148"/>
      <c r="HP117" s="148"/>
      <c r="HQ117" s="148"/>
      <c r="HR117" s="148"/>
      <c r="HS117" s="148"/>
      <c r="HT117" s="148"/>
      <c r="HU117" s="148"/>
      <c r="HV117" s="148"/>
      <c r="HW117" s="148"/>
      <c r="HX117" s="148"/>
      <c r="HY117" s="148"/>
      <c r="HZ117" s="148"/>
      <c r="IA117" s="148"/>
      <c r="IB117" s="148"/>
      <c r="IC117" s="148"/>
      <c r="ID117" s="148"/>
      <c r="IE117" s="148"/>
      <c r="IF117" s="148"/>
      <c r="IG117" s="148"/>
      <c r="IH117" s="148"/>
      <c r="II117" s="148"/>
      <c r="IJ117" s="148"/>
      <c r="IK117" s="148"/>
      <c r="IL117" s="148"/>
      <c r="IM117" s="148"/>
      <c r="IN117" s="148"/>
      <c r="IO117" s="148"/>
      <c r="IP117" s="148"/>
      <c r="IQ117" s="148"/>
      <c r="IR117" s="148"/>
      <c r="IS117" s="148"/>
      <c r="IT117" s="148"/>
      <c r="IU117" s="148"/>
      <c r="IV117" s="148"/>
    </row>
    <row r="118" spans="1:256" s="18" customFormat="1" ht="12" customHeight="1" x14ac:dyDescent="0.2">
      <c r="A118" s="278" t="s">
        <v>122</v>
      </c>
      <c r="B118" s="278"/>
      <c r="C118" s="19">
        <v>3053</v>
      </c>
      <c r="D118" s="19">
        <v>1498</v>
      </c>
      <c r="E118" s="19">
        <v>1555</v>
      </c>
      <c r="F118" s="19">
        <v>3087</v>
      </c>
      <c r="G118" s="19">
        <v>1500</v>
      </c>
      <c r="H118" s="19">
        <v>1587</v>
      </c>
      <c r="I118" s="19">
        <v>3070</v>
      </c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/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  <c r="FH118" s="148"/>
      <c r="FI118" s="148"/>
      <c r="FJ118" s="148"/>
      <c r="FK118" s="148"/>
      <c r="FL118" s="148"/>
      <c r="FM118" s="148"/>
      <c r="FN118" s="148"/>
      <c r="FO118" s="148"/>
      <c r="FP118" s="148"/>
      <c r="FQ118" s="148"/>
      <c r="FR118" s="148"/>
      <c r="FS118" s="148"/>
      <c r="FT118" s="148"/>
      <c r="FU118" s="148"/>
      <c r="FV118" s="148"/>
      <c r="FW118" s="148"/>
      <c r="FX118" s="148"/>
      <c r="FY118" s="148"/>
      <c r="FZ118" s="148"/>
      <c r="GA118" s="148"/>
      <c r="GB118" s="148"/>
      <c r="GC118" s="148"/>
      <c r="GD118" s="148"/>
      <c r="GE118" s="148"/>
      <c r="GF118" s="148"/>
      <c r="GG118" s="148"/>
      <c r="GH118" s="148"/>
      <c r="GI118" s="148"/>
      <c r="GJ118" s="148"/>
      <c r="GK118" s="148"/>
      <c r="GL118" s="148"/>
      <c r="GM118" s="148"/>
      <c r="GN118" s="148"/>
      <c r="GO118" s="148"/>
      <c r="GP118" s="148"/>
      <c r="GQ118" s="148"/>
      <c r="GR118" s="148"/>
      <c r="GS118" s="148"/>
      <c r="GT118" s="148"/>
      <c r="GU118" s="148"/>
      <c r="GV118" s="148"/>
      <c r="GW118" s="148"/>
      <c r="GX118" s="148"/>
      <c r="GY118" s="148"/>
      <c r="GZ118" s="148"/>
      <c r="HA118" s="148"/>
      <c r="HB118" s="148"/>
      <c r="HC118" s="148"/>
      <c r="HD118" s="148"/>
      <c r="HE118" s="148"/>
      <c r="HF118" s="148"/>
      <c r="HG118" s="148"/>
      <c r="HH118" s="148"/>
      <c r="HI118" s="148"/>
      <c r="HJ118" s="148"/>
      <c r="HK118" s="148"/>
      <c r="HL118" s="148"/>
      <c r="HM118" s="148"/>
      <c r="HN118" s="148"/>
      <c r="HO118" s="148"/>
      <c r="HP118" s="148"/>
      <c r="HQ118" s="148"/>
      <c r="HR118" s="148"/>
      <c r="HS118" s="148"/>
      <c r="HT118" s="148"/>
      <c r="HU118" s="148"/>
      <c r="HV118" s="148"/>
      <c r="HW118" s="148"/>
      <c r="HX118" s="148"/>
      <c r="HY118" s="148"/>
      <c r="HZ118" s="148"/>
      <c r="IA118" s="148"/>
      <c r="IB118" s="148"/>
      <c r="IC118" s="148"/>
      <c r="ID118" s="148"/>
      <c r="IE118" s="148"/>
      <c r="IF118" s="148"/>
      <c r="IG118" s="148"/>
      <c r="IH118" s="148"/>
      <c r="II118" s="148"/>
      <c r="IJ118" s="148"/>
      <c r="IK118" s="148"/>
      <c r="IL118" s="148"/>
      <c r="IM118" s="148"/>
      <c r="IN118" s="148"/>
      <c r="IO118" s="148"/>
      <c r="IP118" s="148"/>
      <c r="IQ118" s="148"/>
      <c r="IR118" s="148"/>
      <c r="IS118" s="148"/>
      <c r="IT118" s="148"/>
      <c r="IU118" s="148"/>
      <c r="IV118" s="148"/>
    </row>
    <row r="119" spans="1:256" s="18" customFormat="1" ht="12" customHeight="1" x14ac:dyDescent="0.2">
      <c r="A119" s="278" t="s">
        <v>124</v>
      </c>
      <c r="B119" s="278"/>
      <c r="C119" s="19">
        <v>583</v>
      </c>
      <c r="D119" s="19">
        <v>286</v>
      </c>
      <c r="E119" s="19">
        <v>297</v>
      </c>
      <c r="F119" s="19">
        <v>592</v>
      </c>
      <c r="G119" s="19">
        <v>286</v>
      </c>
      <c r="H119" s="19">
        <v>306</v>
      </c>
      <c r="I119" s="19">
        <v>587</v>
      </c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48"/>
      <c r="DT119" s="148"/>
      <c r="DU119" s="148"/>
      <c r="DV119" s="148"/>
      <c r="DW119" s="148"/>
      <c r="DX119" s="148"/>
      <c r="DY119" s="148"/>
      <c r="DZ119" s="148"/>
      <c r="EA119" s="148"/>
      <c r="EB119" s="148"/>
      <c r="EC119" s="148"/>
      <c r="ED119" s="148"/>
      <c r="EE119" s="148"/>
      <c r="EF119" s="148"/>
      <c r="EG119" s="148"/>
      <c r="EH119" s="148"/>
      <c r="EI119" s="148"/>
      <c r="EJ119" s="148"/>
      <c r="EK119" s="148"/>
      <c r="EL119" s="148"/>
      <c r="EM119" s="148"/>
      <c r="EN119" s="148"/>
      <c r="EO119" s="148"/>
      <c r="EP119" s="148"/>
      <c r="EQ119" s="148"/>
      <c r="ER119" s="148"/>
      <c r="ES119" s="148"/>
      <c r="ET119" s="148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148"/>
      <c r="FI119" s="148"/>
      <c r="FJ119" s="148"/>
      <c r="FK119" s="148"/>
      <c r="FL119" s="148"/>
      <c r="FM119" s="148"/>
      <c r="FN119" s="148"/>
      <c r="FO119" s="148"/>
      <c r="FP119" s="148"/>
      <c r="FQ119" s="148"/>
      <c r="FR119" s="148"/>
      <c r="FS119" s="148"/>
      <c r="FT119" s="148"/>
      <c r="FU119" s="148"/>
      <c r="FV119" s="148"/>
      <c r="FW119" s="148"/>
      <c r="FX119" s="148"/>
      <c r="FY119" s="148"/>
      <c r="FZ119" s="148"/>
      <c r="GA119" s="148"/>
      <c r="GB119" s="148"/>
      <c r="GC119" s="148"/>
      <c r="GD119" s="148"/>
      <c r="GE119" s="148"/>
      <c r="GF119" s="148"/>
      <c r="GG119" s="148"/>
      <c r="GH119" s="148"/>
      <c r="GI119" s="148"/>
      <c r="GJ119" s="148"/>
      <c r="GK119" s="148"/>
      <c r="GL119" s="148"/>
      <c r="GM119" s="148"/>
      <c r="GN119" s="148"/>
      <c r="GO119" s="148"/>
      <c r="GP119" s="148"/>
      <c r="GQ119" s="148"/>
      <c r="GR119" s="148"/>
      <c r="GS119" s="148"/>
      <c r="GT119" s="148"/>
      <c r="GU119" s="148"/>
      <c r="GV119" s="148"/>
      <c r="GW119" s="148"/>
      <c r="GX119" s="148"/>
      <c r="GY119" s="148"/>
      <c r="GZ119" s="148"/>
      <c r="HA119" s="148"/>
      <c r="HB119" s="148"/>
      <c r="HC119" s="148"/>
      <c r="HD119" s="148"/>
      <c r="HE119" s="148"/>
      <c r="HF119" s="148"/>
      <c r="HG119" s="148"/>
      <c r="HH119" s="148"/>
      <c r="HI119" s="148"/>
      <c r="HJ119" s="148"/>
      <c r="HK119" s="148"/>
      <c r="HL119" s="148"/>
      <c r="HM119" s="148"/>
      <c r="HN119" s="148"/>
      <c r="HO119" s="148"/>
      <c r="HP119" s="148"/>
      <c r="HQ119" s="148"/>
      <c r="HR119" s="148"/>
      <c r="HS119" s="148"/>
      <c r="HT119" s="148"/>
      <c r="HU119" s="148"/>
      <c r="HV119" s="148"/>
      <c r="HW119" s="148"/>
      <c r="HX119" s="148"/>
      <c r="HY119" s="148"/>
      <c r="HZ119" s="148"/>
      <c r="IA119" s="148"/>
      <c r="IB119" s="148"/>
      <c r="IC119" s="148"/>
      <c r="ID119" s="148"/>
      <c r="IE119" s="148"/>
      <c r="IF119" s="148"/>
      <c r="IG119" s="148"/>
      <c r="IH119" s="148"/>
      <c r="II119" s="148"/>
      <c r="IJ119" s="148"/>
      <c r="IK119" s="148"/>
      <c r="IL119" s="148"/>
      <c r="IM119" s="148"/>
      <c r="IN119" s="148"/>
      <c r="IO119" s="148"/>
      <c r="IP119" s="148"/>
      <c r="IQ119" s="148"/>
      <c r="IR119" s="148"/>
      <c r="IS119" s="148"/>
      <c r="IT119" s="148"/>
      <c r="IU119" s="148"/>
      <c r="IV119" s="148"/>
    </row>
    <row r="120" spans="1:256" s="18" customFormat="1" ht="12" customHeight="1" x14ac:dyDescent="0.2">
      <c r="A120" s="278" t="s">
        <v>125</v>
      </c>
      <c r="B120" s="278"/>
      <c r="C120" s="19">
        <v>1947</v>
      </c>
      <c r="D120" s="19">
        <v>916</v>
      </c>
      <c r="E120" s="19">
        <v>1031</v>
      </c>
      <c r="F120" s="19">
        <v>1914</v>
      </c>
      <c r="G120" s="19">
        <v>908</v>
      </c>
      <c r="H120" s="19">
        <v>1006</v>
      </c>
      <c r="I120" s="19">
        <v>1931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48"/>
      <c r="DT120" s="148"/>
      <c r="DU120" s="148"/>
      <c r="DV120" s="148"/>
      <c r="DW120" s="148"/>
      <c r="DX120" s="148"/>
      <c r="DY120" s="148"/>
      <c r="DZ120" s="148"/>
      <c r="EA120" s="148"/>
      <c r="EB120" s="148"/>
      <c r="EC120" s="148"/>
      <c r="ED120" s="148"/>
      <c r="EE120" s="148"/>
      <c r="EF120" s="148"/>
      <c r="EG120" s="148"/>
      <c r="EH120" s="148"/>
      <c r="EI120" s="148"/>
      <c r="EJ120" s="148"/>
      <c r="EK120" s="148"/>
      <c r="EL120" s="148"/>
      <c r="EM120" s="148"/>
      <c r="EN120" s="148"/>
      <c r="EO120" s="148"/>
      <c r="EP120" s="148"/>
      <c r="EQ120" s="148"/>
      <c r="ER120" s="148"/>
      <c r="ES120" s="148"/>
      <c r="ET120" s="148"/>
      <c r="EU120" s="148"/>
      <c r="EV120" s="148"/>
      <c r="EW120" s="148"/>
      <c r="EX120" s="148"/>
      <c r="EY120" s="148"/>
      <c r="EZ120" s="148"/>
      <c r="FA120" s="148"/>
      <c r="FB120" s="148"/>
      <c r="FC120" s="148"/>
      <c r="FD120" s="148"/>
      <c r="FE120" s="148"/>
      <c r="FF120" s="148"/>
      <c r="FG120" s="148"/>
      <c r="FH120" s="148"/>
      <c r="FI120" s="148"/>
      <c r="FJ120" s="148"/>
      <c r="FK120" s="148"/>
      <c r="FL120" s="148"/>
      <c r="FM120" s="148"/>
      <c r="FN120" s="148"/>
      <c r="FO120" s="148"/>
      <c r="FP120" s="148"/>
      <c r="FQ120" s="148"/>
      <c r="FR120" s="148"/>
      <c r="FS120" s="148"/>
      <c r="FT120" s="148"/>
      <c r="FU120" s="148"/>
      <c r="FV120" s="148"/>
      <c r="FW120" s="148"/>
      <c r="FX120" s="148"/>
      <c r="FY120" s="148"/>
      <c r="FZ120" s="148"/>
      <c r="GA120" s="148"/>
      <c r="GB120" s="148"/>
      <c r="GC120" s="148"/>
      <c r="GD120" s="148"/>
      <c r="GE120" s="148"/>
      <c r="GF120" s="148"/>
      <c r="GG120" s="148"/>
      <c r="GH120" s="148"/>
      <c r="GI120" s="148"/>
      <c r="GJ120" s="148"/>
      <c r="GK120" s="148"/>
      <c r="GL120" s="148"/>
      <c r="GM120" s="148"/>
      <c r="GN120" s="148"/>
      <c r="GO120" s="148"/>
      <c r="GP120" s="148"/>
      <c r="GQ120" s="148"/>
      <c r="GR120" s="148"/>
      <c r="GS120" s="148"/>
      <c r="GT120" s="148"/>
      <c r="GU120" s="148"/>
      <c r="GV120" s="148"/>
      <c r="GW120" s="148"/>
      <c r="GX120" s="148"/>
      <c r="GY120" s="148"/>
      <c r="GZ120" s="148"/>
      <c r="HA120" s="148"/>
      <c r="HB120" s="148"/>
      <c r="HC120" s="148"/>
      <c r="HD120" s="148"/>
      <c r="HE120" s="148"/>
      <c r="HF120" s="148"/>
      <c r="HG120" s="148"/>
      <c r="HH120" s="148"/>
      <c r="HI120" s="148"/>
      <c r="HJ120" s="148"/>
      <c r="HK120" s="148"/>
      <c r="HL120" s="148"/>
      <c r="HM120" s="148"/>
      <c r="HN120" s="148"/>
      <c r="HO120" s="148"/>
      <c r="HP120" s="148"/>
      <c r="HQ120" s="148"/>
      <c r="HR120" s="148"/>
      <c r="HS120" s="148"/>
      <c r="HT120" s="148"/>
      <c r="HU120" s="148"/>
      <c r="HV120" s="148"/>
      <c r="HW120" s="148"/>
      <c r="HX120" s="148"/>
      <c r="HY120" s="148"/>
      <c r="HZ120" s="148"/>
      <c r="IA120" s="148"/>
      <c r="IB120" s="148"/>
      <c r="IC120" s="148"/>
      <c r="ID120" s="148"/>
      <c r="IE120" s="148"/>
      <c r="IF120" s="148"/>
      <c r="IG120" s="148"/>
      <c r="IH120" s="148"/>
      <c r="II120" s="148"/>
      <c r="IJ120" s="148"/>
      <c r="IK120" s="148"/>
      <c r="IL120" s="148"/>
      <c r="IM120" s="148"/>
      <c r="IN120" s="148"/>
      <c r="IO120" s="148"/>
      <c r="IP120" s="148"/>
      <c r="IQ120" s="148"/>
      <c r="IR120" s="148"/>
      <c r="IS120" s="148"/>
      <c r="IT120" s="148"/>
      <c r="IU120" s="148"/>
      <c r="IV120" s="148"/>
    </row>
    <row r="121" spans="1:256" s="18" customFormat="1" ht="12" customHeight="1" x14ac:dyDescent="0.2">
      <c r="A121" s="284" t="s">
        <v>126</v>
      </c>
      <c r="B121" s="284"/>
      <c r="C121" s="25">
        <v>382</v>
      </c>
      <c r="D121" s="25">
        <v>204</v>
      </c>
      <c r="E121" s="25">
        <v>178</v>
      </c>
      <c r="F121" s="25">
        <v>405</v>
      </c>
      <c r="G121" s="25">
        <v>216</v>
      </c>
      <c r="H121" s="25">
        <v>189</v>
      </c>
      <c r="I121" s="25">
        <v>393</v>
      </c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148"/>
      <c r="FH121" s="148"/>
      <c r="FI121" s="148"/>
      <c r="FJ121" s="148"/>
      <c r="FK121" s="148"/>
      <c r="FL121" s="148"/>
      <c r="FM121" s="148"/>
      <c r="FN121" s="148"/>
      <c r="FO121" s="148"/>
      <c r="FP121" s="148"/>
      <c r="FQ121" s="148"/>
      <c r="FR121" s="148"/>
      <c r="FS121" s="148"/>
      <c r="FT121" s="148"/>
      <c r="FU121" s="148"/>
      <c r="FV121" s="148"/>
      <c r="FW121" s="148"/>
      <c r="FX121" s="148"/>
      <c r="FY121" s="148"/>
      <c r="FZ121" s="148"/>
      <c r="GA121" s="148"/>
      <c r="GB121" s="148"/>
      <c r="GC121" s="148"/>
      <c r="GD121" s="148"/>
      <c r="GE121" s="148"/>
      <c r="GF121" s="148"/>
      <c r="GG121" s="148"/>
      <c r="GH121" s="148"/>
      <c r="GI121" s="148"/>
      <c r="GJ121" s="148"/>
      <c r="GK121" s="148"/>
      <c r="GL121" s="148"/>
      <c r="GM121" s="148"/>
      <c r="GN121" s="148"/>
      <c r="GO121" s="148"/>
      <c r="GP121" s="148"/>
      <c r="GQ121" s="148"/>
      <c r="GR121" s="148"/>
      <c r="GS121" s="148"/>
      <c r="GT121" s="148"/>
      <c r="GU121" s="148"/>
      <c r="GV121" s="148"/>
      <c r="GW121" s="148"/>
      <c r="GX121" s="148"/>
      <c r="GY121" s="148"/>
      <c r="GZ121" s="148"/>
      <c r="HA121" s="148"/>
      <c r="HB121" s="148"/>
      <c r="HC121" s="148"/>
      <c r="HD121" s="148"/>
      <c r="HE121" s="148"/>
      <c r="HF121" s="148"/>
      <c r="HG121" s="148"/>
      <c r="HH121" s="148"/>
      <c r="HI121" s="148"/>
      <c r="HJ121" s="148"/>
      <c r="HK121" s="148"/>
      <c r="HL121" s="148"/>
      <c r="HM121" s="148"/>
      <c r="HN121" s="148"/>
      <c r="HO121" s="148"/>
      <c r="HP121" s="148"/>
      <c r="HQ121" s="148"/>
      <c r="HR121" s="148"/>
      <c r="HS121" s="148"/>
      <c r="HT121" s="148"/>
      <c r="HU121" s="148"/>
      <c r="HV121" s="148"/>
      <c r="HW121" s="148"/>
      <c r="HX121" s="148"/>
      <c r="HY121" s="148"/>
      <c r="HZ121" s="148"/>
      <c r="IA121" s="148"/>
      <c r="IB121" s="148"/>
      <c r="IC121" s="148"/>
      <c r="ID121" s="148"/>
      <c r="IE121" s="148"/>
      <c r="IF121" s="148"/>
      <c r="IG121" s="148"/>
      <c r="IH121" s="148"/>
      <c r="II121" s="148"/>
      <c r="IJ121" s="148"/>
      <c r="IK121" s="148"/>
      <c r="IL121" s="148"/>
      <c r="IM121" s="148"/>
      <c r="IN121" s="148"/>
      <c r="IO121" s="148"/>
      <c r="IP121" s="148"/>
      <c r="IQ121" s="148"/>
      <c r="IR121" s="148"/>
      <c r="IS121" s="148"/>
      <c r="IT121" s="148"/>
      <c r="IU121" s="148"/>
      <c r="IV121" s="148"/>
    </row>
    <row r="122" spans="1:256" s="18" customFormat="1" ht="12" customHeight="1" x14ac:dyDescent="0.2">
      <c r="A122" s="151"/>
      <c r="B122" s="151"/>
      <c r="C122" s="22"/>
      <c r="D122" s="22"/>
      <c r="E122" s="22"/>
      <c r="F122" s="22"/>
      <c r="G122" s="22"/>
      <c r="H122" s="22"/>
      <c r="I122" s="22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8"/>
      <c r="EC122" s="148"/>
      <c r="ED122" s="148"/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8"/>
      <c r="EO122" s="148"/>
      <c r="EP122" s="148"/>
      <c r="EQ122" s="148"/>
      <c r="ER122" s="148"/>
      <c r="ES122" s="148"/>
      <c r="ET122" s="148"/>
      <c r="EU122" s="148"/>
      <c r="EV122" s="148"/>
      <c r="EW122" s="148"/>
      <c r="EX122" s="148"/>
      <c r="EY122" s="148"/>
      <c r="EZ122" s="148"/>
      <c r="FA122" s="148"/>
      <c r="FB122" s="148"/>
      <c r="FC122" s="148"/>
      <c r="FD122" s="148"/>
      <c r="FE122" s="148"/>
      <c r="FF122" s="148"/>
      <c r="FG122" s="148"/>
      <c r="FH122" s="148"/>
      <c r="FI122" s="148"/>
      <c r="FJ122" s="148"/>
      <c r="FK122" s="148"/>
      <c r="FL122" s="148"/>
      <c r="FM122" s="148"/>
      <c r="FN122" s="148"/>
      <c r="FO122" s="148"/>
      <c r="FP122" s="148"/>
      <c r="FQ122" s="148"/>
      <c r="FR122" s="148"/>
      <c r="FS122" s="148"/>
      <c r="FT122" s="148"/>
      <c r="FU122" s="148"/>
      <c r="FV122" s="148"/>
      <c r="FW122" s="148"/>
      <c r="FX122" s="148"/>
      <c r="FY122" s="148"/>
      <c r="FZ122" s="148"/>
      <c r="GA122" s="148"/>
      <c r="GB122" s="148"/>
      <c r="GC122" s="148"/>
      <c r="GD122" s="148"/>
      <c r="GE122" s="148"/>
      <c r="GF122" s="148"/>
      <c r="GG122" s="148"/>
      <c r="GH122" s="148"/>
      <c r="GI122" s="148"/>
      <c r="GJ122" s="148"/>
      <c r="GK122" s="148"/>
      <c r="GL122" s="148"/>
      <c r="GM122" s="148"/>
      <c r="GN122" s="148"/>
      <c r="GO122" s="148"/>
      <c r="GP122" s="148"/>
      <c r="GQ122" s="148"/>
      <c r="GR122" s="148"/>
      <c r="GS122" s="148"/>
      <c r="GT122" s="148"/>
      <c r="GU122" s="148"/>
      <c r="GV122" s="148"/>
      <c r="GW122" s="148"/>
      <c r="GX122" s="148"/>
      <c r="GY122" s="148"/>
      <c r="GZ122" s="148"/>
      <c r="HA122" s="148"/>
      <c r="HB122" s="148"/>
      <c r="HC122" s="148"/>
      <c r="HD122" s="148"/>
      <c r="HE122" s="148"/>
      <c r="HF122" s="148"/>
      <c r="HG122" s="148"/>
      <c r="HH122" s="148"/>
      <c r="HI122" s="148"/>
      <c r="HJ122" s="148"/>
      <c r="HK122" s="148"/>
      <c r="HL122" s="148"/>
      <c r="HM122" s="148"/>
      <c r="HN122" s="148"/>
      <c r="HO122" s="148"/>
      <c r="HP122" s="148"/>
      <c r="HQ122" s="148"/>
      <c r="HR122" s="148"/>
      <c r="HS122" s="148"/>
      <c r="HT122" s="148"/>
      <c r="HU122" s="148"/>
      <c r="HV122" s="148"/>
      <c r="HW122" s="148"/>
      <c r="HX122" s="148"/>
      <c r="HY122" s="148"/>
      <c r="HZ122" s="148"/>
      <c r="IA122" s="148"/>
      <c r="IB122" s="148"/>
      <c r="IC122" s="148"/>
      <c r="ID122" s="148"/>
      <c r="IE122" s="148"/>
      <c r="IF122" s="148"/>
      <c r="IG122" s="148"/>
      <c r="IH122" s="148"/>
      <c r="II122" s="148"/>
      <c r="IJ122" s="148"/>
      <c r="IK122" s="148"/>
      <c r="IL122" s="148"/>
      <c r="IM122" s="148"/>
      <c r="IN122" s="148"/>
      <c r="IO122" s="148"/>
      <c r="IP122" s="148"/>
      <c r="IQ122" s="148"/>
      <c r="IR122" s="148"/>
      <c r="IS122" s="148"/>
      <c r="IT122" s="148"/>
      <c r="IU122" s="148"/>
      <c r="IV122" s="148"/>
    </row>
    <row r="123" spans="1:256" s="18" customFormat="1" ht="12" customHeight="1" x14ac:dyDescent="0.2">
      <c r="A123" s="280" t="s">
        <v>127</v>
      </c>
      <c r="B123" s="280"/>
      <c r="C123" s="17">
        <v>64154</v>
      </c>
      <c r="D123" s="17">
        <v>30817</v>
      </c>
      <c r="E123" s="17">
        <v>33337</v>
      </c>
      <c r="F123" s="17">
        <v>64075</v>
      </c>
      <c r="G123" s="17">
        <v>30734</v>
      </c>
      <c r="H123" s="17">
        <v>33341</v>
      </c>
      <c r="I123" s="17">
        <v>64114</v>
      </c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  <c r="DW123" s="148"/>
      <c r="DX123" s="148"/>
      <c r="DY123" s="148"/>
      <c r="DZ123" s="148"/>
      <c r="EA123" s="148"/>
      <c r="EB123" s="148"/>
      <c r="EC123" s="148"/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8"/>
      <c r="EO123" s="148"/>
      <c r="EP123" s="148"/>
      <c r="EQ123" s="148"/>
      <c r="ER123" s="148"/>
      <c r="ES123" s="148"/>
      <c r="ET123" s="148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8"/>
      <c r="FH123" s="148"/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8"/>
      <c r="FS123" s="148"/>
      <c r="FT123" s="148"/>
      <c r="FU123" s="148"/>
      <c r="FV123" s="148"/>
      <c r="FW123" s="148"/>
      <c r="FX123" s="148"/>
      <c r="FY123" s="148"/>
      <c r="FZ123" s="148"/>
      <c r="GA123" s="148"/>
      <c r="GB123" s="148"/>
      <c r="GC123" s="148"/>
      <c r="GD123" s="148"/>
      <c r="GE123" s="148"/>
      <c r="GF123" s="148"/>
      <c r="GG123" s="148"/>
      <c r="GH123" s="148"/>
      <c r="GI123" s="148"/>
      <c r="GJ123" s="148"/>
      <c r="GK123" s="148"/>
      <c r="GL123" s="148"/>
      <c r="GM123" s="148"/>
      <c r="GN123" s="148"/>
      <c r="GO123" s="148"/>
      <c r="GP123" s="148"/>
      <c r="GQ123" s="148"/>
      <c r="GR123" s="148"/>
      <c r="GS123" s="148"/>
      <c r="GT123" s="148"/>
      <c r="GU123" s="148"/>
      <c r="GV123" s="148"/>
      <c r="GW123" s="148"/>
      <c r="GX123" s="148"/>
      <c r="GY123" s="148"/>
      <c r="GZ123" s="148"/>
      <c r="HA123" s="148"/>
      <c r="HB123" s="148"/>
      <c r="HC123" s="148"/>
      <c r="HD123" s="148"/>
      <c r="HE123" s="148"/>
      <c r="HF123" s="148"/>
      <c r="HG123" s="148"/>
      <c r="HH123" s="148"/>
      <c r="HI123" s="148"/>
      <c r="HJ123" s="148"/>
      <c r="HK123" s="148"/>
      <c r="HL123" s="148"/>
      <c r="HM123" s="148"/>
      <c r="HN123" s="148"/>
      <c r="HO123" s="148"/>
      <c r="HP123" s="148"/>
      <c r="HQ123" s="148"/>
      <c r="HR123" s="148"/>
      <c r="HS123" s="148"/>
      <c r="HT123" s="148"/>
      <c r="HU123" s="148"/>
      <c r="HV123" s="148"/>
      <c r="HW123" s="148"/>
      <c r="HX123" s="148"/>
      <c r="HY123" s="148"/>
      <c r="HZ123" s="148"/>
      <c r="IA123" s="148"/>
      <c r="IB123" s="148"/>
      <c r="IC123" s="148"/>
      <c r="ID123" s="148"/>
      <c r="IE123" s="148"/>
      <c r="IF123" s="148"/>
      <c r="IG123" s="148"/>
      <c r="IH123" s="148"/>
      <c r="II123" s="148"/>
      <c r="IJ123" s="148"/>
      <c r="IK123" s="148"/>
      <c r="IL123" s="148"/>
      <c r="IM123" s="148"/>
      <c r="IN123" s="148"/>
      <c r="IO123" s="148"/>
      <c r="IP123" s="148"/>
      <c r="IQ123" s="148"/>
      <c r="IR123" s="148"/>
      <c r="IS123" s="148"/>
      <c r="IT123" s="148"/>
      <c r="IU123" s="148"/>
      <c r="IV123" s="148"/>
    </row>
    <row r="124" spans="1:256" s="18" customFormat="1" ht="12" customHeight="1" x14ac:dyDescent="0.2">
      <c r="A124" s="278" t="s">
        <v>128</v>
      </c>
      <c r="B124" s="278"/>
      <c r="C124" s="19">
        <v>5534</v>
      </c>
      <c r="D124" s="19">
        <v>2600</v>
      </c>
      <c r="E124" s="19">
        <v>2934</v>
      </c>
      <c r="F124" s="19">
        <v>5481</v>
      </c>
      <c r="G124" s="19">
        <v>2590</v>
      </c>
      <c r="H124" s="19">
        <v>2891</v>
      </c>
      <c r="I124" s="19">
        <v>5509</v>
      </c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8"/>
      <c r="DY124" s="148"/>
      <c r="DZ124" s="148"/>
      <c r="EA124" s="148"/>
      <c r="EB124" s="148"/>
      <c r="EC124" s="148"/>
      <c r="ED124" s="148"/>
      <c r="EE124" s="148"/>
      <c r="EF124" s="148"/>
      <c r="EG124" s="148"/>
      <c r="EH124" s="148"/>
      <c r="EI124" s="148"/>
      <c r="EJ124" s="148"/>
      <c r="EK124" s="148"/>
      <c r="EL124" s="148"/>
      <c r="EM124" s="148"/>
      <c r="EN124" s="148"/>
      <c r="EO124" s="148"/>
      <c r="EP124" s="148"/>
      <c r="EQ124" s="148"/>
      <c r="ER124" s="148"/>
      <c r="ES124" s="148"/>
      <c r="ET124" s="148"/>
      <c r="EU124" s="148"/>
      <c r="EV124" s="148"/>
      <c r="EW124" s="148"/>
      <c r="EX124" s="148"/>
      <c r="EY124" s="148"/>
      <c r="EZ124" s="148"/>
      <c r="FA124" s="148"/>
      <c r="FB124" s="148"/>
      <c r="FC124" s="148"/>
      <c r="FD124" s="148"/>
      <c r="FE124" s="148"/>
      <c r="FF124" s="148"/>
      <c r="FG124" s="148"/>
      <c r="FH124" s="148"/>
      <c r="FI124" s="148"/>
      <c r="FJ124" s="148"/>
      <c r="FK124" s="148"/>
      <c r="FL124" s="148"/>
      <c r="FM124" s="148"/>
      <c r="FN124" s="148"/>
      <c r="FO124" s="148"/>
      <c r="FP124" s="148"/>
      <c r="FQ124" s="148"/>
      <c r="FR124" s="148"/>
      <c r="FS124" s="148"/>
      <c r="FT124" s="148"/>
      <c r="FU124" s="148"/>
      <c r="FV124" s="148"/>
      <c r="FW124" s="148"/>
      <c r="FX124" s="148"/>
      <c r="FY124" s="148"/>
      <c r="FZ124" s="148"/>
      <c r="GA124" s="148"/>
      <c r="GB124" s="148"/>
      <c r="GC124" s="148"/>
      <c r="GD124" s="148"/>
      <c r="GE124" s="148"/>
      <c r="GF124" s="148"/>
      <c r="GG124" s="148"/>
      <c r="GH124" s="148"/>
      <c r="GI124" s="148"/>
      <c r="GJ124" s="148"/>
      <c r="GK124" s="148"/>
      <c r="GL124" s="148"/>
      <c r="GM124" s="148"/>
      <c r="GN124" s="148"/>
      <c r="GO124" s="148"/>
      <c r="GP124" s="148"/>
      <c r="GQ124" s="148"/>
      <c r="GR124" s="148"/>
      <c r="GS124" s="148"/>
      <c r="GT124" s="148"/>
      <c r="GU124" s="148"/>
      <c r="GV124" s="148"/>
      <c r="GW124" s="148"/>
      <c r="GX124" s="148"/>
      <c r="GY124" s="148"/>
      <c r="GZ124" s="148"/>
      <c r="HA124" s="148"/>
      <c r="HB124" s="148"/>
      <c r="HC124" s="148"/>
      <c r="HD124" s="148"/>
      <c r="HE124" s="148"/>
      <c r="HF124" s="148"/>
      <c r="HG124" s="148"/>
      <c r="HH124" s="148"/>
      <c r="HI124" s="148"/>
      <c r="HJ124" s="148"/>
      <c r="HK124" s="148"/>
      <c r="HL124" s="148"/>
      <c r="HM124" s="148"/>
      <c r="HN124" s="148"/>
      <c r="HO124" s="148"/>
      <c r="HP124" s="148"/>
      <c r="HQ124" s="148"/>
      <c r="HR124" s="148"/>
      <c r="HS124" s="148"/>
      <c r="HT124" s="148"/>
      <c r="HU124" s="148"/>
      <c r="HV124" s="148"/>
      <c r="HW124" s="148"/>
      <c r="HX124" s="148"/>
      <c r="HY124" s="148"/>
      <c r="HZ124" s="148"/>
      <c r="IA124" s="148"/>
      <c r="IB124" s="148"/>
      <c r="IC124" s="148"/>
      <c r="ID124" s="148"/>
      <c r="IE124" s="148"/>
      <c r="IF124" s="148"/>
      <c r="IG124" s="148"/>
      <c r="IH124" s="148"/>
      <c r="II124" s="148"/>
      <c r="IJ124" s="148"/>
      <c r="IK124" s="148"/>
      <c r="IL124" s="148"/>
      <c r="IM124" s="148"/>
      <c r="IN124" s="148"/>
      <c r="IO124" s="148"/>
      <c r="IP124" s="148"/>
      <c r="IQ124" s="148"/>
      <c r="IR124" s="148"/>
      <c r="IS124" s="148"/>
      <c r="IT124" s="148"/>
      <c r="IU124" s="148"/>
      <c r="IV124" s="148"/>
    </row>
    <row r="125" spans="1:256" s="18" customFormat="1" ht="12" customHeight="1" x14ac:dyDescent="0.2">
      <c r="A125" s="278" t="s">
        <v>129</v>
      </c>
      <c r="B125" s="278"/>
      <c r="C125" s="19">
        <v>190</v>
      </c>
      <c r="D125" s="19">
        <v>89</v>
      </c>
      <c r="E125" s="19">
        <v>101</v>
      </c>
      <c r="F125" s="19">
        <v>177</v>
      </c>
      <c r="G125" s="19">
        <v>82</v>
      </c>
      <c r="H125" s="19">
        <v>95</v>
      </c>
      <c r="I125" s="19">
        <v>183</v>
      </c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  <c r="DT125" s="148"/>
      <c r="DU125" s="148"/>
      <c r="DV125" s="148"/>
      <c r="DW125" s="148"/>
      <c r="DX125" s="148"/>
      <c r="DY125" s="148"/>
      <c r="DZ125" s="148"/>
      <c r="EA125" s="148"/>
      <c r="EB125" s="148"/>
      <c r="EC125" s="148"/>
      <c r="ED125" s="148"/>
      <c r="EE125" s="148"/>
      <c r="EF125" s="148"/>
      <c r="EG125" s="148"/>
      <c r="EH125" s="148"/>
      <c r="EI125" s="148"/>
      <c r="EJ125" s="148"/>
      <c r="EK125" s="148"/>
      <c r="EL125" s="148"/>
      <c r="EM125" s="148"/>
      <c r="EN125" s="148"/>
      <c r="EO125" s="148"/>
      <c r="EP125" s="148"/>
      <c r="EQ125" s="148"/>
      <c r="ER125" s="148"/>
      <c r="ES125" s="148"/>
      <c r="ET125" s="148"/>
      <c r="EU125" s="148"/>
      <c r="EV125" s="148"/>
      <c r="EW125" s="148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8"/>
      <c r="FH125" s="148"/>
      <c r="FI125" s="148"/>
      <c r="FJ125" s="148"/>
      <c r="FK125" s="148"/>
      <c r="FL125" s="148"/>
      <c r="FM125" s="148"/>
      <c r="FN125" s="148"/>
      <c r="FO125" s="148"/>
      <c r="FP125" s="148"/>
      <c r="FQ125" s="148"/>
      <c r="FR125" s="148"/>
      <c r="FS125" s="148"/>
      <c r="FT125" s="148"/>
      <c r="FU125" s="148"/>
      <c r="FV125" s="148"/>
      <c r="FW125" s="148"/>
      <c r="FX125" s="148"/>
      <c r="FY125" s="148"/>
      <c r="FZ125" s="148"/>
      <c r="GA125" s="148"/>
      <c r="GB125" s="148"/>
      <c r="GC125" s="148"/>
      <c r="GD125" s="148"/>
      <c r="GE125" s="148"/>
      <c r="GF125" s="148"/>
      <c r="GG125" s="148"/>
      <c r="GH125" s="148"/>
      <c r="GI125" s="148"/>
      <c r="GJ125" s="148"/>
      <c r="GK125" s="148"/>
      <c r="GL125" s="148"/>
      <c r="GM125" s="148"/>
      <c r="GN125" s="148"/>
      <c r="GO125" s="148"/>
      <c r="GP125" s="148"/>
      <c r="GQ125" s="148"/>
      <c r="GR125" s="148"/>
      <c r="GS125" s="148"/>
      <c r="GT125" s="148"/>
      <c r="GU125" s="148"/>
      <c r="GV125" s="148"/>
      <c r="GW125" s="148"/>
      <c r="GX125" s="148"/>
      <c r="GY125" s="148"/>
      <c r="GZ125" s="148"/>
      <c r="HA125" s="148"/>
      <c r="HB125" s="148"/>
      <c r="HC125" s="148"/>
      <c r="HD125" s="148"/>
      <c r="HE125" s="148"/>
      <c r="HF125" s="148"/>
      <c r="HG125" s="148"/>
      <c r="HH125" s="148"/>
      <c r="HI125" s="148"/>
      <c r="HJ125" s="148"/>
      <c r="HK125" s="148"/>
      <c r="HL125" s="148"/>
      <c r="HM125" s="148"/>
      <c r="HN125" s="148"/>
      <c r="HO125" s="148"/>
      <c r="HP125" s="148"/>
      <c r="HQ125" s="148"/>
      <c r="HR125" s="148"/>
      <c r="HS125" s="148"/>
      <c r="HT125" s="148"/>
      <c r="HU125" s="148"/>
      <c r="HV125" s="148"/>
      <c r="HW125" s="148"/>
      <c r="HX125" s="148"/>
      <c r="HY125" s="148"/>
      <c r="HZ125" s="148"/>
      <c r="IA125" s="148"/>
      <c r="IB125" s="148"/>
      <c r="IC125" s="148"/>
      <c r="ID125" s="148"/>
      <c r="IE125" s="148"/>
      <c r="IF125" s="148"/>
      <c r="IG125" s="148"/>
      <c r="IH125" s="148"/>
      <c r="II125" s="148"/>
      <c r="IJ125" s="148"/>
      <c r="IK125" s="148"/>
      <c r="IL125" s="148"/>
      <c r="IM125" s="148"/>
      <c r="IN125" s="148"/>
      <c r="IO125" s="148"/>
      <c r="IP125" s="148"/>
      <c r="IQ125" s="148"/>
      <c r="IR125" s="148"/>
      <c r="IS125" s="148"/>
      <c r="IT125" s="148"/>
      <c r="IU125" s="148"/>
      <c r="IV125" s="148"/>
    </row>
    <row r="126" spans="1:256" s="18" customFormat="1" ht="12" customHeight="1" x14ac:dyDescent="0.2">
      <c r="A126" s="278" t="s">
        <v>130</v>
      </c>
      <c r="B126" s="278"/>
      <c r="C126" s="19">
        <v>488</v>
      </c>
      <c r="D126" s="19">
        <v>254</v>
      </c>
      <c r="E126" s="19">
        <v>234</v>
      </c>
      <c r="F126" s="19">
        <v>485</v>
      </c>
      <c r="G126" s="19">
        <v>247</v>
      </c>
      <c r="H126" s="19">
        <v>238</v>
      </c>
      <c r="I126" s="19">
        <v>486</v>
      </c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8"/>
      <c r="EC126" s="148"/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8"/>
      <c r="EO126" s="148"/>
      <c r="EP126" s="148"/>
      <c r="EQ126" s="148"/>
      <c r="ER126" s="148"/>
      <c r="ES126" s="148"/>
      <c r="ET126" s="148"/>
      <c r="EU126" s="148"/>
      <c r="EV126" s="148"/>
      <c r="EW126" s="148"/>
      <c r="EX126" s="148"/>
      <c r="EY126" s="148"/>
      <c r="EZ126" s="148"/>
      <c r="FA126" s="148"/>
      <c r="FB126" s="148"/>
      <c r="FC126" s="148"/>
      <c r="FD126" s="148"/>
      <c r="FE126" s="148"/>
      <c r="FF126" s="148"/>
      <c r="FG126" s="148"/>
      <c r="FH126" s="148"/>
      <c r="FI126" s="148"/>
      <c r="FJ126" s="148"/>
      <c r="FK126" s="148"/>
      <c r="FL126" s="148"/>
      <c r="FM126" s="148"/>
      <c r="FN126" s="148"/>
      <c r="FO126" s="148"/>
      <c r="FP126" s="148"/>
      <c r="FQ126" s="148"/>
      <c r="FR126" s="148"/>
      <c r="FS126" s="148"/>
      <c r="FT126" s="148"/>
      <c r="FU126" s="148"/>
      <c r="FV126" s="148"/>
      <c r="FW126" s="148"/>
      <c r="FX126" s="148"/>
      <c r="FY126" s="148"/>
      <c r="FZ126" s="148"/>
      <c r="GA126" s="148"/>
      <c r="GB126" s="148"/>
      <c r="GC126" s="148"/>
      <c r="GD126" s="148"/>
      <c r="GE126" s="148"/>
      <c r="GF126" s="148"/>
      <c r="GG126" s="148"/>
      <c r="GH126" s="148"/>
      <c r="GI126" s="148"/>
      <c r="GJ126" s="148"/>
      <c r="GK126" s="148"/>
      <c r="GL126" s="148"/>
      <c r="GM126" s="148"/>
      <c r="GN126" s="148"/>
      <c r="GO126" s="148"/>
      <c r="GP126" s="148"/>
      <c r="GQ126" s="148"/>
      <c r="GR126" s="148"/>
      <c r="GS126" s="148"/>
      <c r="GT126" s="148"/>
      <c r="GU126" s="148"/>
      <c r="GV126" s="148"/>
      <c r="GW126" s="148"/>
      <c r="GX126" s="148"/>
      <c r="GY126" s="148"/>
      <c r="GZ126" s="148"/>
      <c r="HA126" s="148"/>
      <c r="HB126" s="148"/>
      <c r="HC126" s="148"/>
      <c r="HD126" s="148"/>
      <c r="HE126" s="148"/>
      <c r="HF126" s="148"/>
      <c r="HG126" s="148"/>
      <c r="HH126" s="148"/>
      <c r="HI126" s="148"/>
      <c r="HJ126" s="148"/>
      <c r="HK126" s="148"/>
      <c r="HL126" s="148"/>
      <c r="HM126" s="148"/>
      <c r="HN126" s="148"/>
      <c r="HO126" s="148"/>
      <c r="HP126" s="148"/>
      <c r="HQ126" s="148"/>
      <c r="HR126" s="148"/>
      <c r="HS126" s="148"/>
      <c r="HT126" s="148"/>
      <c r="HU126" s="148"/>
      <c r="HV126" s="148"/>
      <c r="HW126" s="148"/>
      <c r="HX126" s="148"/>
      <c r="HY126" s="148"/>
      <c r="HZ126" s="148"/>
      <c r="IA126" s="148"/>
      <c r="IB126" s="148"/>
      <c r="IC126" s="148"/>
      <c r="ID126" s="148"/>
      <c r="IE126" s="148"/>
      <c r="IF126" s="148"/>
      <c r="IG126" s="148"/>
      <c r="IH126" s="148"/>
      <c r="II126" s="148"/>
      <c r="IJ126" s="148"/>
      <c r="IK126" s="148"/>
      <c r="IL126" s="148"/>
      <c r="IM126" s="148"/>
      <c r="IN126" s="148"/>
      <c r="IO126" s="148"/>
      <c r="IP126" s="148"/>
      <c r="IQ126" s="148"/>
      <c r="IR126" s="148"/>
      <c r="IS126" s="148"/>
      <c r="IT126" s="148"/>
      <c r="IU126" s="148"/>
      <c r="IV126" s="148"/>
    </row>
    <row r="127" spans="1:256" s="18" customFormat="1" ht="12" customHeight="1" x14ac:dyDescent="0.2">
      <c r="A127" s="278" t="s">
        <v>131</v>
      </c>
      <c r="B127" s="278"/>
      <c r="C127" s="19">
        <v>1758</v>
      </c>
      <c r="D127" s="19">
        <v>861</v>
      </c>
      <c r="E127" s="19">
        <v>897</v>
      </c>
      <c r="F127" s="19">
        <v>1737</v>
      </c>
      <c r="G127" s="19">
        <v>861</v>
      </c>
      <c r="H127" s="19">
        <v>876</v>
      </c>
      <c r="I127" s="19">
        <v>1746</v>
      </c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/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8"/>
      <c r="EO127" s="148"/>
      <c r="EP127" s="148"/>
      <c r="EQ127" s="148"/>
      <c r="ER127" s="148"/>
      <c r="ES127" s="148"/>
      <c r="ET127" s="148"/>
      <c r="EU127" s="148"/>
      <c r="EV127" s="148"/>
      <c r="EW127" s="148"/>
      <c r="EX127" s="148"/>
      <c r="EY127" s="148"/>
      <c r="EZ127" s="148"/>
      <c r="FA127" s="148"/>
      <c r="FB127" s="148"/>
      <c r="FC127" s="148"/>
      <c r="FD127" s="148"/>
      <c r="FE127" s="148"/>
      <c r="FF127" s="148"/>
      <c r="FG127" s="148"/>
      <c r="FH127" s="148"/>
      <c r="FI127" s="148"/>
      <c r="FJ127" s="148"/>
      <c r="FK127" s="148"/>
      <c r="FL127" s="148"/>
      <c r="FM127" s="148"/>
      <c r="FN127" s="148"/>
      <c r="FO127" s="148"/>
      <c r="FP127" s="148"/>
      <c r="FQ127" s="148"/>
      <c r="FR127" s="148"/>
      <c r="FS127" s="148"/>
      <c r="FT127" s="148"/>
      <c r="FU127" s="148"/>
      <c r="FV127" s="148"/>
      <c r="FW127" s="148"/>
      <c r="FX127" s="148"/>
      <c r="FY127" s="148"/>
      <c r="FZ127" s="148"/>
      <c r="GA127" s="148"/>
      <c r="GB127" s="148"/>
      <c r="GC127" s="148"/>
      <c r="GD127" s="148"/>
      <c r="GE127" s="148"/>
      <c r="GF127" s="148"/>
      <c r="GG127" s="148"/>
      <c r="GH127" s="148"/>
      <c r="GI127" s="148"/>
      <c r="GJ127" s="148"/>
      <c r="GK127" s="148"/>
      <c r="GL127" s="148"/>
      <c r="GM127" s="148"/>
      <c r="GN127" s="148"/>
      <c r="GO127" s="148"/>
      <c r="GP127" s="148"/>
      <c r="GQ127" s="148"/>
      <c r="GR127" s="148"/>
      <c r="GS127" s="148"/>
      <c r="GT127" s="148"/>
      <c r="GU127" s="148"/>
      <c r="GV127" s="148"/>
      <c r="GW127" s="148"/>
      <c r="GX127" s="148"/>
      <c r="GY127" s="148"/>
      <c r="GZ127" s="148"/>
      <c r="HA127" s="148"/>
      <c r="HB127" s="148"/>
      <c r="HC127" s="148"/>
      <c r="HD127" s="148"/>
      <c r="HE127" s="148"/>
      <c r="HF127" s="148"/>
      <c r="HG127" s="148"/>
      <c r="HH127" s="148"/>
      <c r="HI127" s="148"/>
      <c r="HJ127" s="148"/>
      <c r="HK127" s="148"/>
      <c r="HL127" s="148"/>
      <c r="HM127" s="148"/>
      <c r="HN127" s="148"/>
      <c r="HO127" s="148"/>
      <c r="HP127" s="148"/>
      <c r="HQ127" s="148"/>
      <c r="HR127" s="148"/>
      <c r="HS127" s="148"/>
      <c r="HT127" s="148"/>
      <c r="HU127" s="148"/>
      <c r="HV127" s="148"/>
      <c r="HW127" s="148"/>
      <c r="HX127" s="148"/>
      <c r="HY127" s="148"/>
      <c r="HZ127" s="148"/>
      <c r="IA127" s="148"/>
      <c r="IB127" s="148"/>
      <c r="IC127" s="148"/>
      <c r="ID127" s="148"/>
      <c r="IE127" s="148"/>
      <c r="IF127" s="148"/>
      <c r="IG127" s="148"/>
      <c r="IH127" s="148"/>
      <c r="II127" s="148"/>
      <c r="IJ127" s="148"/>
      <c r="IK127" s="148"/>
      <c r="IL127" s="148"/>
      <c r="IM127" s="148"/>
      <c r="IN127" s="148"/>
      <c r="IO127" s="148"/>
      <c r="IP127" s="148"/>
      <c r="IQ127" s="148"/>
      <c r="IR127" s="148"/>
      <c r="IS127" s="148"/>
      <c r="IT127" s="148"/>
      <c r="IU127" s="148"/>
      <c r="IV127" s="148"/>
    </row>
    <row r="128" spans="1:256" s="18" customFormat="1" ht="12" customHeight="1" x14ac:dyDescent="0.2">
      <c r="A128" s="278" t="s">
        <v>134</v>
      </c>
      <c r="B128" s="278"/>
      <c r="C128" s="19">
        <v>1151</v>
      </c>
      <c r="D128" s="19">
        <v>584</v>
      </c>
      <c r="E128" s="19">
        <v>567</v>
      </c>
      <c r="F128" s="19">
        <v>1147</v>
      </c>
      <c r="G128" s="19">
        <v>588</v>
      </c>
      <c r="H128" s="19">
        <v>559</v>
      </c>
      <c r="I128" s="19">
        <v>1150</v>
      </c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8"/>
      <c r="FK128" s="148"/>
      <c r="FL128" s="148"/>
      <c r="FM128" s="148"/>
      <c r="FN128" s="148"/>
      <c r="FO128" s="148"/>
      <c r="FP128" s="148"/>
      <c r="FQ128" s="148"/>
      <c r="FR128" s="148"/>
      <c r="FS128" s="148"/>
      <c r="FT128" s="148"/>
      <c r="FU128" s="148"/>
      <c r="FV128" s="148"/>
      <c r="FW128" s="148"/>
      <c r="FX128" s="148"/>
      <c r="FY128" s="148"/>
      <c r="FZ128" s="148"/>
      <c r="GA128" s="148"/>
      <c r="GB128" s="148"/>
      <c r="GC128" s="148"/>
      <c r="GD128" s="148"/>
      <c r="GE128" s="148"/>
      <c r="GF128" s="148"/>
      <c r="GG128" s="148"/>
      <c r="GH128" s="148"/>
      <c r="GI128" s="148"/>
      <c r="GJ128" s="148"/>
      <c r="GK128" s="148"/>
      <c r="GL128" s="148"/>
      <c r="GM128" s="148"/>
      <c r="GN128" s="148"/>
      <c r="GO128" s="148"/>
      <c r="GP128" s="148"/>
      <c r="GQ128" s="148"/>
      <c r="GR128" s="148"/>
      <c r="GS128" s="148"/>
      <c r="GT128" s="148"/>
      <c r="GU128" s="148"/>
      <c r="GV128" s="148"/>
      <c r="GW128" s="148"/>
      <c r="GX128" s="148"/>
      <c r="GY128" s="148"/>
      <c r="GZ128" s="148"/>
      <c r="HA128" s="148"/>
      <c r="HB128" s="148"/>
      <c r="HC128" s="148"/>
      <c r="HD128" s="148"/>
      <c r="HE128" s="148"/>
      <c r="HF128" s="148"/>
      <c r="HG128" s="148"/>
      <c r="HH128" s="148"/>
      <c r="HI128" s="148"/>
      <c r="HJ128" s="148"/>
      <c r="HK128" s="148"/>
      <c r="HL128" s="148"/>
      <c r="HM128" s="148"/>
      <c r="HN128" s="148"/>
      <c r="HO128" s="148"/>
      <c r="HP128" s="148"/>
      <c r="HQ128" s="148"/>
      <c r="HR128" s="148"/>
      <c r="HS128" s="148"/>
      <c r="HT128" s="148"/>
      <c r="HU128" s="148"/>
      <c r="HV128" s="148"/>
      <c r="HW128" s="148"/>
      <c r="HX128" s="148"/>
      <c r="HY128" s="148"/>
      <c r="HZ128" s="148"/>
      <c r="IA128" s="148"/>
      <c r="IB128" s="148"/>
      <c r="IC128" s="148"/>
      <c r="ID128" s="148"/>
      <c r="IE128" s="148"/>
      <c r="IF128" s="148"/>
      <c r="IG128" s="148"/>
      <c r="IH128" s="148"/>
      <c r="II128" s="148"/>
      <c r="IJ128" s="148"/>
      <c r="IK128" s="148"/>
      <c r="IL128" s="148"/>
      <c r="IM128" s="148"/>
      <c r="IN128" s="148"/>
      <c r="IO128" s="148"/>
      <c r="IP128" s="148"/>
      <c r="IQ128" s="148"/>
      <c r="IR128" s="148"/>
      <c r="IS128" s="148"/>
      <c r="IT128" s="148"/>
      <c r="IU128" s="148"/>
      <c r="IV128" s="148"/>
    </row>
    <row r="129" spans="1:256" s="18" customFormat="1" ht="12" customHeight="1" x14ac:dyDescent="0.2">
      <c r="A129" s="278" t="s">
        <v>136</v>
      </c>
      <c r="B129" s="278"/>
      <c r="C129" s="19">
        <v>12</v>
      </c>
      <c r="D129" s="19">
        <v>7</v>
      </c>
      <c r="E129" s="19">
        <v>5</v>
      </c>
      <c r="F129" s="19">
        <v>11</v>
      </c>
      <c r="G129" s="19">
        <v>7</v>
      </c>
      <c r="H129" s="19">
        <v>4</v>
      </c>
      <c r="I129" s="19">
        <v>12</v>
      </c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8"/>
      <c r="FK129" s="148"/>
      <c r="FL129" s="148"/>
      <c r="FM129" s="148"/>
      <c r="FN129" s="148"/>
      <c r="FO129" s="148"/>
      <c r="FP129" s="148"/>
      <c r="FQ129" s="148"/>
      <c r="FR129" s="148"/>
      <c r="FS129" s="148"/>
      <c r="FT129" s="148"/>
      <c r="FU129" s="148"/>
      <c r="FV129" s="148"/>
      <c r="FW129" s="148"/>
      <c r="FX129" s="148"/>
      <c r="FY129" s="148"/>
      <c r="FZ129" s="148"/>
      <c r="GA129" s="148"/>
      <c r="GB129" s="148"/>
      <c r="GC129" s="148"/>
      <c r="GD129" s="148"/>
      <c r="GE129" s="148"/>
      <c r="GF129" s="148"/>
      <c r="GG129" s="148"/>
      <c r="GH129" s="148"/>
      <c r="GI129" s="148"/>
      <c r="GJ129" s="148"/>
      <c r="GK129" s="148"/>
      <c r="GL129" s="148"/>
      <c r="GM129" s="148"/>
      <c r="GN129" s="148"/>
      <c r="GO129" s="148"/>
      <c r="GP129" s="148"/>
      <c r="GQ129" s="148"/>
      <c r="GR129" s="148"/>
      <c r="GS129" s="148"/>
      <c r="GT129" s="148"/>
      <c r="GU129" s="148"/>
      <c r="GV129" s="148"/>
      <c r="GW129" s="148"/>
      <c r="GX129" s="148"/>
      <c r="GY129" s="148"/>
      <c r="GZ129" s="148"/>
      <c r="HA129" s="148"/>
      <c r="HB129" s="148"/>
      <c r="HC129" s="148"/>
      <c r="HD129" s="148"/>
      <c r="HE129" s="148"/>
      <c r="HF129" s="148"/>
      <c r="HG129" s="148"/>
      <c r="HH129" s="148"/>
      <c r="HI129" s="148"/>
      <c r="HJ129" s="148"/>
      <c r="HK129" s="148"/>
      <c r="HL129" s="148"/>
      <c r="HM129" s="148"/>
      <c r="HN129" s="148"/>
      <c r="HO129" s="148"/>
      <c r="HP129" s="148"/>
      <c r="HQ129" s="148"/>
      <c r="HR129" s="148"/>
      <c r="HS129" s="148"/>
      <c r="HT129" s="148"/>
      <c r="HU129" s="148"/>
      <c r="HV129" s="148"/>
      <c r="HW129" s="148"/>
      <c r="HX129" s="148"/>
      <c r="HY129" s="148"/>
      <c r="HZ129" s="148"/>
      <c r="IA129" s="148"/>
      <c r="IB129" s="148"/>
      <c r="IC129" s="148"/>
      <c r="ID129" s="148"/>
      <c r="IE129" s="148"/>
      <c r="IF129" s="148"/>
      <c r="IG129" s="148"/>
      <c r="IH129" s="148"/>
      <c r="II129" s="148"/>
      <c r="IJ129" s="148"/>
      <c r="IK129" s="148"/>
      <c r="IL129" s="148"/>
      <c r="IM129" s="148"/>
      <c r="IN129" s="148"/>
      <c r="IO129" s="148"/>
      <c r="IP129" s="148"/>
      <c r="IQ129" s="148"/>
      <c r="IR129" s="148"/>
      <c r="IS129" s="148"/>
      <c r="IT129" s="148"/>
      <c r="IU129" s="148"/>
      <c r="IV129" s="148"/>
    </row>
    <row r="130" spans="1:256" s="18" customFormat="1" ht="12" customHeight="1" x14ac:dyDescent="0.2">
      <c r="A130" s="278" t="s">
        <v>137</v>
      </c>
      <c r="B130" s="278"/>
      <c r="C130" s="19">
        <v>2877</v>
      </c>
      <c r="D130" s="19">
        <v>1443</v>
      </c>
      <c r="E130" s="19">
        <v>1434</v>
      </c>
      <c r="F130" s="19">
        <v>2861</v>
      </c>
      <c r="G130" s="19">
        <v>1421</v>
      </c>
      <c r="H130" s="19">
        <v>1440</v>
      </c>
      <c r="I130" s="19">
        <v>2869</v>
      </c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48"/>
      <c r="EU130" s="148"/>
      <c r="EV130" s="148"/>
      <c r="EW130" s="14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8"/>
      <c r="FK130" s="148"/>
      <c r="FL130" s="148"/>
      <c r="FM130" s="148"/>
      <c r="FN130" s="148"/>
      <c r="FO130" s="148"/>
      <c r="FP130" s="148"/>
      <c r="FQ130" s="148"/>
      <c r="FR130" s="148"/>
      <c r="FS130" s="148"/>
      <c r="FT130" s="148"/>
      <c r="FU130" s="148"/>
      <c r="FV130" s="148"/>
      <c r="FW130" s="148"/>
      <c r="FX130" s="148"/>
      <c r="FY130" s="148"/>
      <c r="FZ130" s="148"/>
      <c r="GA130" s="148"/>
      <c r="GB130" s="148"/>
      <c r="GC130" s="148"/>
      <c r="GD130" s="148"/>
      <c r="GE130" s="148"/>
      <c r="GF130" s="148"/>
      <c r="GG130" s="148"/>
      <c r="GH130" s="148"/>
      <c r="GI130" s="148"/>
      <c r="GJ130" s="148"/>
      <c r="GK130" s="148"/>
      <c r="GL130" s="148"/>
      <c r="GM130" s="148"/>
      <c r="GN130" s="148"/>
      <c r="GO130" s="148"/>
      <c r="GP130" s="148"/>
      <c r="GQ130" s="148"/>
      <c r="GR130" s="148"/>
      <c r="GS130" s="148"/>
      <c r="GT130" s="148"/>
      <c r="GU130" s="148"/>
      <c r="GV130" s="148"/>
      <c r="GW130" s="148"/>
      <c r="GX130" s="148"/>
      <c r="GY130" s="148"/>
      <c r="GZ130" s="148"/>
      <c r="HA130" s="148"/>
      <c r="HB130" s="148"/>
      <c r="HC130" s="148"/>
      <c r="HD130" s="148"/>
      <c r="HE130" s="148"/>
      <c r="HF130" s="148"/>
      <c r="HG130" s="148"/>
      <c r="HH130" s="148"/>
      <c r="HI130" s="148"/>
      <c r="HJ130" s="148"/>
      <c r="HK130" s="148"/>
      <c r="HL130" s="148"/>
      <c r="HM130" s="148"/>
      <c r="HN130" s="148"/>
      <c r="HO130" s="148"/>
      <c r="HP130" s="148"/>
      <c r="HQ130" s="148"/>
      <c r="HR130" s="148"/>
      <c r="HS130" s="148"/>
      <c r="HT130" s="148"/>
      <c r="HU130" s="148"/>
      <c r="HV130" s="148"/>
      <c r="HW130" s="148"/>
      <c r="HX130" s="148"/>
      <c r="HY130" s="148"/>
      <c r="HZ130" s="148"/>
      <c r="IA130" s="148"/>
      <c r="IB130" s="148"/>
      <c r="IC130" s="148"/>
      <c r="ID130" s="148"/>
      <c r="IE130" s="148"/>
      <c r="IF130" s="148"/>
      <c r="IG130" s="148"/>
      <c r="IH130" s="148"/>
      <c r="II130" s="148"/>
      <c r="IJ130" s="148"/>
      <c r="IK130" s="148"/>
      <c r="IL130" s="148"/>
      <c r="IM130" s="148"/>
      <c r="IN130" s="148"/>
      <c r="IO130" s="148"/>
      <c r="IP130" s="148"/>
      <c r="IQ130" s="148"/>
      <c r="IR130" s="148"/>
      <c r="IS130" s="148"/>
      <c r="IT130" s="148"/>
      <c r="IU130" s="148"/>
      <c r="IV130" s="148"/>
    </row>
    <row r="131" spans="1:256" s="18" customFormat="1" ht="12" customHeight="1" x14ac:dyDescent="0.2">
      <c r="A131" s="278" t="s">
        <v>138</v>
      </c>
      <c r="B131" s="278"/>
      <c r="C131" s="19">
        <v>107</v>
      </c>
      <c r="D131" s="19">
        <v>50</v>
      </c>
      <c r="E131" s="19">
        <v>57</v>
      </c>
      <c r="F131" s="19">
        <v>112</v>
      </c>
      <c r="G131" s="19">
        <v>54</v>
      </c>
      <c r="H131" s="19">
        <v>58</v>
      </c>
      <c r="I131" s="19">
        <v>110</v>
      </c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8"/>
      <c r="EC131" s="148"/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8"/>
      <c r="EO131" s="148"/>
      <c r="EP131" s="148"/>
      <c r="EQ131" s="148"/>
      <c r="ER131" s="148"/>
      <c r="ES131" s="148"/>
      <c r="ET131" s="148"/>
      <c r="EU131" s="148"/>
      <c r="EV131" s="148"/>
      <c r="EW131" s="148"/>
      <c r="EX131" s="148"/>
      <c r="EY131" s="148"/>
      <c r="EZ131" s="148"/>
      <c r="FA131" s="148"/>
      <c r="FB131" s="148"/>
      <c r="FC131" s="148"/>
      <c r="FD131" s="148"/>
      <c r="FE131" s="148"/>
      <c r="FF131" s="148"/>
      <c r="FG131" s="148"/>
      <c r="FH131" s="148"/>
      <c r="FI131" s="148"/>
      <c r="FJ131" s="148"/>
      <c r="FK131" s="148"/>
      <c r="FL131" s="148"/>
      <c r="FM131" s="148"/>
      <c r="FN131" s="148"/>
      <c r="FO131" s="148"/>
      <c r="FP131" s="148"/>
      <c r="FQ131" s="148"/>
      <c r="FR131" s="148"/>
      <c r="FS131" s="148"/>
      <c r="FT131" s="148"/>
      <c r="FU131" s="148"/>
      <c r="FV131" s="148"/>
      <c r="FW131" s="148"/>
      <c r="FX131" s="148"/>
      <c r="FY131" s="148"/>
      <c r="FZ131" s="148"/>
      <c r="GA131" s="148"/>
      <c r="GB131" s="148"/>
      <c r="GC131" s="148"/>
      <c r="GD131" s="148"/>
      <c r="GE131" s="148"/>
      <c r="GF131" s="148"/>
      <c r="GG131" s="148"/>
      <c r="GH131" s="148"/>
      <c r="GI131" s="148"/>
      <c r="GJ131" s="148"/>
      <c r="GK131" s="148"/>
      <c r="GL131" s="148"/>
      <c r="GM131" s="148"/>
      <c r="GN131" s="148"/>
      <c r="GO131" s="148"/>
      <c r="GP131" s="148"/>
      <c r="GQ131" s="148"/>
      <c r="GR131" s="148"/>
      <c r="GS131" s="148"/>
      <c r="GT131" s="148"/>
      <c r="GU131" s="148"/>
      <c r="GV131" s="148"/>
      <c r="GW131" s="148"/>
      <c r="GX131" s="148"/>
      <c r="GY131" s="148"/>
      <c r="GZ131" s="148"/>
      <c r="HA131" s="148"/>
      <c r="HB131" s="148"/>
      <c r="HC131" s="148"/>
      <c r="HD131" s="148"/>
      <c r="HE131" s="148"/>
      <c r="HF131" s="148"/>
      <c r="HG131" s="148"/>
      <c r="HH131" s="148"/>
      <c r="HI131" s="148"/>
      <c r="HJ131" s="148"/>
      <c r="HK131" s="148"/>
      <c r="HL131" s="148"/>
      <c r="HM131" s="148"/>
      <c r="HN131" s="148"/>
      <c r="HO131" s="148"/>
      <c r="HP131" s="148"/>
      <c r="HQ131" s="148"/>
      <c r="HR131" s="148"/>
      <c r="HS131" s="148"/>
      <c r="HT131" s="148"/>
      <c r="HU131" s="148"/>
      <c r="HV131" s="148"/>
      <c r="HW131" s="148"/>
      <c r="HX131" s="148"/>
      <c r="HY131" s="148"/>
      <c r="HZ131" s="148"/>
      <c r="IA131" s="148"/>
      <c r="IB131" s="148"/>
      <c r="IC131" s="148"/>
      <c r="ID131" s="148"/>
      <c r="IE131" s="148"/>
      <c r="IF131" s="148"/>
      <c r="IG131" s="148"/>
      <c r="IH131" s="148"/>
      <c r="II131" s="148"/>
      <c r="IJ131" s="148"/>
      <c r="IK131" s="148"/>
      <c r="IL131" s="148"/>
      <c r="IM131" s="148"/>
      <c r="IN131" s="148"/>
      <c r="IO131" s="148"/>
      <c r="IP131" s="148"/>
      <c r="IQ131" s="148"/>
      <c r="IR131" s="148"/>
      <c r="IS131" s="148"/>
      <c r="IT131" s="148"/>
      <c r="IU131" s="148"/>
      <c r="IV131" s="148"/>
    </row>
    <row r="132" spans="1:256" s="124" customFormat="1" ht="12" customHeight="1" x14ac:dyDescent="0.2">
      <c r="A132" s="278" t="s">
        <v>341</v>
      </c>
      <c r="B132" s="278"/>
      <c r="C132" s="19">
        <v>5137</v>
      </c>
      <c r="D132" s="19">
        <v>2534</v>
      </c>
      <c r="E132" s="19">
        <v>2603</v>
      </c>
      <c r="F132" s="19">
        <v>5192</v>
      </c>
      <c r="G132" s="19">
        <v>2574</v>
      </c>
      <c r="H132" s="19">
        <v>2618</v>
      </c>
      <c r="I132" s="19">
        <v>5164</v>
      </c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8"/>
      <c r="EC132" s="148"/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8"/>
      <c r="EO132" s="148"/>
      <c r="EP132" s="148"/>
      <c r="EQ132" s="148"/>
      <c r="ER132" s="148"/>
      <c r="ES132" s="148"/>
      <c r="ET132" s="148"/>
      <c r="EU132" s="148"/>
      <c r="EV132" s="148"/>
      <c r="EW132" s="148"/>
      <c r="EX132" s="148"/>
      <c r="EY132" s="148"/>
      <c r="EZ132" s="148"/>
      <c r="FA132" s="148"/>
      <c r="FB132" s="148"/>
      <c r="FC132" s="148"/>
      <c r="FD132" s="148"/>
      <c r="FE132" s="148"/>
      <c r="FF132" s="148"/>
      <c r="FG132" s="148"/>
      <c r="FH132" s="148"/>
      <c r="FI132" s="148"/>
      <c r="FJ132" s="148"/>
      <c r="FK132" s="148"/>
      <c r="FL132" s="148"/>
      <c r="FM132" s="148"/>
      <c r="FN132" s="148"/>
      <c r="FO132" s="148"/>
      <c r="FP132" s="148"/>
      <c r="FQ132" s="148"/>
      <c r="FR132" s="148"/>
      <c r="FS132" s="148"/>
      <c r="FT132" s="148"/>
      <c r="FU132" s="148"/>
      <c r="FV132" s="148"/>
      <c r="FW132" s="148"/>
      <c r="FX132" s="148"/>
      <c r="FY132" s="148"/>
      <c r="FZ132" s="148"/>
      <c r="GA132" s="148"/>
      <c r="GB132" s="148"/>
      <c r="GC132" s="148"/>
      <c r="GD132" s="148"/>
      <c r="GE132" s="148"/>
      <c r="GF132" s="148"/>
      <c r="GG132" s="148"/>
      <c r="GH132" s="148"/>
      <c r="GI132" s="148"/>
      <c r="GJ132" s="148"/>
      <c r="GK132" s="148"/>
      <c r="GL132" s="148"/>
      <c r="GM132" s="148"/>
      <c r="GN132" s="148"/>
      <c r="GO132" s="148"/>
      <c r="GP132" s="148"/>
      <c r="GQ132" s="148"/>
      <c r="GR132" s="148"/>
      <c r="GS132" s="148"/>
      <c r="GT132" s="148"/>
      <c r="GU132" s="148"/>
      <c r="GV132" s="148"/>
      <c r="GW132" s="148"/>
      <c r="GX132" s="148"/>
      <c r="GY132" s="148"/>
      <c r="GZ132" s="148"/>
      <c r="HA132" s="148"/>
      <c r="HB132" s="148"/>
      <c r="HC132" s="148"/>
      <c r="HD132" s="148"/>
      <c r="HE132" s="148"/>
      <c r="HF132" s="148"/>
      <c r="HG132" s="148"/>
      <c r="HH132" s="148"/>
      <c r="HI132" s="148"/>
      <c r="HJ132" s="148"/>
      <c r="HK132" s="148"/>
      <c r="HL132" s="148"/>
      <c r="HM132" s="148"/>
      <c r="HN132" s="148"/>
      <c r="HO132" s="148"/>
      <c r="HP132" s="148"/>
      <c r="HQ132" s="148"/>
      <c r="HR132" s="148"/>
      <c r="HS132" s="148"/>
      <c r="HT132" s="148"/>
      <c r="HU132" s="148"/>
      <c r="HV132" s="148"/>
      <c r="HW132" s="148"/>
      <c r="HX132" s="148"/>
      <c r="HY132" s="148"/>
      <c r="HZ132" s="148"/>
      <c r="IA132" s="148"/>
      <c r="IB132" s="148"/>
      <c r="IC132" s="148"/>
      <c r="ID132" s="148"/>
      <c r="IE132" s="148"/>
      <c r="IF132" s="148"/>
      <c r="IG132" s="148"/>
      <c r="IH132" s="148"/>
      <c r="II132" s="148"/>
      <c r="IJ132" s="148"/>
      <c r="IK132" s="148"/>
      <c r="IL132" s="148"/>
      <c r="IM132" s="148"/>
      <c r="IN132" s="148"/>
      <c r="IO132" s="148"/>
      <c r="IP132" s="148"/>
      <c r="IQ132" s="148"/>
      <c r="IR132" s="148"/>
      <c r="IS132" s="148"/>
      <c r="IT132" s="148"/>
      <c r="IU132" s="148"/>
      <c r="IV132" s="148"/>
    </row>
    <row r="133" spans="1:256" s="18" customFormat="1" ht="12" customHeight="1" x14ac:dyDescent="0.2">
      <c r="A133" s="278" t="s">
        <v>140</v>
      </c>
      <c r="B133" s="278"/>
      <c r="C133" s="19">
        <v>4673</v>
      </c>
      <c r="D133" s="19">
        <v>2283</v>
      </c>
      <c r="E133" s="19">
        <v>2390</v>
      </c>
      <c r="F133" s="19">
        <v>4698</v>
      </c>
      <c r="G133" s="19">
        <v>2292</v>
      </c>
      <c r="H133" s="19">
        <v>2406</v>
      </c>
      <c r="I133" s="19">
        <v>4686</v>
      </c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8"/>
      <c r="EO133" s="148"/>
      <c r="EP133" s="148"/>
      <c r="EQ133" s="148"/>
      <c r="ER133" s="148"/>
      <c r="ES133" s="148"/>
      <c r="ET133" s="148"/>
      <c r="EU133" s="148"/>
      <c r="EV133" s="148"/>
      <c r="EW133" s="148"/>
      <c r="EX133" s="148"/>
      <c r="EY133" s="148"/>
      <c r="EZ133" s="148"/>
      <c r="FA133" s="148"/>
      <c r="FB133" s="148"/>
      <c r="FC133" s="148"/>
      <c r="FD133" s="148"/>
      <c r="FE133" s="148"/>
      <c r="FF133" s="148"/>
      <c r="FG133" s="148"/>
      <c r="FH133" s="148"/>
      <c r="FI133" s="148"/>
      <c r="FJ133" s="148"/>
      <c r="FK133" s="148"/>
      <c r="FL133" s="148"/>
      <c r="FM133" s="148"/>
      <c r="FN133" s="148"/>
      <c r="FO133" s="148"/>
      <c r="FP133" s="148"/>
      <c r="FQ133" s="148"/>
      <c r="FR133" s="148"/>
      <c r="FS133" s="148"/>
      <c r="FT133" s="148"/>
      <c r="FU133" s="148"/>
      <c r="FV133" s="148"/>
      <c r="FW133" s="148"/>
      <c r="FX133" s="148"/>
      <c r="FY133" s="148"/>
      <c r="FZ133" s="148"/>
      <c r="GA133" s="148"/>
      <c r="GB133" s="148"/>
      <c r="GC133" s="148"/>
      <c r="GD133" s="148"/>
      <c r="GE133" s="148"/>
      <c r="GF133" s="148"/>
      <c r="GG133" s="148"/>
      <c r="GH133" s="148"/>
      <c r="GI133" s="148"/>
      <c r="GJ133" s="148"/>
      <c r="GK133" s="148"/>
      <c r="GL133" s="148"/>
      <c r="GM133" s="148"/>
      <c r="GN133" s="148"/>
      <c r="GO133" s="148"/>
      <c r="GP133" s="148"/>
      <c r="GQ133" s="148"/>
      <c r="GR133" s="148"/>
      <c r="GS133" s="148"/>
      <c r="GT133" s="148"/>
      <c r="GU133" s="148"/>
      <c r="GV133" s="148"/>
      <c r="GW133" s="148"/>
      <c r="GX133" s="148"/>
      <c r="GY133" s="148"/>
      <c r="GZ133" s="148"/>
      <c r="HA133" s="148"/>
      <c r="HB133" s="148"/>
      <c r="HC133" s="148"/>
      <c r="HD133" s="148"/>
      <c r="HE133" s="148"/>
      <c r="HF133" s="148"/>
      <c r="HG133" s="148"/>
      <c r="HH133" s="148"/>
      <c r="HI133" s="148"/>
      <c r="HJ133" s="148"/>
      <c r="HK133" s="148"/>
      <c r="HL133" s="148"/>
      <c r="HM133" s="148"/>
      <c r="HN133" s="148"/>
      <c r="HO133" s="148"/>
      <c r="HP133" s="148"/>
      <c r="HQ133" s="148"/>
      <c r="HR133" s="148"/>
      <c r="HS133" s="148"/>
      <c r="HT133" s="148"/>
      <c r="HU133" s="148"/>
      <c r="HV133" s="148"/>
      <c r="HW133" s="148"/>
      <c r="HX133" s="148"/>
      <c r="HY133" s="148"/>
      <c r="HZ133" s="148"/>
      <c r="IA133" s="148"/>
      <c r="IB133" s="148"/>
      <c r="IC133" s="148"/>
      <c r="ID133" s="148"/>
      <c r="IE133" s="148"/>
      <c r="IF133" s="148"/>
      <c r="IG133" s="148"/>
      <c r="IH133" s="148"/>
      <c r="II133" s="148"/>
      <c r="IJ133" s="148"/>
      <c r="IK133" s="148"/>
      <c r="IL133" s="148"/>
      <c r="IM133" s="148"/>
      <c r="IN133" s="148"/>
      <c r="IO133" s="148"/>
      <c r="IP133" s="148"/>
      <c r="IQ133" s="148"/>
      <c r="IR133" s="148"/>
      <c r="IS133" s="148"/>
      <c r="IT133" s="148"/>
      <c r="IU133" s="148"/>
      <c r="IV133" s="148"/>
    </row>
    <row r="134" spans="1:256" s="18" customFormat="1" ht="12" customHeight="1" x14ac:dyDescent="0.2">
      <c r="A134" s="278" t="s">
        <v>144</v>
      </c>
      <c r="B134" s="278"/>
      <c r="C134" s="19">
        <v>1329</v>
      </c>
      <c r="D134" s="19">
        <v>678</v>
      </c>
      <c r="E134" s="19">
        <v>651</v>
      </c>
      <c r="F134" s="19">
        <v>1303</v>
      </c>
      <c r="G134" s="19">
        <v>651</v>
      </c>
      <c r="H134" s="19">
        <v>652</v>
      </c>
      <c r="I134" s="19">
        <v>1314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8"/>
      <c r="FF134" s="148"/>
      <c r="FG134" s="148"/>
      <c r="FH134" s="148"/>
      <c r="FI134" s="148"/>
      <c r="FJ134" s="148"/>
      <c r="FK134" s="148"/>
      <c r="FL134" s="148"/>
      <c r="FM134" s="148"/>
      <c r="FN134" s="148"/>
      <c r="FO134" s="148"/>
      <c r="FP134" s="148"/>
      <c r="FQ134" s="148"/>
      <c r="FR134" s="148"/>
      <c r="FS134" s="148"/>
      <c r="FT134" s="148"/>
      <c r="FU134" s="148"/>
      <c r="FV134" s="148"/>
      <c r="FW134" s="148"/>
      <c r="FX134" s="148"/>
      <c r="FY134" s="148"/>
      <c r="FZ134" s="148"/>
      <c r="GA134" s="148"/>
      <c r="GB134" s="148"/>
      <c r="GC134" s="148"/>
      <c r="GD134" s="148"/>
      <c r="GE134" s="148"/>
      <c r="GF134" s="148"/>
      <c r="GG134" s="148"/>
      <c r="GH134" s="148"/>
      <c r="GI134" s="148"/>
      <c r="GJ134" s="148"/>
      <c r="GK134" s="148"/>
      <c r="GL134" s="148"/>
      <c r="GM134" s="148"/>
      <c r="GN134" s="148"/>
      <c r="GO134" s="148"/>
      <c r="GP134" s="148"/>
      <c r="GQ134" s="148"/>
      <c r="GR134" s="148"/>
      <c r="GS134" s="148"/>
      <c r="GT134" s="148"/>
      <c r="GU134" s="148"/>
      <c r="GV134" s="148"/>
      <c r="GW134" s="148"/>
      <c r="GX134" s="148"/>
      <c r="GY134" s="148"/>
      <c r="GZ134" s="148"/>
      <c r="HA134" s="148"/>
      <c r="HB134" s="148"/>
      <c r="HC134" s="148"/>
      <c r="HD134" s="148"/>
      <c r="HE134" s="148"/>
      <c r="HF134" s="148"/>
      <c r="HG134" s="148"/>
      <c r="HH134" s="148"/>
      <c r="HI134" s="148"/>
      <c r="HJ134" s="148"/>
      <c r="HK134" s="148"/>
      <c r="HL134" s="148"/>
      <c r="HM134" s="148"/>
      <c r="HN134" s="148"/>
      <c r="HO134" s="148"/>
      <c r="HP134" s="148"/>
      <c r="HQ134" s="148"/>
      <c r="HR134" s="148"/>
      <c r="HS134" s="148"/>
      <c r="HT134" s="148"/>
      <c r="HU134" s="148"/>
      <c r="HV134" s="148"/>
      <c r="HW134" s="148"/>
      <c r="HX134" s="148"/>
      <c r="HY134" s="148"/>
      <c r="HZ134" s="148"/>
      <c r="IA134" s="148"/>
      <c r="IB134" s="148"/>
      <c r="IC134" s="148"/>
      <c r="ID134" s="148"/>
      <c r="IE134" s="148"/>
      <c r="IF134" s="148"/>
      <c r="IG134" s="148"/>
      <c r="IH134" s="148"/>
      <c r="II134" s="148"/>
      <c r="IJ134" s="148"/>
      <c r="IK134" s="148"/>
      <c r="IL134" s="148"/>
      <c r="IM134" s="148"/>
      <c r="IN134" s="148"/>
      <c r="IO134" s="148"/>
      <c r="IP134" s="148"/>
      <c r="IQ134" s="148"/>
      <c r="IR134" s="148"/>
      <c r="IS134" s="148"/>
      <c r="IT134" s="148"/>
      <c r="IU134" s="148"/>
      <c r="IV134" s="148"/>
    </row>
    <row r="135" spans="1:256" s="18" customFormat="1" ht="12" customHeight="1" x14ac:dyDescent="0.2">
      <c r="A135" s="278" t="s">
        <v>145</v>
      </c>
      <c r="B135" s="278"/>
      <c r="C135" s="19">
        <v>16012</v>
      </c>
      <c r="D135" s="19">
        <v>7553</v>
      </c>
      <c r="E135" s="19">
        <v>8459</v>
      </c>
      <c r="F135" s="19">
        <v>15826</v>
      </c>
      <c r="G135" s="19">
        <v>7440</v>
      </c>
      <c r="H135" s="19">
        <v>8386</v>
      </c>
      <c r="I135" s="19">
        <v>15921</v>
      </c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8"/>
      <c r="EX135" s="148"/>
      <c r="EY135" s="148"/>
      <c r="EZ135" s="148"/>
      <c r="FA135" s="148"/>
      <c r="FB135" s="148"/>
      <c r="FC135" s="148"/>
      <c r="FD135" s="148"/>
      <c r="FE135" s="148"/>
      <c r="FF135" s="148"/>
      <c r="FG135" s="148"/>
      <c r="FH135" s="148"/>
      <c r="FI135" s="148"/>
      <c r="FJ135" s="148"/>
      <c r="FK135" s="148"/>
      <c r="FL135" s="148"/>
      <c r="FM135" s="148"/>
      <c r="FN135" s="148"/>
      <c r="FO135" s="148"/>
      <c r="FP135" s="148"/>
      <c r="FQ135" s="148"/>
      <c r="FR135" s="148"/>
      <c r="FS135" s="148"/>
      <c r="FT135" s="148"/>
      <c r="FU135" s="148"/>
      <c r="FV135" s="148"/>
      <c r="FW135" s="148"/>
      <c r="FX135" s="148"/>
      <c r="FY135" s="148"/>
      <c r="FZ135" s="148"/>
      <c r="GA135" s="148"/>
      <c r="GB135" s="148"/>
      <c r="GC135" s="148"/>
      <c r="GD135" s="148"/>
      <c r="GE135" s="148"/>
      <c r="GF135" s="148"/>
      <c r="GG135" s="148"/>
      <c r="GH135" s="148"/>
      <c r="GI135" s="148"/>
      <c r="GJ135" s="148"/>
      <c r="GK135" s="148"/>
      <c r="GL135" s="148"/>
      <c r="GM135" s="148"/>
      <c r="GN135" s="148"/>
      <c r="GO135" s="148"/>
      <c r="GP135" s="148"/>
      <c r="GQ135" s="148"/>
      <c r="GR135" s="148"/>
      <c r="GS135" s="148"/>
      <c r="GT135" s="148"/>
      <c r="GU135" s="148"/>
      <c r="GV135" s="148"/>
      <c r="GW135" s="148"/>
      <c r="GX135" s="148"/>
      <c r="GY135" s="148"/>
      <c r="GZ135" s="148"/>
      <c r="HA135" s="148"/>
      <c r="HB135" s="148"/>
      <c r="HC135" s="148"/>
      <c r="HD135" s="148"/>
      <c r="HE135" s="148"/>
      <c r="HF135" s="148"/>
      <c r="HG135" s="148"/>
      <c r="HH135" s="148"/>
      <c r="HI135" s="148"/>
      <c r="HJ135" s="148"/>
      <c r="HK135" s="148"/>
      <c r="HL135" s="148"/>
      <c r="HM135" s="148"/>
      <c r="HN135" s="148"/>
      <c r="HO135" s="148"/>
      <c r="HP135" s="148"/>
      <c r="HQ135" s="148"/>
      <c r="HR135" s="148"/>
      <c r="HS135" s="148"/>
      <c r="HT135" s="148"/>
      <c r="HU135" s="148"/>
      <c r="HV135" s="148"/>
      <c r="HW135" s="148"/>
      <c r="HX135" s="148"/>
      <c r="HY135" s="148"/>
      <c r="HZ135" s="148"/>
      <c r="IA135" s="148"/>
      <c r="IB135" s="148"/>
      <c r="IC135" s="148"/>
      <c r="ID135" s="148"/>
      <c r="IE135" s="148"/>
      <c r="IF135" s="148"/>
      <c r="IG135" s="148"/>
      <c r="IH135" s="148"/>
      <c r="II135" s="148"/>
      <c r="IJ135" s="148"/>
      <c r="IK135" s="148"/>
      <c r="IL135" s="148"/>
      <c r="IM135" s="148"/>
      <c r="IN135" s="148"/>
      <c r="IO135" s="148"/>
      <c r="IP135" s="148"/>
      <c r="IQ135" s="148"/>
      <c r="IR135" s="148"/>
      <c r="IS135" s="148"/>
      <c r="IT135" s="148"/>
      <c r="IU135" s="148"/>
      <c r="IV135" s="148"/>
    </row>
    <row r="136" spans="1:256" s="18" customFormat="1" ht="12" customHeight="1" x14ac:dyDescent="0.2">
      <c r="A136" s="278" t="s">
        <v>146</v>
      </c>
      <c r="B136" s="278"/>
      <c r="C136" s="19">
        <v>6622</v>
      </c>
      <c r="D136" s="19">
        <v>3265</v>
      </c>
      <c r="E136" s="19">
        <v>3357</v>
      </c>
      <c r="F136" s="19">
        <v>6701</v>
      </c>
      <c r="G136" s="19">
        <v>3275</v>
      </c>
      <c r="H136" s="19">
        <v>3426</v>
      </c>
      <c r="I136" s="19">
        <v>6661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148"/>
      <c r="EW136" s="148"/>
      <c r="EX136" s="148"/>
      <c r="EY136" s="148"/>
      <c r="EZ136" s="148"/>
      <c r="FA136" s="148"/>
      <c r="FB136" s="148"/>
      <c r="FC136" s="148"/>
      <c r="FD136" s="148"/>
      <c r="FE136" s="148"/>
      <c r="FF136" s="148"/>
      <c r="FG136" s="148"/>
      <c r="FH136" s="148"/>
      <c r="FI136" s="148"/>
      <c r="FJ136" s="148"/>
      <c r="FK136" s="148"/>
      <c r="FL136" s="148"/>
      <c r="FM136" s="148"/>
      <c r="FN136" s="148"/>
      <c r="FO136" s="148"/>
      <c r="FP136" s="148"/>
      <c r="FQ136" s="148"/>
      <c r="FR136" s="148"/>
      <c r="FS136" s="148"/>
      <c r="FT136" s="148"/>
      <c r="FU136" s="148"/>
      <c r="FV136" s="148"/>
      <c r="FW136" s="148"/>
      <c r="FX136" s="148"/>
      <c r="FY136" s="148"/>
      <c r="FZ136" s="148"/>
      <c r="GA136" s="148"/>
      <c r="GB136" s="148"/>
      <c r="GC136" s="148"/>
      <c r="GD136" s="148"/>
      <c r="GE136" s="148"/>
      <c r="GF136" s="148"/>
      <c r="GG136" s="148"/>
      <c r="GH136" s="148"/>
      <c r="GI136" s="148"/>
      <c r="GJ136" s="148"/>
      <c r="GK136" s="148"/>
      <c r="GL136" s="148"/>
      <c r="GM136" s="148"/>
      <c r="GN136" s="148"/>
      <c r="GO136" s="148"/>
      <c r="GP136" s="148"/>
      <c r="GQ136" s="148"/>
      <c r="GR136" s="148"/>
      <c r="GS136" s="148"/>
      <c r="GT136" s="148"/>
      <c r="GU136" s="148"/>
      <c r="GV136" s="148"/>
      <c r="GW136" s="148"/>
      <c r="GX136" s="148"/>
      <c r="GY136" s="148"/>
      <c r="GZ136" s="148"/>
      <c r="HA136" s="148"/>
      <c r="HB136" s="148"/>
      <c r="HC136" s="148"/>
      <c r="HD136" s="148"/>
      <c r="HE136" s="148"/>
      <c r="HF136" s="148"/>
      <c r="HG136" s="148"/>
      <c r="HH136" s="148"/>
      <c r="HI136" s="148"/>
      <c r="HJ136" s="148"/>
      <c r="HK136" s="148"/>
      <c r="HL136" s="148"/>
      <c r="HM136" s="148"/>
      <c r="HN136" s="148"/>
      <c r="HO136" s="148"/>
      <c r="HP136" s="148"/>
      <c r="HQ136" s="148"/>
      <c r="HR136" s="148"/>
      <c r="HS136" s="148"/>
      <c r="HT136" s="148"/>
      <c r="HU136" s="148"/>
      <c r="HV136" s="148"/>
      <c r="HW136" s="148"/>
      <c r="HX136" s="148"/>
      <c r="HY136" s="148"/>
      <c r="HZ136" s="148"/>
      <c r="IA136" s="148"/>
      <c r="IB136" s="148"/>
      <c r="IC136" s="148"/>
      <c r="ID136" s="148"/>
      <c r="IE136" s="148"/>
      <c r="IF136" s="148"/>
      <c r="IG136" s="148"/>
      <c r="IH136" s="148"/>
      <c r="II136" s="148"/>
      <c r="IJ136" s="148"/>
      <c r="IK136" s="148"/>
      <c r="IL136" s="148"/>
      <c r="IM136" s="148"/>
      <c r="IN136" s="148"/>
      <c r="IO136" s="148"/>
      <c r="IP136" s="148"/>
      <c r="IQ136" s="148"/>
      <c r="IR136" s="148"/>
      <c r="IS136" s="148"/>
      <c r="IT136" s="148"/>
      <c r="IU136" s="148"/>
      <c r="IV136" s="148"/>
    </row>
    <row r="137" spans="1:256" s="18" customFormat="1" ht="12" customHeight="1" x14ac:dyDescent="0.2">
      <c r="A137" s="278" t="s">
        <v>148</v>
      </c>
      <c r="B137" s="278"/>
      <c r="C137" s="19">
        <v>216</v>
      </c>
      <c r="D137" s="19">
        <v>110</v>
      </c>
      <c r="E137" s="19">
        <v>106</v>
      </c>
      <c r="F137" s="19">
        <v>213</v>
      </c>
      <c r="G137" s="19">
        <v>105</v>
      </c>
      <c r="H137" s="19">
        <v>108</v>
      </c>
      <c r="I137" s="19">
        <v>214</v>
      </c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8"/>
      <c r="EP137" s="148"/>
      <c r="EQ137" s="148"/>
      <c r="ER137" s="148"/>
      <c r="ES137" s="148"/>
      <c r="ET137" s="148"/>
      <c r="EU137" s="148"/>
      <c r="EV137" s="148"/>
      <c r="EW137" s="148"/>
      <c r="EX137" s="148"/>
      <c r="EY137" s="148"/>
      <c r="EZ137" s="148"/>
      <c r="FA137" s="148"/>
      <c r="FB137" s="148"/>
      <c r="FC137" s="148"/>
      <c r="FD137" s="148"/>
      <c r="FE137" s="148"/>
      <c r="FF137" s="148"/>
      <c r="FG137" s="148"/>
      <c r="FH137" s="148"/>
      <c r="FI137" s="148"/>
      <c r="FJ137" s="148"/>
      <c r="FK137" s="148"/>
      <c r="FL137" s="148"/>
      <c r="FM137" s="148"/>
      <c r="FN137" s="148"/>
      <c r="FO137" s="148"/>
      <c r="FP137" s="148"/>
      <c r="FQ137" s="148"/>
      <c r="FR137" s="148"/>
      <c r="FS137" s="148"/>
      <c r="FT137" s="148"/>
      <c r="FU137" s="148"/>
      <c r="FV137" s="148"/>
      <c r="FW137" s="148"/>
      <c r="FX137" s="148"/>
      <c r="FY137" s="148"/>
      <c r="FZ137" s="148"/>
      <c r="GA137" s="148"/>
      <c r="GB137" s="148"/>
      <c r="GC137" s="148"/>
      <c r="GD137" s="148"/>
      <c r="GE137" s="148"/>
      <c r="GF137" s="148"/>
      <c r="GG137" s="148"/>
      <c r="GH137" s="148"/>
      <c r="GI137" s="148"/>
      <c r="GJ137" s="148"/>
      <c r="GK137" s="148"/>
      <c r="GL137" s="148"/>
      <c r="GM137" s="148"/>
      <c r="GN137" s="148"/>
      <c r="GO137" s="148"/>
      <c r="GP137" s="148"/>
      <c r="GQ137" s="148"/>
      <c r="GR137" s="148"/>
      <c r="GS137" s="148"/>
      <c r="GT137" s="148"/>
      <c r="GU137" s="148"/>
      <c r="GV137" s="148"/>
      <c r="GW137" s="148"/>
      <c r="GX137" s="148"/>
      <c r="GY137" s="148"/>
      <c r="GZ137" s="148"/>
      <c r="HA137" s="148"/>
      <c r="HB137" s="148"/>
      <c r="HC137" s="148"/>
      <c r="HD137" s="148"/>
      <c r="HE137" s="148"/>
      <c r="HF137" s="148"/>
      <c r="HG137" s="148"/>
      <c r="HH137" s="148"/>
      <c r="HI137" s="148"/>
      <c r="HJ137" s="148"/>
      <c r="HK137" s="148"/>
      <c r="HL137" s="148"/>
      <c r="HM137" s="148"/>
      <c r="HN137" s="148"/>
      <c r="HO137" s="148"/>
      <c r="HP137" s="148"/>
      <c r="HQ137" s="148"/>
      <c r="HR137" s="148"/>
      <c r="HS137" s="148"/>
      <c r="HT137" s="148"/>
      <c r="HU137" s="148"/>
      <c r="HV137" s="148"/>
      <c r="HW137" s="148"/>
      <c r="HX137" s="148"/>
      <c r="HY137" s="148"/>
      <c r="HZ137" s="148"/>
      <c r="IA137" s="148"/>
      <c r="IB137" s="148"/>
      <c r="IC137" s="148"/>
      <c r="ID137" s="148"/>
      <c r="IE137" s="148"/>
      <c r="IF137" s="148"/>
      <c r="IG137" s="148"/>
      <c r="IH137" s="148"/>
      <c r="II137" s="148"/>
      <c r="IJ137" s="148"/>
      <c r="IK137" s="148"/>
      <c r="IL137" s="148"/>
      <c r="IM137" s="148"/>
      <c r="IN137" s="148"/>
      <c r="IO137" s="148"/>
      <c r="IP137" s="148"/>
      <c r="IQ137" s="148"/>
      <c r="IR137" s="148"/>
      <c r="IS137" s="148"/>
      <c r="IT137" s="148"/>
      <c r="IU137" s="148"/>
      <c r="IV137" s="148"/>
    </row>
    <row r="138" spans="1:256" s="18" customFormat="1" ht="12" customHeight="1" x14ac:dyDescent="0.2">
      <c r="A138" s="278" t="s">
        <v>149</v>
      </c>
      <c r="B138" s="278"/>
      <c r="C138" s="19">
        <v>7226</v>
      </c>
      <c r="D138" s="19">
        <v>3308</v>
      </c>
      <c r="E138" s="19">
        <v>3918</v>
      </c>
      <c r="F138" s="19">
        <v>7302</v>
      </c>
      <c r="G138" s="19">
        <v>3375</v>
      </c>
      <c r="H138" s="19">
        <v>3927</v>
      </c>
      <c r="I138" s="19">
        <v>7265</v>
      </c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  <c r="EX138" s="148"/>
      <c r="EY138" s="148"/>
      <c r="EZ138" s="148"/>
      <c r="FA138" s="148"/>
      <c r="FB138" s="148"/>
      <c r="FC138" s="148"/>
      <c r="FD138" s="148"/>
      <c r="FE138" s="148"/>
      <c r="FF138" s="148"/>
      <c r="FG138" s="148"/>
      <c r="FH138" s="148"/>
      <c r="FI138" s="148"/>
      <c r="FJ138" s="148"/>
      <c r="FK138" s="148"/>
      <c r="FL138" s="148"/>
      <c r="FM138" s="148"/>
      <c r="FN138" s="148"/>
      <c r="FO138" s="148"/>
      <c r="FP138" s="148"/>
      <c r="FQ138" s="148"/>
      <c r="FR138" s="148"/>
      <c r="FS138" s="148"/>
      <c r="FT138" s="148"/>
      <c r="FU138" s="148"/>
      <c r="FV138" s="148"/>
      <c r="FW138" s="148"/>
      <c r="FX138" s="148"/>
      <c r="FY138" s="148"/>
      <c r="FZ138" s="148"/>
      <c r="GA138" s="148"/>
      <c r="GB138" s="148"/>
      <c r="GC138" s="148"/>
      <c r="GD138" s="148"/>
      <c r="GE138" s="148"/>
      <c r="GF138" s="148"/>
      <c r="GG138" s="148"/>
      <c r="GH138" s="148"/>
      <c r="GI138" s="148"/>
      <c r="GJ138" s="148"/>
      <c r="GK138" s="148"/>
      <c r="GL138" s="148"/>
      <c r="GM138" s="148"/>
      <c r="GN138" s="148"/>
      <c r="GO138" s="148"/>
      <c r="GP138" s="148"/>
      <c r="GQ138" s="148"/>
      <c r="GR138" s="148"/>
      <c r="GS138" s="148"/>
      <c r="GT138" s="148"/>
      <c r="GU138" s="148"/>
      <c r="GV138" s="148"/>
      <c r="GW138" s="148"/>
      <c r="GX138" s="148"/>
      <c r="GY138" s="148"/>
      <c r="GZ138" s="148"/>
      <c r="HA138" s="148"/>
      <c r="HB138" s="148"/>
      <c r="HC138" s="148"/>
      <c r="HD138" s="148"/>
      <c r="HE138" s="148"/>
      <c r="HF138" s="148"/>
      <c r="HG138" s="148"/>
      <c r="HH138" s="148"/>
      <c r="HI138" s="148"/>
      <c r="HJ138" s="148"/>
      <c r="HK138" s="148"/>
      <c r="HL138" s="148"/>
      <c r="HM138" s="148"/>
      <c r="HN138" s="148"/>
      <c r="HO138" s="148"/>
      <c r="HP138" s="148"/>
      <c r="HQ138" s="148"/>
      <c r="HR138" s="148"/>
      <c r="HS138" s="148"/>
      <c r="HT138" s="148"/>
      <c r="HU138" s="148"/>
      <c r="HV138" s="148"/>
      <c r="HW138" s="148"/>
      <c r="HX138" s="148"/>
      <c r="HY138" s="148"/>
      <c r="HZ138" s="148"/>
      <c r="IA138" s="148"/>
      <c r="IB138" s="148"/>
      <c r="IC138" s="148"/>
      <c r="ID138" s="148"/>
      <c r="IE138" s="148"/>
      <c r="IF138" s="148"/>
      <c r="IG138" s="148"/>
      <c r="IH138" s="148"/>
      <c r="II138" s="148"/>
      <c r="IJ138" s="148"/>
      <c r="IK138" s="148"/>
      <c r="IL138" s="148"/>
      <c r="IM138" s="148"/>
      <c r="IN138" s="148"/>
      <c r="IO138" s="148"/>
      <c r="IP138" s="148"/>
      <c r="IQ138" s="148"/>
      <c r="IR138" s="148"/>
      <c r="IS138" s="148"/>
      <c r="IT138" s="148"/>
      <c r="IU138" s="148"/>
      <c r="IV138" s="148"/>
    </row>
    <row r="139" spans="1:256" s="18" customFormat="1" ht="12" customHeight="1" x14ac:dyDescent="0.2">
      <c r="A139" s="278" t="s">
        <v>151</v>
      </c>
      <c r="B139" s="278"/>
      <c r="C139" s="19">
        <v>2713</v>
      </c>
      <c r="D139" s="19">
        <v>1263</v>
      </c>
      <c r="E139" s="19">
        <v>1450</v>
      </c>
      <c r="F139" s="19">
        <v>2682</v>
      </c>
      <c r="G139" s="19">
        <v>1250</v>
      </c>
      <c r="H139" s="19">
        <v>1432</v>
      </c>
      <c r="I139" s="19">
        <v>2698</v>
      </c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8"/>
      <c r="EU139" s="148"/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48"/>
      <c r="FG139" s="148"/>
      <c r="FH139" s="148"/>
      <c r="FI139" s="148"/>
      <c r="FJ139" s="148"/>
      <c r="FK139" s="148"/>
      <c r="FL139" s="148"/>
      <c r="FM139" s="148"/>
      <c r="FN139" s="148"/>
      <c r="FO139" s="148"/>
      <c r="FP139" s="148"/>
      <c r="FQ139" s="148"/>
      <c r="FR139" s="148"/>
      <c r="FS139" s="148"/>
      <c r="FT139" s="148"/>
      <c r="FU139" s="148"/>
      <c r="FV139" s="148"/>
      <c r="FW139" s="148"/>
      <c r="FX139" s="148"/>
      <c r="FY139" s="148"/>
      <c r="FZ139" s="148"/>
      <c r="GA139" s="148"/>
      <c r="GB139" s="148"/>
      <c r="GC139" s="148"/>
      <c r="GD139" s="148"/>
      <c r="GE139" s="148"/>
      <c r="GF139" s="148"/>
      <c r="GG139" s="148"/>
      <c r="GH139" s="148"/>
      <c r="GI139" s="148"/>
      <c r="GJ139" s="148"/>
      <c r="GK139" s="148"/>
      <c r="GL139" s="148"/>
      <c r="GM139" s="148"/>
      <c r="GN139" s="148"/>
      <c r="GO139" s="148"/>
      <c r="GP139" s="148"/>
      <c r="GQ139" s="148"/>
      <c r="GR139" s="148"/>
      <c r="GS139" s="148"/>
      <c r="GT139" s="148"/>
      <c r="GU139" s="148"/>
      <c r="GV139" s="148"/>
      <c r="GW139" s="148"/>
      <c r="GX139" s="148"/>
      <c r="GY139" s="148"/>
      <c r="GZ139" s="148"/>
      <c r="HA139" s="148"/>
      <c r="HB139" s="148"/>
      <c r="HC139" s="148"/>
      <c r="HD139" s="148"/>
      <c r="HE139" s="148"/>
      <c r="HF139" s="148"/>
      <c r="HG139" s="148"/>
      <c r="HH139" s="148"/>
      <c r="HI139" s="148"/>
      <c r="HJ139" s="148"/>
      <c r="HK139" s="148"/>
      <c r="HL139" s="148"/>
      <c r="HM139" s="148"/>
      <c r="HN139" s="148"/>
      <c r="HO139" s="148"/>
      <c r="HP139" s="148"/>
      <c r="HQ139" s="148"/>
      <c r="HR139" s="148"/>
      <c r="HS139" s="148"/>
      <c r="HT139" s="148"/>
      <c r="HU139" s="148"/>
      <c r="HV139" s="148"/>
      <c r="HW139" s="148"/>
      <c r="HX139" s="148"/>
      <c r="HY139" s="148"/>
      <c r="HZ139" s="148"/>
      <c r="IA139" s="148"/>
      <c r="IB139" s="148"/>
      <c r="IC139" s="148"/>
      <c r="ID139" s="148"/>
      <c r="IE139" s="148"/>
      <c r="IF139" s="148"/>
      <c r="IG139" s="148"/>
      <c r="IH139" s="148"/>
      <c r="II139" s="148"/>
      <c r="IJ139" s="148"/>
      <c r="IK139" s="148"/>
      <c r="IL139" s="148"/>
      <c r="IM139" s="148"/>
      <c r="IN139" s="148"/>
      <c r="IO139" s="148"/>
      <c r="IP139" s="148"/>
      <c r="IQ139" s="148"/>
      <c r="IR139" s="148"/>
      <c r="IS139" s="148"/>
      <c r="IT139" s="148"/>
      <c r="IU139" s="148"/>
      <c r="IV139" s="148"/>
    </row>
    <row r="140" spans="1:256" s="18" customFormat="1" ht="12" customHeight="1" x14ac:dyDescent="0.2">
      <c r="A140" s="278" t="s">
        <v>152</v>
      </c>
      <c r="B140" s="278"/>
      <c r="C140" s="19">
        <v>693</v>
      </c>
      <c r="D140" s="19">
        <v>352</v>
      </c>
      <c r="E140" s="19">
        <v>341</v>
      </c>
      <c r="F140" s="19">
        <v>682</v>
      </c>
      <c r="G140" s="19">
        <v>347</v>
      </c>
      <c r="H140" s="19">
        <v>335</v>
      </c>
      <c r="I140" s="19">
        <v>688</v>
      </c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48"/>
      <c r="FF140" s="148"/>
      <c r="FG140" s="148"/>
      <c r="FH140" s="148"/>
      <c r="FI140" s="148"/>
      <c r="FJ140" s="148"/>
      <c r="FK140" s="148"/>
      <c r="FL140" s="148"/>
      <c r="FM140" s="148"/>
      <c r="FN140" s="148"/>
      <c r="FO140" s="148"/>
      <c r="FP140" s="148"/>
      <c r="FQ140" s="148"/>
      <c r="FR140" s="148"/>
      <c r="FS140" s="148"/>
      <c r="FT140" s="148"/>
      <c r="FU140" s="148"/>
      <c r="FV140" s="148"/>
      <c r="FW140" s="148"/>
      <c r="FX140" s="148"/>
      <c r="FY140" s="148"/>
      <c r="FZ140" s="148"/>
      <c r="GA140" s="148"/>
      <c r="GB140" s="148"/>
      <c r="GC140" s="148"/>
      <c r="GD140" s="148"/>
      <c r="GE140" s="148"/>
      <c r="GF140" s="148"/>
      <c r="GG140" s="148"/>
      <c r="GH140" s="148"/>
      <c r="GI140" s="148"/>
      <c r="GJ140" s="148"/>
      <c r="GK140" s="148"/>
      <c r="GL140" s="148"/>
      <c r="GM140" s="148"/>
      <c r="GN140" s="148"/>
      <c r="GO140" s="148"/>
      <c r="GP140" s="148"/>
      <c r="GQ140" s="148"/>
      <c r="GR140" s="148"/>
      <c r="GS140" s="148"/>
      <c r="GT140" s="148"/>
      <c r="GU140" s="148"/>
      <c r="GV140" s="148"/>
      <c r="GW140" s="148"/>
      <c r="GX140" s="148"/>
      <c r="GY140" s="148"/>
      <c r="GZ140" s="148"/>
      <c r="HA140" s="148"/>
      <c r="HB140" s="148"/>
      <c r="HC140" s="148"/>
      <c r="HD140" s="148"/>
      <c r="HE140" s="148"/>
      <c r="HF140" s="148"/>
      <c r="HG140" s="148"/>
      <c r="HH140" s="148"/>
      <c r="HI140" s="148"/>
      <c r="HJ140" s="148"/>
      <c r="HK140" s="148"/>
      <c r="HL140" s="148"/>
      <c r="HM140" s="148"/>
      <c r="HN140" s="148"/>
      <c r="HO140" s="148"/>
      <c r="HP140" s="148"/>
      <c r="HQ140" s="148"/>
      <c r="HR140" s="148"/>
      <c r="HS140" s="148"/>
      <c r="HT140" s="148"/>
      <c r="HU140" s="148"/>
      <c r="HV140" s="148"/>
      <c r="HW140" s="148"/>
      <c r="HX140" s="148"/>
      <c r="HY140" s="148"/>
      <c r="HZ140" s="148"/>
      <c r="IA140" s="148"/>
      <c r="IB140" s="148"/>
      <c r="IC140" s="148"/>
      <c r="ID140" s="148"/>
      <c r="IE140" s="148"/>
      <c r="IF140" s="148"/>
      <c r="IG140" s="148"/>
      <c r="IH140" s="148"/>
      <c r="II140" s="148"/>
      <c r="IJ140" s="148"/>
      <c r="IK140" s="148"/>
      <c r="IL140" s="148"/>
      <c r="IM140" s="148"/>
      <c r="IN140" s="148"/>
      <c r="IO140" s="148"/>
      <c r="IP140" s="148"/>
      <c r="IQ140" s="148"/>
      <c r="IR140" s="148"/>
      <c r="IS140" s="148"/>
      <c r="IT140" s="148"/>
      <c r="IU140" s="148"/>
      <c r="IV140" s="148"/>
    </row>
    <row r="141" spans="1:256" s="18" customFormat="1" ht="12" customHeight="1" x14ac:dyDescent="0.2">
      <c r="A141" s="278" t="s">
        <v>153</v>
      </c>
      <c r="B141" s="278"/>
      <c r="C141" s="19">
        <v>735</v>
      </c>
      <c r="D141" s="19">
        <v>364</v>
      </c>
      <c r="E141" s="19">
        <v>371</v>
      </c>
      <c r="F141" s="19">
        <v>727</v>
      </c>
      <c r="G141" s="19">
        <v>357</v>
      </c>
      <c r="H141" s="19">
        <v>370</v>
      </c>
      <c r="I141" s="19">
        <v>731</v>
      </c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  <c r="DW141" s="148"/>
      <c r="DX141" s="148"/>
      <c r="DY141" s="148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8"/>
      <c r="EO141" s="148"/>
      <c r="EP141" s="148"/>
      <c r="EQ141" s="148"/>
      <c r="ER141" s="148"/>
      <c r="ES141" s="148"/>
      <c r="ET141" s="148"/>
      <c r="EU141" s="148"/>
      <c r="EV141" s="148"/>
      <c r="EW141" s="148"/>
      <c r="EX141" s="148"/>
      <c r="EY141" s="148"/>
      <c r="EZ141" s="148"/>
      <c r="FA141" s="148"/>
      <c r="FB141" s="148"/>
      <c r="FC141" s="148"/>
      <c r="FD141" s="148"/>
      <c r="FE141" s="148"/>
      <c r="FF141" s="148"/>
      <c r="FG141" s="148"/>
      <c r="FH141" s="148"/>
      <c r="FI141" s="148"/>
      <c r="FJ141" s="148"/>
      <c r="FK141" s="148"/>
      <c r="FL141" s="148"/>
      <c r="FM141" s="148"/>
      <c r="FN141" s="148"/>
      <c r="FO141" s="148"/>
      <c r="FP141" s="148"/>
      <c r="FQ141" s="148"/>
      <c r="FR141" s="148"/>
      <c r="FS141" s="148"/>
      <c r="FT141" s="148"/>
      <c r="FU141" s="148"/>
      <c r="FV141" s="148"/>
      <c r="FW141" s="148"/>
      <c r="FX141" s="148"/>
      <c r="FY141" s="148"/>
      <c r="FZ141" s="148"/>
      <c r="GA141" s="148"/>
      <c r="GB141" s="148"/>
      <c r="GC141" s="148"/>
      <c r="GD141" s="148"/>
      <c r="GE141" s="148"/>
      <c r="GF141" s="148"/>
      <c r="GG141" s="148"/>
      <c r="GH141" s="148"/>
      <c r="GI141" s="148"/>
      <c r="GJ141" s="148"/>
      <c r="GK141" s="148"/>
      <c r="GL141" s="148"/>
      <c r="GM141" s="148"/>
      <c r="GN141" s="148"/>
      <c r="GO141" s="148"/>
      <c r="GP141" s="148"/>
      <c r="GQ141" s="148"/>
      <c r="GR141" s="148"/>
      <c r="GS141" s="148"/>
      <c r="GT141" s="148"/>
      <c r="GU141" s="148"/>
      <c r="GV141" s="148"/>
      <c r="GW141" s="148"/>
      <c r="GX141" s="148"/>
      <c r="GY141" s="148"/>
      <c r="GZ141" s="148"/>
      <c r="HA141" s="148"/>
      <c r="HB141" s="148"/>
      <c r="HC141" s="148"/>
      <c r="HD141" s="148"/>
      <c r="HE141" s="148"/>
      <c r="HF141" s="148"/>
      <c r="HG141" s="148"/>
      <c r="HH141" s="148"/>
      <c r="HI141" s="148"/>
      <c r="HJ141" s="148"/>
      <c r="HK141" s="148"/>
      <c r="HL141" s="148"/>
      <c r="HM141" s="148"/>
      <c r="HN141" s="148"/>
      <c r="HO141" s="148"/>
      <c r="HP141" s="148"/>
      <c r="HQ141" s="148"/>
      <c r="HR141" s="148"/>
      <c r="HS141" s="148"/>
      <c r="HT141" s="148"/>
      <c r="HU141" s="148"/>
      <c r="HV141" s="148"/>
      <c r="HW141" s="148"/>
      <c r="HX141" s="148"/>
      <c r="HY141" s="148"/>
      <c r="HZ141" s="148"/>
      <c r="IA141" s="148"/>
      <c r="IB141" s="148"/>
      <c r="IC141" s="148"/>
      <c r="ID141" s="148"/>
      <c r="IE141" s="148"/>
      <c r="IF141" s="148"/>
      <c r="IG141" s="148"/>
      <c r="IH141" s="148"/>
      <c r="II141" s="148"/>
      <c r="IJ141" s="148"/>
      <c r="IK141" s="148"/>
      <c r="IL141" s="148"/>
      <c r="IM141" s="148"/>
      <c r="IN141" s="148"/>
      <c r="IO141" s="148"/>
      <c r="IP141" s="148"/>
      <c r="IQ141" s="148"/>
      <c r="IR141" s="148"/>
      <c r="IS141" s="148"/>
      <c r="IT141" s="148"/>
      <c r="IU141" s="148"/>
      <c r="IV141" s="148"/>
    </row>
    <row r="142" spans="1:256" s="18" customFormat="1" ht="12" customHeight="1" x14ac:dyDescent="0.2">
      <c r="A142" s="278" t="s">
        <v>155</v>
      </c>
      <c r="B142" s="278"/>
      <c r="C142" s="19">
        <v>608</v>
      </c>
      <c r="D142" s="19">
        <v>320</v>
      </c>
      <c r="E142" s="19">
        <v>288</v>
      </c>
      <c r="F142" s="19">
        <v>587</v>
      </c>
      <c r="G142" s="19">
        <v>309</v>
      </c>
      <c r="H142" s="19">
        <v>278</v>
      </c>
      <c r="I142" s="19">
        <v>596</v>
      </c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148"/>
      <c r="EA142" s="148"/>
      <c r="EB142" s="148"/>
      <c r="EC142" s="148"/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  <c r="FC142" s="148"/>
      <c r="FD142" s="148"/>
      <c r="FE142" s="148"/>
      <c r="FF142" s="148"/>
      <c r="FG142" s="148"/>
      <c r="FH142" s="148"/>
      <c r="FI142" s="148"/>
      <c r="FJ142" s="148"/>
      <c r="FK142" s="148"/>
      <c r="FL142" s="148"/>
      <c r="FM142" s="148"/>
      <c r="FN142" s="148"/>
      <c r="FO142" s="148"/>
      <c r="FP142" s="148"/>
      <c r="FQ142" s="148"/>
      <c r="FR142" s="148"/>
      <c r="FS142" s="148"/>
      <c r="FT142" s="148"/>
      <c r="FU142" s="148"/>
      <c r="FV142" s="148"/>
      <c r="FW142" s="148"/>
      <c r="FX142" s="148"/>
      <c r="FY142" s="148"/>
      <c r="FZ142" s="148"/>
      <c r="GA142" s="148"/>
      <c r="GB142" s="148"/>
      <c r="GC142" s="148"/>
      <c r="GD142" s="148"/>
      <c r="GE142" s="148"/>
      <c r="GF142" s="148"/>
      <c r="GG142" s="148"/>
      <c r="GH142" s="148"/>
      <c r="GI142" s="148"/>
      <c r="GJ142" s="148"/>
      <c r="GK142" s="148"/>
      <c r="GL142" s="148"/>
      <c r="GM142" s="148"/>
      <c r="GN142" s="148"/>
      <c r="GO142" s="148"/>
      <c r="GP142" s="148"/>
      <c r="GQ142" s="148"/>
      <c r="GR142" s="148"/>
      <c r="GS142" s="148"/>
      <c r="GT142" s="148"/>
      <c r="GU142" s="148"/>
      <c r="GV142" s="148"/>
      <c r="GW142" s="148"/>
      <c r="GX142" s="148"/>
      <c r="GY142" s="148"/>
      <c r="GZ142" s="148"/>
      <c r="HA142" s="148"/>
      <c r="HB142" s="148"/>
      <c r="HC142" s="148"/>
      <c r="HD142" s="148"/>
      <c r="HE142" s="148"/>
      <c r="HF142" s="148"/>
      <c r="HG142" s="148"/>
      <c r="HH142" s="148"/>
      <c r="HI142" s="148"/>
      <c r="HJ142" s="148"/>
      <c r="HK142" s="148"/>
      <c r="HL142" s="148"/>
      <c r="HM142" s="148"/>
      <c r="HN142" s="148"/>
      <c r="HO142" s="148"/>
      <c r="HP142" s="148"/>
      <c r="HQ142" s="148"/>
      <c r="HR142" s="148"/>
      <c r="HS142" s="148"/>
      <c r="HT142" s="148"/>
      <c r="HU142" s="148"/>
      <c r="HV142" s="148"/>
      <c r="HW142" s="148"/>
      <c r="HX142" s="148"/>
      <c r="HY142" s="148"/>
      <c r="HZ142" s="148"/>
      <c r="IA142" s="148"/>
      <c r="IB142" s="148"/>
      <c r="IC142" s="148"/>
      <c r="ID142" s="148"/>
      <c r="IE142" s="148"/>
      <c r="IF142" s="148"/>
      <c r="IG142" s="148"/>
      <c r="IH142" s="148"/>
      <c r="II142" s="148"/>
      <c r="IJ142" s="148"/>
      <c r="IK142" s="148"/>
      <c r="IL142" s="148"/>
      <c r="IM142" s="148"/>
      <c r="IN142" s="148"/>
      <c r="IO142" s="148"/>
      <c r="IP142" s="148"/>
      <c r="IQ142" s="148"/>
      <c r="IR142" s="148"/>
      <c r="IS142" s="148"/>
      <c r="IT142" s="148"/>
      <c r="IU142" s="148"/>
      <c r="IV142" s="148"/>
    </row>
    <row r="143" spans="1:256" s="18" customFormat="1" ht="12" customHeight="1" x14ac:dyDescent="0.2">
      <c r="A143" s="278" t="s">
        <v>158</v>
      </c>
      <c r="B143" s="278"/>
      <c r="C143" s="19">
        <v>88</v>
      </c>
      <c r="D143" s="19">
        <v>36</v>
      </c>
      <c r="E143" s="19">
        <v>52</v>
      </c>
      <c r="F143" s="19">
        <v>86</v>
      </c>
      <c r="G143" s="19">
        <v>34</v>
      </c>
      <c r="H143" s="19">
        <v>52</v>
      </c>
      <c r="I143" s="19">
        <v>87</v>
      </c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8"/>
      <c r="EO143" s="148"/>
      <c r="EP143" s="148"/>
      <c r="EQ143" s="148"/>
      <c r="ER143" s="148"/>
      <c r="ES143" s="148"/>
      <c r="ET143" s="148"/>
      <c r="EU143" s="148"/>
      <c r="EV143" s="148"/>
      <c r="EW143" s="148"/>
      <c r="EX143" s="148"/>
      <c r="EY143" s="148"/>
      <c r="EZ143" s="148"/>
      <c r="FA143" s="148"/>
      <c r="FB143" s="148"/>
      <c r="FC143" s="148"/>
      <c r="FD143" s="148"/>
      <c r="FE143" s="148"/>
      <c r="FF143" s="148"/>
      <c r="FG143" s="148"/>
      <c r="FH143" s="148"/>
      <c r="FI143" s="148"/>
      <c r="FJ143" s="148"/>
      <c r="FK143" s="148"/>
      <c r="FL143" s="148"/>
      <c r="FM143" s="148"/>
      <c r="FN143" s="148"/>
      <c r="FO143" s="148"/>
      <c r="FP143" s="148"/>
      <c r="FQ143" s="148"/>
      <c r="FR143" s="148"/>
      <c r="FS143" s="148"/>
      <c r="FT143" s="148"/>
      <c r="FU143" s="148"/>
      <c r="FV143" s="148"/>
      <c r="FW143" s="148"/>
      <c r="FX143" s="148"/>
      <c r="FY143" s="148"/>
      <c r="FZ143" s="148"/>
      <c r="GA143" s="148"/>
      <c r="GB143" s="148"/>
      <c r="GC143" s="148"/>
      <c r="GD143" s="148"/>
      <c r="GE143" s="148"/>
      <c r="GF143" s="148"/>
      <c r="GG143" s="148"/>
      <c r="GH143" s="148"/>
      <c r="GI143" s="148"/>
      <c r="GJ143" s="148"/>
      <c r="GK143" s="148"/>
      <c r="GL143" s="148"/>
      <c r="GM143" s="148"/>
      <c r="GN143" s="148"/>
      <c r="GO143" s="148"/>
      <c r="GP143" s="148"/>
      <c r="GQ143" s="148"/>
      <c r="GR143" s="148"/>
      <c r="GS143" s="148"/>
      <c r="GT143" s="148"/>
      <c r="GU143" s="148"/>
      <c r="GV143" s="148"/>
      <c r="GW143" s="148"/>
      <c r="GX143" s="148"/>
      <c r="GY143" s="148"/>
      <c r="GZ143" s="148"/>
      <c r="HA143" s="148"/>
      <c r="HB143" s="148"/>
      <c r="HC143" s="148"/>
      <c r="HD143" s="148"/>
      <c r="HE143" s="148"/>
      <c r="HF143" s="148"/>
      <c r="HG143" s="148"/>
      <c r="HH143" s="148"/>
      <c r="HI143" s="148"/>
      <c r="HJ143" s="148"/>
      <c r="HK143" s="148"/>
      <c r="HL143" s="148"/>
      <c r="HM143" s="148"/>
      <c r="HN143" s="148"/>
      <c r="HO143" s="148"/>
      <c r="HP143" s="148"/>
      <c r="HQ143" s="148"/>
      <c r="HR143" s="148"/>
      <c r="HS143" s="148"/>
      <c r="HT143" s="148"/>
      <c r="HU143" s="148"/>
      <c r="HV143" s="148"/>
      <c r="HW143" s="148"/>
      <c r="HX143" s="148"/>
      <c r="HY143" s="148"/>
      <c r="HZ143" s="148"/>
      <c r="IA143" s="148"/>
      <c r="IB143" s="148"/>
      <c r="IC143" s="148"/>
      <c r="ID143" s="148"/>
      <c r="IE143" s="148"/>
      <c r="IF143" s="148"/>
      <c r="IG143" s="148"/>
      <c r="IH143" s="148"/>
      <c r="II143" s="148"/>
      <c r="IJ143" s="148"/>
      <c r="IK143" s="148"/>
      <c r="IL143" s="148"/>
      <c r="IM143" s="148"/>
      <c r="IN143" s="148"/>
      <c r="IO143" s="148"/>
      <c r="IP143" s="148"/>
      <c r="IQ143" s="148"/>
      <c r="IR143" s="148"/>
      <c r="IS143" s="148"/>
      <c r="IT143" s="148"/>
      <c r="IU143" s="148"/>
      <c r="IV143" s="148"/>
    </row>
    <row r="144" spans="1:256" s="18" customFormat="1" ht="12" customHeight="1" x14ac:dyDescent="0.2">
      <c r="A144" s="278" t="s">
        <v>160</v>
      </c>
      <c r="B144" s="278"/>
      <c r="C144" s="19">
        <v>3108</v>
      </c>
      <c r="D144" s="19">
        <v>1490</v>
      </c>
      <c r="E144" s="19">
        <v>1618</v>
      </c>
      <c r="F144" s="19">
        <v>3194</v>
      </c>
      <c r="G144" s="19">
        <v>1525</v>
      </c>
      <c r="H144" s="19">
        <v>1669</v>
      </c>
      <c r="I144" s="19">
        <v>3152</v>
      </c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  <c r="HJ144" s="148"/>
      <c r="HK144" s="148"/>
      <c r="HL144" s="148"/>
      <c r="HM144" s="148"/>
      <c r="HN144" s="148"/>
      <c r="HO144" s="148"/>
      <c r="HP144" s="148"/>
      <c r="HQ144" s="148"/>
      <c r="HR144" s="148"/>
      <c r="HS144" s="148"/>
      <c r="HT144" s="148"/>
      <c r="HU144" s="148"/>
      <c r="HV144" s="148"/>
      <c r="HW144" s="148"/>
      <c r="HX144" s="148"/>
      <c r="HY144" s="148"/>
      <c r="HZ144" s="148"/>
      <c r="IA144" s="148"/>
      <c r="IB144" s="148"/>
      <c r="IC144" s="148"/>
      <c r="ID144" s="148"/>
      <c r="IE144" s="148"/>
      <c r="IF144" s="148"/>
      <c r="IG144" s="148"/>
      <c r="IH144" s="148"/>
      <c r="II144" s="148"/>
      <c r="IJ144" s="148"/>
      <c r="IK144" s="148"/>
      <c r="IL144" s="148"/>
      <c r="IM144" s="148"/>
      <c r="IN144" s="148"/>
      <c r="IO144" s="148"/>
      <c r="IP144" s="148"/>
      <c r="IQ144" s="148"/>
      <c r="IR144" s="148"/>
      <c r="IS144" s="148"/>
      <c r="IT144" s="148"/>
      <c r="IU144" s="148"/>
      <c r="IV144" s="148"/>
    </row>
    <row r="145" spans="1:256" s="18" customFormat="1" ht="12" customHeight="1" x14ac:dyDescent="0.2">
      <c r="A145" s="278" t="s">
        <v>355</v>
      </c>
      <c r="B145" s="278"/>
      <c r="C145" s="19">
        <v>2598</v>
      </c>
      <c r="D145" s="19">
        <v>1226</v>
      </c>
      <c r="E145" s="19">
        <v>1372</v>
      </c>
      <c r="F145" s="19">
        <v>2589</v>
      </c>
      <c r="G145" s="19">
        <v>1204</v>
      </c>
      <c r="H145" s="19">
        <v>1385</v>
      </c>
      <c r="I145" s="19">
        <v>2593</v>
      </c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  <c r="GR145" s="148"/>
      <c r="GS145" s="148"/>
      <c r="GT145" s="148"/>
      <c r="GU145" s="148"/>
      <c r="GV145" s="148"/>
      <c r="GW145" s="148"/>
      <c r="GX145" s="148"/>
      <c r="GY145" s="148"/>
      <c r="GZ145" s="148"/>
      <c r="HA145" s="148"/>
      <c r="HB145" s="148"/>
      <c r="HC145" s="148"/>
      <c r="HD145" s="148"/>
      <c r="HE145" s="148"/>
      <c r="HF145" s="148"/>
      <c r="HG145" s="148"/>
      <c r="HH145" s="148"/>
      <c r="HI145" s="148"/>
      <c r="HJ145" s="148"/>
      <c r="HK145" s="148"/>
      <c r="HL145" s="148"/>
      <c r="HM145" s="148"/>
      <c r="HN145" s="148"/>
      <c r="HO145" s="148"/>
      <c r="HP145" s="148"/>
      <c r="HQ145" s="148"/>
      <c r="HR145" s="148"/>
      <c r="HS145" s="148"/>
      <c r="HT145" s="148"/>
      <c r="HU145" s="148"/>
      <c r="HV145" s="148"/>
      <c r="HW145" s="148"/>
      <c r="HX145" s="148"/>
      <c r="HY145" s="148"/>
      <c r="HZ145" s="148"/>
      <c r="IA145" s="148"/>
      <c r="IB145" s="148"/>
      <c r="IC145" s="148"/>
      <c r="ID145" s="148"/>
      <c r="IE145" s="148"/>
      <c r="IF145" s="148"/>
      <c r="IG145" s="148"/>
      <c r="IH145" s="148"/>
      <c r="II145" s="148"/>
      <c r="IJ145" s="148"/>
      <c r="IK145" s="148"/>
      <c r="IL145" s="148"/>
      <c r="IM145" s="148"/>
      <c r="IN145" s="148"/>
      <c r="IO145" s="148"/>
      <c r="IP145" s="148"/>
      <c r="IQ145" s="148"/>
      <c r="IR145" s="148"/>
      <c r="IS145" s="148"/>
      <c r="IT145" s="148"/>
      <c r="IU145" s="148"/>
      <c r="IV145" s="148"/>
    </row>
    <row r="146" spans="1:256" s="18" customFormat="1" ht="12" customHeight="1" x14ac:dyDescent="0.2">
      <c r="A146" s="279" t="s">
        <v>164</v>
      </c>
      <c r="B146" s="279"/>
      <c r="C146" s="25">
        <v>279</v>
      </c>
      <c r="D146" s="25">
        <v>147</v>
      </c>
      <c r="E146" s="25">
        <v>132</v>
      </c>
      <c r="F146" s="25">
        <v>282</v>
      </c>
      <c r="G146" s="25">
        <v>146</v>
      </c>
      <c r="H146" s="25">
        <v>136</v>
      </c>
      <c r="I146" s="25">
        <v>279</v>
      </c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  <c r="HN146" s="148"/>
      <c r="HO146" s="148"/>
      <c r="HP146" s="148"/>
      <c r="HQ146" s="148"/>
      <c r="HR146" s="148"/>
      <c r="HS146" s="148"/>
      <c r="HT146" s="148"/>
      <c r="HU146" s="148"/>
      <c r="HV146" s="148"/>
      <c r="HW146" s="148"/>
      <c r="HX146" s="148"/>
      <c r="HY146" s="148"/>
      <c r="HZ146" s="148"/>
      <c r="IA146" s="148"/>
      <c r="IB146" s="148"/>
      <c r="IC146" s="148"/>
      <c r="ID146" s="148"/>
      <c r="IE146" s="148"/>
      <c r="IF146" s="148"/>
      <c r="IG146" s="148"/>
      <c r="IH146" s="148"/>
      <c r="II146" s="148"/>
      <c r="IJ146" s="148"/>
      <c r="IK146" s="148"/>
      <c r="IL146" s="148"/>
      <c r="IM146" s="148"/>
      <c r="IN146" s="148"/>
      <c r="IO146" s="148"/>
      <c r="IP146" s="148"/>
      <c r="IQ146" s="148"/>
      <c r="IR146" s="148"/>
      <c r="IS146" s="148"/>
      <c r="IT146" s="148"/>
      <c r="IU146" s="148"/>
      <c r="IV146" s="148"/>
    </row>
    <row r="147" spans="1:256" s="18" customFormat="1" ht="12" customHeight="1" x14ac:dyDescent="0.2">
      <c r="A147" s="151"/>
      <c r="B147" s="151"/>
      <c r="C147" s="22"/>
      <c r="D147" s="22"/>
      <c r="E147" s="22"/>
      <c r="F147" s="22"/>
      <c r="G147" s="22"/>
      <c r="H147" s="22"/>
      <c r="I147" s="22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  <c r="FH147" s="148"/>
      <c r="FI147" s="148"/>
      <c r="FJ147" s="148"/>
      <c r="FK147" s="148"/>
      <c r="FL147" s="148"/>
      <c r="FM147" s="148"/>
      <c r="FN147" s="148"/>
      <c r="FO147" s="148"/>
      <c r="FP147" s="148"/>
      <c r="FQ147" s="148"/>
      <c r="FR147" s="148"/>
      <c r="FS147" s="148"/>
      <c r="FT147" s="148"/>
      <c r="FU147" s="148"/>
      <c r="FV147" s="148"/>
      <c r="FW147" s="148"/>
      <c r="FX147" s="148"/>
      <c r="FY147" s="148"/>
      <c r="FZ147" s="148"/>
      <c r="GA147" s="148"/>
      <c r="GB147" s="148"/>
      <c r="GC147" s="148"/>
      <c r="GD147" s="148"/>
      <c r="GE147" s="148"/>
      <c r="GF147" s="148"/>
      <c r="GG147" s="148"/>
      <c r="GH147" s="148"/>
      <c r="GI147" s="148"/>
      <c r="GJ147" s="148"/>
      <c r="GK147" s="148"/>
      <c r="GL147" s="148"/>
      <c r="GM147" s="148"/>
      <c r="GN147" s="148"/>
      <c r="GO147" s="148"/>
      <c r="GP147" s="148"/>
      <c r="GQ147" s="148"/>
      <c r="GR147" s="148"/>
      <c r="GS147" s="148"/>
      <c r="GT147" s="148"/>
      <c r="GU147" s="148"/>
      <c r="GV147" s="148"/>
      <c r="GW147" s="148"/>
      <c r="GX147" s="148"/>
      <c r="GY147" s="148"/>
      <c r="GZ147" s="148"/>
      <c r="HA147" s="148"/>
      <c r="HB147" s="148"/>
      <c r="HC147" s="148"/>
      <c r="HD147" s="148"/>
      <c r="HE147" s="148"/>
      <c r="HF147" s="148"/>
      <c r="HG147" s="148"/>
      <c r="HH147" s="148"/>
      <c r="HI147" s="148"/>
      <c r="HJ147" s="148"/>
      <c r="HK147" s="148"/>
      <c r="HL147" s="148"/>
      <c r="HM147" s="148"/>
      <c r="HN147" s="148"/>
      <c r="HO147" s="148"/>
      <c r="HP147" s="148"/>
      <c r="HQ147" s="148"/>
      <c r="HR147" s="148"/>
      <c r="HS147" s="148"/>
      <c r="HT147" s="148"/>
      <c r="HU147" s="148"/>
      <c r="HV147" s="148"/>
      <c r="HW147" s="148"/>
      <c r="HX147" s="148"/>
      <c r="HY147" s="148"/>
      <c r="HZ147" s="148"/>
      <c r="IA147" s="148"/>
      <c r="IB147" s="148"/>
      <c r="IC147" s="148"/>
      <c r="ID147" s="148"/>
      <c r="IE147" s="148"/>
      <c r="IF147" s="148"/>
      <c r="IG147" s="148"/>
      <c r="IH147" s="148"/>
      <c r="II147" s="148"/>
      <c r="IJ147" s="148"/>
      <c r="IK147" s="148"/>
      <c r="IL147" s="148"/>
      <c r="IM147" s="148"/>
      <c r="IN147" s="148"/>
      <c r="IO147" s="148"/>
      <c r="IP147" s="148"/>
      <c r="IQ147" s="148"/>
      <c r="IR147" s="148"/>
      <c r="IS147" s="148"/>
      <c r="IT147" s="148"/>
      <c r="IU147" s="148"/>
      <c r="IV147" s="148"/>
    </row>
    <row r="148" spans="1:256" s="18" customFormat="1" ht="12" customHeight="1" x14ac:dyDescent="0.2">
      <c r="A148" s="280" t="s">
        <v>165</v>
      </c>
      <c r="B148" s="280"/>
      <c r="C148" s="17">
        <v>5968</v>
      </c>
      <c r="D148" s="17">
        <v>2958</v>
      </c>
      <c r="E148" s="17">
        <v>3010</v>
      </c>
      <c r="F148" s="17">
        <v>5970</v>
      </c>
      <c r="G148" s="17">
        <v>2965</v>
      </c>
      <c r="H148" s="17">
        <v>3005</v>
      </c>
      <c r="I148" s="17">
        <v>5970</v>
      </c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18" customFormat="1" ht="12" customHeight="1" x14ac:dyDescent="0.2">
      <c r="A149" s="278" t="s">
        <v>166</v>
      </c>
      <c r="B149" s="278"/>
      <c r="C149" s="19">
        <v>1479</v>
      </c>
      <c r="D149" s="19">
        <v>730</v>
      </c>
      <c r="E149" s="19">
        <v>749</v>
      </c>
      <c r="F149" s="19">
        <v>1518</v>
      </c>
      <c r="G149" s="19">
        <v>753</v>
      </c>
      <c r="H149" s="19">
        <v>765</v>
      </c>
      <c r="I149" s="19">
        <v>1499</v>
      </c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48"/>
      <c r="DT149" s="148"/>
      <c r="DU149" s="148"/>
      <c r="DV149" s="148"/>
      <c r="DW149" s="148"/>
      <c r="DX149" s="148"/>
      <c r="DY149" s="148"/>
      <c r="DZ149" s="148"/>
      <c r="EA149" s="148"/>
      <c r="EB149" s="148"/>
      <c r="EC149" s="148"/>
      <c r="ED149" s="148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8"/>
      <c r="EO149" s="148"/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8"/>
      <c r="FF149" s="148"/>
      <c r="FG149" s="148"/>
      <c r="FH149" s="148"/>
      <c r="FI149" s="148"/>
      <c r="FJ149" s="148"/>
      <c r="FK149" s="148"/>
      <c r="FL149" s="148"/>
      <c r="FM149" s="148"/>
      <c r="FN149" s="148"/>
      <c r="FO149" s="148"/>
      <c r="FP149" s="148"/>
      <c r="FQ149" s="148"/>
      <c r="FR149" s="148"/>
      <c r="FS149" s="148"/>
      <c r="FT149" s="148"/>
      <c r="FU149" s="148"/>
      <c r="FV149" s="148"/>
      <c r="FW149" s="148"/>
      <c r="FX149" s="148"/>
      <c r="FY149" s="148"/>
      <c r="FZ149" s="148"/>
      <c r="GA149" s="148"/>
      <c r="GB149" s="148"/>
      <c r="GC149" s="148"/>
      <c r="GD149" s="148"/>
      <c r="GE149" s="148"/>
      <c r="GF149" s="148"/>
      <c r="GG149" s="148"/>
      <c r="GH149" s="148"/>
      <c r="GI149" s="148"/>
      <c r="GJ149" s="148"/>
      <c r="GK149" s="148"/>
      <c r="GL149" s="148"/>
      <c r="GM149" s="148"/>
      <c r="GN149" s="148"/>
      <c r="GO149" s="148"/>
      <c r="GP149" s="148"/>
      <c r="GQ149" s="148"/>
      <c r="GR149" s="148"/>
      <c r="GS149" s="148"/>
      <c r="GT149" s="148"/>
      <c r="GU149" s="148"/>
      <c r="GV149" s="148"/>
      <c r="GW149" s="148"/>
      <c r="GX149" s="148"/>
      <c r="GY149" s="148"/>
      <c r="GZ149" s="148"/>
      <c r="HA149" s="148"/>
      <c r="HB149" s="148"/>
      <c r="HC149" s="148"/>
      <c r="HD149" s="148"/>
      <c r="HE149" s="148"/>
      <c r="HF149" s="148"/>
      <c r="HG149" s="148"/>
      <c r="HH149" s="148"/>
      <c r="HI149" s="148"/>
      <c r="HJ149" s="148"/>
      <c r="HK149" s="148"/>
      <c r="HL149" s="148"/>
      <c r="HM149" s="148"/>
      <c r="HN149" s="148"/>
      <c r="HO149" s="148"/>
      <c r="HP149" s="148"/>
      <c r="HQ149" s="148"/>
      <c r="HR149" s="148"/>
      <c r="HS149" s="148"/>
      <c r="HT149" s="148"/>
      <c r="HU149" s="148"/>
      <c r="HV149" s="148"/>
      <c r="HW149" s="148"/>
      <c r="HX149" s="148"/>
      <c r="HY149" s="148"/>
      <c r="HZ149" s="148"/>
      <c r="IA149" s="148"/>
      <c r="IB149" s="148"/>
      <c r="IC149" s="148"/>
      <c r="ID149" s="148"/>
      <c r="IE149" s="148"/>
      <c r="IF149" s="148"/>
      <c r="IG149" s="148"/>
      <c r="IH149" s="148"/>
      <c r="II149" s="148"/>
      <c r="IJ149" s="148"/>
      <c r="IK149" s="148"/>
      <c r="IL149" s="148"/>
      <c r="IM149" s="148"/>
      <c r="IN149" s="148"/>
      <c r="IO149" s="148"/>
      <c r="IP149" s="148"/>
      <c r="IQ149" s="148"/>
      <c r="IR149" s="148"/>
      <c r="IS149" s="148"/>
      <c r="IT149" s="148"/>
      <c r="IU149" s="148"/>
      <c r="IV149" s="148"/>
    </row>
    <row r="150" spans="1:256" s="18" customFormat="1" ht="12" customHeight="1" x14ac:dyDescent="0.2">
      <c r="A150" s="278" t="s">
        <v>167</v>
      </c>
      <c r="B150" s="278"/>
      <c r="C150" s="19">
        <v>50</v>
      </c>
      <c r="D150" s="19">
        <v>30</v>
      </c>
      <c r="E150" s="19">
        <v>20</v>
      </c>
      <c r="F150" s="19">
        <v>46</v>
      </c>
      <c r="G150" s="19">
        <v>28</v>
      </c>
      <c r="H150" s="19">
        <v>18</v>
      </c>
      <c r="I150" s="19">
        <v>48</v>
      </c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  <c r="GZ150" s="148"/>
      <c r="HA150" s="148"/>
      <c r="HB150" s="148"/>
      <c r="HC150" s="148"/>
      <c r="HD150" s="148"/>
      <c r="HE150" s="148"/>
      <c r="HF150" s="148"/>
      <c r="HG150" s="148"/>
      <c r="HH150" s="148"/>
      <c r="HI150" s="148"/>
      <c r="HJ150" s="148"/>
      <c r="HK150" s="148"/>
      <c r="HL150" s="148"/>
      <c r="HM150" s="148"/>
      <c r="HN150" s="148"/>
      <c r="HO150" s="148"/>
      <c r="HP150" s="148"/>
      <c r="HQ150" s="148"/>
      <c r="HR150" s="148"/>
      <c r="HS150" s="148"/>
      <c r="HT150" s="148"/>
      <c r="HU150" s="148"/>
      <c r="HV150" s="148"/>
      <c r="HW150" s="148"/>
      <c r="HX150" s="148"/>
      <c r="HY150" s="148"/>
      <c r="HZ150" s="148"/>
      <c r="IA150" s="148"/>
      <c r="IB150" s="148"/>
      <c r="IC150" s="148"/>
      <c r="ID150" s="148"/>
      <c r="IE150" s="148"/>
      <c r="IF150" s="148"/>
      <c r="IG150" s="148"/>
      <c r="IH150" s="148"/>
      <c r="II150" s="148"/>
      <c r="IJ150" s="148"/>
      <c r="IK150" s="148"/>
      <c r="IL150" s="148"/>
      <c r="IM150" s="148"/>
      <c r="IN150" s="148"/>
      <c r="IO150" s="148"/>
      <c r="IP150" s="148"/>
      <c r="IQ150" s="148"/>
      <c r="IR150" s="148"/>
      <c r="IS150" s="148"/>
      <c r="IT150" s="148"/>
      <c r="IU150" s="148"/>
      <c r="IV150" s="148"/>
    </row>
    <row r="151" spans="1:256" s="18" customFormat="1" ht="12" customHeight="1" x14ac:dyDescent="0.2">
      <c r="A151" s="278" t="s">
        <v>168</v>
      </c>
      <c r="B151" s="278"/>
      <c r="C151" s="19">
        <v>53</v>
      </c>
      <c r="D151" s="19">
        <v>32</v>
      </c>
      <c r="E151" s="19">
        <v>21</v>
      </c>
      <c r="F151" s="19">
        <v>53</v>
      </c>
      <c r="G151" s="19">
        <v>34</v>
      </c>
      <c r="H151" s="19">
        <v>19</v>
      </c>
      <c r="I151" s="19">
        <v>53</v>
      </c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256" s="18" customFormat="1" ht="12" customHeight="1" x14ac:dyDescent="0.2">
      <c r="A152" s="278" t="s">
        <v>169</v>
      </c>
      <c r="B152" s="278"/>
      <c r="C152" s="19">
        <v>49</v>
      </c>
      <c r="D152" s="19">
        <v>28</v>
      </c>
      <c r="E152" s="19">
        <v>21</v>
      </c>
      <c r="F152" s="19">
        <v>45</v>
      </c>
      <c r="G152" s="19">
        <v>26</v>
      </c>
      <c r="H152" s="19">
        <v>19</v>
      </c>
      <c r="I152" s="19">
        <v>47</v>
      </c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48"/>
      <c r="DT152" s="148"/>
      <c r="DU152" s="148"/>
      <c r="DV152" s="148"/>
      <c r="DW152" s="148"/>
      <c r="DX152" s="148"/>
      <c r="DY152" s="148"/>
      <c r="DZ152" s="148"/>
      <c r="EA152" s="148"/>
      <c r="EB152" s="148"/>
      <c r="EC152" s="148"/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148"/>
      <c r="FY152" s="148"/>
      <c r="FZ152" s="148"/>
      <c r="GA152" s="148"/>
      <c r="GB152" s="148"/>
      <c r="GC152" s="148"/>
      <c r="GD152" s="148"/>
      <c r="GE152" s="148"/>
      <c r="GF152" s="148"/>
      <c r="GG152" s="148"/>
      <c r="GH152" s="148"/>
      <c r="GI152" s="148"/>
      <c r="GJ152" s="148"/>
      <c r="GK152" s="148"/>
      <c r="GL152" s="148"/>
      <c r="GM152" s="148"/>
      <c r="GN152" s="148"/>
      <c r="GO152" s="148"/>
      <c r="GP152" s="148"/>
      <c r="GQ152" s="148"/>
      <c r="GR152" s="148"/>
      <c r="GS152" s="148"/>
      <c r="GT152" s="148"/>
      <c r="GU152" s="148"/>
      <c r="GV152" s="148"/>
      <c r="GW152" s="148"/>
      <c r="GX152" s="148"/>
      <c r="GY152" s="148"/>
      <c r="GZ152" s="148"/>
      <c r="HA152" s="148"/>
      <c r="HB152" s="148"/>
      <c r="HC152" s="148"/>
      <c r="HD152" s="148"/>
      <c r="HE152" s="148"/>
      <c r="HF152" s="148"/>
      <c r="HG152" s="148"/>
      <c r="HH152" s="148"/>
      <c r="HI152" s="148"/>
      <c r="HJ152" s="148"/>
      <c r="HK152" s="148"/>
      <c r="HL152" s="148"/>
      <c r="HM152" s="148"/>
      <c r="HN152" s="148"/>
      <c r="HO152" s="148"/>
      <c r="HP152" s="148"/>
      <c r="HQ152" s="148"/>
      <c r="HR152" s="148"/>
      <c r="HS152" s="148"/>
      <c r="HT152" s="148"/>
      <c r="HU152" s="148"/>
      <c r="HV152" s="148"/>
      <c r="HW152" s="148"/>
      <c r="HX152" s="148"/>
      <c r="HY152" s="148"/>
      <c r="HZ152" s="148"/>
      <c r="IA152" s="148"/>
      <c r="IB152" s="148"/>
      <c r="IC152" s="148"/>
      <c r="ID152" s="148"/>
      <c r="IE152" s="148"/>
      <c r="IF152" s="148"/>
      <c r="IG152" s="148"/>
      <c r="IH152" s="148"/>
      <c r="II152" s="148"/>
      <c r="IJ152" s="148"/>
      <c r="IK152" s="148"/>
      <c r="IL152" s="148"/>
      <c r="IM152" s="148"/>
      <c r="IN152" s="148"/>
      <c r="IO152" s="148"/>
      <c r="IP152" s="148"/>
      <c r="IQ152" s="148"/>
      <c r="IR152" s="148"/>
      <c r="IS152" s="148"/>
      <c r="IT152" s="148"/>
      <c r="IU152" s="148"/>
      <c r="IV152" s="148"/>
    </row>
    <row r="153" spans="1:256" s="18" customFormat="1" ht="12" customHeight="1" x14ac:dyDescent="0.2">
      <c r="A153" s="278" t="s">
        <v>170</v>
      </c>
      <c r="B153" s="278"/>
      <c r="C153" s="19">
        <v>1177</v>
      </c>
      <c r="D153" s="19">
        <v>561</v>
      </c>
      <c r="E153" s="19">
        <v>616</v>
      </c>
      <c r="F153" s="19">
        <v>1159</v>
      </c>
      <c r="G153" s="19">
        <v>555</v>
      </c>
      <c r="H153" s="19">
        <v>604</v>
      </c>
      <c r="I153" s="19">
        <v>1169</v>
      </c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48"/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8"/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8"/>
      <c r="EO153" s="148"/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  <c r="FK153" s="148"/>
      <c r="FL153" s="148"/>
      <c r="FM153" s="148"/>
      <c r="FN153" s="148"/>
      <c r="FO153" s="148"/>
      <c r="FP153" s="148"/>
      <c r="FQ153" s="148"/>
      <c r="FR153" s="148"/>
      <c r="FS153" s="148"/>
      <c r="FT153" s="148"/>
      <c r="FU153" s="148"/>
      <c r="FV153" s="148"/>
      <c r="FW153" s="148"/>
      <c r="FX153" s="148"/>
      <c r="FY153" s="148"/>
      <c r="FZ153" s="148"/>
      <c r="GA153" s="148"/>
      <c r="GB153" s="148"/>
      <c r="GC153" s="148"/>
      <c r="GD153" s="148"/>
      <c r="GE153" s="148"/>
      <c r="GF153" s="148"/>
      <c r="GG153" s="148"/>
      <c r="GH153" s="148"/>
      <c r="GI153" s="148"/>
      <c r="GJ153" s="148"/>
      <c r="GK153" s="148"/>
      <c r="GL153" s="148"/>
      <c r="GM153" s="148"/>
      <c r="GN153" s="148"/>
      <c r="GO153" s="148"/>
      <c r="GP153" s="148"/>
      <c r="GQ153" s="148"/>
      <c r="GR153" s="148"/>
      <c r="GS153" s="148"/>
      <c r="GT153" s="148"/>
      <c r="GU153" s="148"/>
      <c r="GV153" s="148"/>
      <c r="GW153" s="148"/>
      <c r="GX153" s="148"/>
      <c r="GY153" s="148"/>
      <c r="GZ153" s="148"/>
      <c r="HA153" s="148"/>
      <c r="HB153" s="148"/>
      <c r="HC153" s="148"/>
      <c r="HD153" s="148"/>
      <c r="HE153" s="148"/>
      <c r="HF153" s="148"/>
      <c r="HG153" s="148"/>
      <c r="HH153" s="148"/>
      <c r="HI153" s="148"/>
      <c r="HJ153" s="148"/>
      <c r="HK153" s="148"/>
      <c r="HL153" s="148"/>
      <c r="HM153" s="148"/>
      <c r="HN153" s="148"/>
      <c r="HO153" s="148"/>
      <c r="HP153" s="148"/>
      <c r="HQ153" s="148"/>
      <c r="HR153" s="148"/>
      <c r="HS153" s="148"/>
      <c r="HT153" s="148"/>
      <c r="HU153" s="148"/>
      <c r="HV153" s="148"/>
      <c r="HW153" s="148"/>
      <c r="HX153" s="148"/>
      <c r="HY153" s="148"/>
      <c r="HZ153" s="148"/>
      <c r="IA153" s="148"/>
      <c r="IB153" s="148"/>
      <c r="IC153" s="148"/>
      <c r="ID153" s="148"/>
      <c r="IE153" s="148"/>
      <c r="IF153" s="148"/>
      <c r="IG153" s="148"/>
      <c r="IH153" s="148"/>
      <c r="II153" s="148"/>
      <c r="IJ153" s="148"/>
      <c r="IK153" s="148"/>
      <c r="IL153" s="148"/>
      <c r="IM153" s="148"/>
      <c r="IN153" s="148"/>
      <c r="IO153" s="148"/>
      <c r="IP153" s="148"/>
      <c r="IQ153" s="148"/>
      <c r="IR153" s="148"/>
      <c r="IS153" s="148"/>
      <c r="IT153" s="148"/>
      <c r="IU153" s="148"/>
      <c r="IV153" s="148"/>
    </row>
    <row r="154" spans="1:256" s="18" customFormat="1" ht="12" customHeight="1" x14ac:dyDescent="0.2">
      <c r="A154" s="278" t="s">
        <v>171</v>
      </c>
      <c r="B154" s="278"/>
      <c r="C154" s="19">
        <v>526</v>
      </c>
      <c r="D154" s="19">
        <v>272</v>
      </c>
      <c r="E154" s="19">
        <v>254</v>
      </c>
      <c r="F154" s="19">
        <v>509</v>
      </c>
      <c r="G154" s="19">
        <v>265</v>
      </c>
      <c r="H154" s="19">
        <v>244</v>
      </c>
      <c r="I154" s="19">
        <v>517</v>
      </c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8"/>
      <c r="DR154" s="148"/>
      <c r="DS154" s="148"/>
      <c r="DT154" s="148"/>
      <c r="DU154" s="148"/>
      <c r="DV154" s="148"/>
      <c r="DW154" s="148"/>
      <c r="DX154" s="148"/>
      <c r="DY154" s="148"/>
      <c r="DZ154" s="148"/>
      <c r="EA154" s="148"/>
      <c r="EB154" s="148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8"/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8"/>
      <c r="FF154" s="148"/>
      <c r="FG154" s="148"/>
      <c r="FH154" s="148"/>
      <c r="FI154" s="148"/>
      <c r="FJ154" s="148"/>
      <c r="FK154" s="148"/>
      <c r="FL154" s="148"/>
      <c r="FM154" s="148"/>
      <c r="FN154" s="148"/>
      <c r="FO154" s="148"/>
      <c r="FP154" s="148"/>
      <c r="FQ154" s="148"/>
      <c r="FR154" s="148"/>
      <c r="FS154" s="148"/>
      <c r="FT154" s="148"/>
      <c r="FU154" s="148"/>
      <c r="FV154" s="148"/>
      <c r="FW154" s="148"/>
      <c r="FX154" s="148"/>
      <c r="FY154" s="148"/>
      <c r="FZ154" s="148"/>
      <c r="GA154" s="148"/>
      <c r="GB154" s="148"/>
      <c r="GC154" s="148"/>
      <c r="GD154" s="148"/>
      <c r="GE154" s="148"/>
      <c r="GF154" s="148"/>
      <c r="GG154" s="148"/>
      <c r="GH154" s="148"/>
      <c r="GI154" s="148"/>
      <c r="GJ154" s="148"/>
      <c r="GK154" s="148"/>
      <c r="GL154" s="148"/>
      <c r="GM154" s="148"/>
      <c r="GN154" s="148"/>
      <c r="GO154" s="148"/>
      <c r="GP154" s="148"/>
      <c r="GQ154" s="148"/>
      <c r="GR154" s="148"/>
      <c r="GS154" s="148"/>
      <c r="GT154" s="148"/>
      <c r="GU154" s="148"/>
      <c r="GV154" s="148"/>
      <c r="GW154" s="148"/>
      <c r="GX154" s="148"/>
      <c r="GY154" s="148"/>
      <c r="GZ154" s="148"/>
      <c r="HA154" s="148"/>
      <c r="HB154" s="148"/>
      <c r="HC154" s="148"/>
      <c r="HD154" s="148"/>
      <c r="HE154" s="148"/>
      <c r="HF154" s="148"/>
      <c r="HG154" s="148"/>
      <c r="HH154" s="148"/>
      <c r="HI154" s="148"/>
      <c r="HJ154" s="148"/>
      <c r="HK154" s="148"/>
      <c r="HL154" s="148"/>
      <c r="HM154" s="148"/>
      <c r="HN154" s="148"/>
      <c r="HO154" s="148"/>
      <c r="HP154" s="148"/>
      <c r="HQ154" s="148"/>
      <c r="HR154" s="148"/>
      <c r="HS154" s="148"/>
      <c r="HT154" s="148"/>
      <c r="HU154" s="148"/>
      <c r="HV154" s="148"/>
      <c r="HW154" s="148"/>
      <c r="HX154" s="148"/>
      <c r="HY154" s="148"/>
      <c r="HZ154" s="148"/>
      <c r="IA154" s="148"/>
      <c r="IB154" s="148"/>
      <c r="IC154" s="148"/>
      <c r="ID154" s="148"/>
      <c r="IE154" s="148"/>
      <c r="IF154" s="148"/>
      <c r="IG154" s="148"/>
      <c r="IH154" s="148"/>
      <c r="II154" s="148"/>
      <c r="IJ154" s="148"/>
      <c r="IK154" s="148"/>
      <c r="IL154" s="148"/>
      <c r="IM154" s="148"/>
      <c r="IN154" s="148"/>
      <c r="IO154" s="148"/>
      <c r="IP154" s="148"/>
      <c r="IQ154" s="148"/>
      <c r="IR154" s="148"/>
      <c r="IS154" s="148"/>
      <c r="IT154" s="148"/>
      <c r="IU154" s="148"/>
      <c r="IV154" s="148"/>
    </row>
    <row r="155" spans="1:256" s="18" customFormat="1" ht="12" customHeight="1" x14ac:dyDescent="0.2">
      <c r="A155" s="278" t="s">
        <v>172</v>
      </c>
      <c r="B155" s="278"/>
      <c r="C155" s="19">
        <v>48</v>
      </c>
      <c r="D155" s="19">
        <v>27</v>
      </c>
      <c r="E155" s="19">
        <v>21</v>
      </c>
      <c r="F155" s="19">
        <v>48</v>
      </c>
      <c r="G155" s="19">
        <v>25</v>
      </c>
      <c r="H155" s="19">
        <v>23</v>
      </c>
      <c r="I155" s="19">
        <v>47</v>
      </c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48"/>
      <c r="DT155" s="148"/>
      <c r="DU155" s="148"/>
      <c r="DV155" s="148"/>
      <c r="DW155" s="148"/>
      <c r="DX155" s="148"/>
      <c r="DY155" s="148"/>
      <c r="DZ155" s="148"/>
      <c r="EA155" s="148"/>
      <c r="EB155" s="148"/>
      <c r="EC155" s="148"/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8"/>
      <c r="EO155" s="148"/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8"/>
      <c r="FF155" s="148"/>
      <c r="FG155" s="148"/>
      <c r="FH155" s="148"/>
      <c r="FI155" s="148"/>
      <c r="FJ155" s="148"/>
      <c r="FK155" s="148"/>
      <c r="FL155" s="148"/>
      <c r="FM155" s="148"/>
      <c r="FN155" s="148"/>
      <c r="FO155" s="148"/>
      <c r="FP155" s="148"/>
      <c r="FQ155" s="148"/>
      <c r="FR155" s="148"/>
      <c r="FS155" s="148"/>
      <c r="FT155" s="148"/>
      <c r="FU155" s="148"/>
      <c r="FV155" s="148"/>
      <c r="FW155" s="148"/>
      <c r="FX155" s="148"/>
      <c r="FY155" s="148"/>
      <c r="FZ155" s="148"/>
      <c r="GA155" s="148"/>
      <c r="GB155" s="148"/>
      <c r="GC155" s="148"/>
      <c r="GD155" s="148"/>
      <c r="GE155" s="148"/>
      <c r="GF155" s="148"/>
      <c r="GG155" s="148"/>
      <c r="GH155" s="148"/>
      <c r="GI155" s="148"/>
      <c r="GJ155" s="148"/>
      <c r="GK155" s="148"/>
      <c r="GL155" s="148"/>
      <c r="GM155" s="148"/>
      <c r="GN155" s="148"/>
      <c r="GO155" s="148"/>
      <c r="GP155" s="148"/>
      <c r="GQ155" s="148"/>
      <c r="GR155" s="148"/>
      <c r="GS155" s="148"/>
      <c r="GT155" s="148"/>
      <c r="GU155" s="148"/>
      <c r="GV155" s="148"/>
      <c r="GW155" s="148"/>
      <c r="GX155" s="148"/>
      <c r="GY155" s="148"/>
      <c r="GZ155" s="148"/>
      <c r="HA155" s="148"/>
      <c r="HB155" s="148"/>
      <c r="HC155" s="148"/>
      <c r="HD155" s="148"/>
      <c r="HE155" s="148"/>
      <c r="HF155" s="148"/>
      <c r="HG155" s="148"/>
      <c r="HH155" s="148"/>
      <c r="HI155" s="148"/>
      <c r="HJ155" s="148"/>
      <c r="HK155" s="148"/>
      <c r="HL155" s="148"/>
      <c r="HM155" s="148"/>
      <c r="HN155" s="148"/>
      <c r="HO155" s="148"/>
      <c r="HP155" s="148"/>
      <c r="HQ155" s="148"/>
      <c r="HR155" s="148"/>
      <c r="HS155" s="148"/>
      <c r="HT155" s="148"/>
      <c r="HU155" s="148"/>
      <c r="HV155" s="148"/>
      <c r="HW155" s="148"/>
      <c r="HX155" s="148"/>
      <c r="HY155" s="148"/>
      <c r="HZ155" s="148"/>
      <c r="IA155" s="148"/>
      <c r="IB155" s="148"/>
      <c r="IC155" s="148"/>
      <c r="ID155" s="148"/>
      <c r="IE155" s="148"/>
      <c r="IF155" s="148"/>
      <c r="IG155" s="148"/>
      <c r="IH155" s="148"/>
      <c r="II155" s="148"/>
      <c r="IJ155" s="148"/>
      <c r="IK155" s="148"/>
      <c r="IL155" s="148"/>
      <c r="IM155" s="148"/>
      <c r="IN155" s="148"/>
      <c r="IO155" s="148"/>
      <c r="IP155" s="148"/>
      <c r="IQ155" s="148"/>
      <c r="IR155" s="148"/>
      <c r="IS155" s="148"/>
      <c r="IT155" s="148"/>
      <c r="IU155" s="148"/>
      <c r="IV155" s="148"/>
    </row>
    <row r="156" spans="1:256" s="18" customFormat="1" ht="12" customHeight="1" x14ac:dyDescent="0.2">
      <c r="A156" s="279" t="s">
        <v>173</v>
      </c>
      <c r="B156" s="279"/>
      <c r="C156" s="25">
        <v>2586</v>
      </c>
      <c r="D156" s="25">
        <v>1278</v>
      </c>
      <c r="E156" s="25">
        <v>1308</v>
      </c>
      <c r="F156" s="25">
        <v>2592</v>
      </c>
      <c r="G156" s="25">
        <v>1279</v>
      </c>
      <c r="H156" s="25">
        <v>1313</v>
      </c>
      <c r="I156" s="25">
        <v>2590</v>
      </c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148"/>
      <c r="DU156" s="148"/>
      <c r="DV156" s="148"/>
      <c r="DW156" s="148"/>
      <c r="DX156" s="148"/>
      <c r="DY156" s="148"/>
      <c r="DZ156" s="148"/>
      <c r="EA156" s="148"/>
      <c r="EB156" s="148"/>
      <c r="EC156" s="148"/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8"/>
      <c r="EO156" s="148"/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8"/>
      <c r="FF156" s="148"/>
      <c r="FG156" s="148"/>
      <c r="FH156" s="148"/>
      <c r="FI156" s="148"/>
      <c r="FJ156" s="148"/>
      <c r="FK156" s="148"/>
      <c r="FL156" s="148"/>
      <c r="FM156" s="148"/>
      <c r="FN156" s="148"/>
      <c r="FO156" s="148"/>
      <c r="FP156" s="148"/>
      <c r="FQ156" s="148"/>
      <c r="FR156" s="148"/>
      <c r="FS156" s="148"/>
      <c r="FT156" s="148"/>
      <c r="FU156" s="148"/>
      <c r="FV156" s="148"/>
      <c r="FW156" s="148"/>
      <c r="FX156" s="148"/>
      <c r="FY156" s="148"/>
      <c r="FZ156" s="148"/>
      <c r="GA156" s="148"/>
      <c r="GB156" s="148"/>
      <c r="GC156" s="148"/>
      <c r="GD156" s="148"/>
      <c r="GE156" s="148"/>
      <c r="GF156" s="148"/>
      <c r="GG156" s="148"/>
      <c r="GH156" s="148"/>
      <c r="GI156" s="148"/>
      <c r="GJ156" s="148"/>
      <c r="GK156" s="148"/>
      <c r="GL156" s="148"/>
      <c r="GM156" s="148"/>
      <c r="GN156" s="148"/>
      <c r="GO156" s="148"/>
      <c r="GP156" s="148"/>
      <c r="GQ156" s="148"/>
      <c r="GR156" s="148"/>
      <c r="GS156" s="148"/>
      <c r="GT156" s="148"/>
      <c r="GU156" s="148"/>
      <c r="GV156" s="148"/>
      <c r="GW156" s="148"/>
      <c r="GX156" s="148"/>
      <c r="GY156" s="148"/>
      <c r="GZ156" s="148"/>
      <c r="HA156" s="148"/>
      <c r="HB156" s="148"/>
      <c r="HC156" s="148"/>
      <c r="HD156" s="148"/>
      <c r="HE156" s="148"/>
      <c r="HF156" s="148"/>
      <c r="HG156" s="148"/>
      <c r="HH156" s="148"/>
      <c r="HI156" s="148"/>
      <c r="HJ156" s="148"/>
      <c r="HK156" s="148"/>
      <c r="HL156" s="148"/>
      <c r="HM156" s="148"/>
      <c r="HN156" s="148"/>
      <c r="HO156" s="148"/>
      <c r="HP156" s="148"/>
      <c r="HQ156" s="148"/>
      <c r="HR156" s="148"/>
      <c r="HS156" s="148"/>
      <c r="HT156" s="148"/>
      <c r="HU156" s="148"/>
      <c r="HV156" s="148"/>
      <c r="HW156" s="148"/>
      <c r="HX156" s="148"/>
      <c r="HY156" s="148"/>
      <c r="HZ156" s="148"/>
      <c r="IA156" s="148"/>
      <c r="IB156" s="148"/>
      <c r="IC156" s="148"/>
      <c r="ID156" s="148"/>
      <c r="IE156" s="148"/>
      <c r="IF156" s="148"/>
      <c r="IG156" s="148"/>
      <c r="IH156" s="148"/>
      <c r="II156" s="148"/>
      <c r="IJ156" s="148"/>
      <c r="IK156" s="148"/>
      <c r="IL156" s="148"/>
      <c r="IM156" s="148"/>
      <c r="IN156" s="148"/>
      <c r="IO156" s="148"/>
      <c r="IP156" s="148"/>
      <c r="IQ156" s="148"/>
      <c r="IR156" s="148"/>
      <c r="IS156" s="148"/>
      <c r="IT156" s="148"/>
      <c r="IU156" s="148"/>
      <c r="IV156" s="148"/>
    </row>
    <row r="157" spans="1:256" s="18" customFormat="1" ht="12" customHeight="1" x14ac:dyDescent="0.2">
      <c r="A157" s="151"/>
      <c r="B157" s="151"/>
      <c r="C157" s="22"/>
      <c r="D157" s="22"/>
      <c r="E157" s="22"/>
      <c r="F157" s="22"/>
      <c r="G157" s="22"/>
      <c r="H157" s="22"/>
      <c r="I157" s="22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8"/>
      <c r="DB157" s="148"/>
      <c r="DC157" s="148"/>
      <c r="DD157" s="148"/>
      <c r="DE157" s="148"/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8"/>
      <c r="DR157" s="148"/>
      <c r="DS157" s="148"/>
      <c r="DT157" s="148"/>
      <c r="DU157" s="148"/>
      <c r="DV157" s="148"/>
      <c r="DW157" s="148"/>
      <c r="DX157" s="148"/>
      <c r="DY157" s="148"/>
      <c r="DZ157" s="148"/>
      <c r="EA157" s="148"/>
      <c r="EB157" s="148"/>
      <c r="EC157" s="148"/>
      <c r="ED157" s="148"/>
      <c r="EE157" s="148"/>
      <c r="EF157" s="148"/>
      <c r="EG157" s="148"/>
      <c r="EH157" s="148"/>
      <c r="EI157" s="148"/>
      <c r="EJ157" s="148"/>
      <c r="EK157" s="148"/>
      <c r="EL157" s="148"/>
      <c r="EM157" s="148"/>
      <c r="EN157" s="148"/>
      <c r="EO157" s="148"/>
      <c r="EP157" s="148"/>
      <c r="EQ157" s="148"/>
      <c r="ER157" s="148"/>
      <c r="ES157" s="148"/>
      <c r="ET157" s="148"/>
      <c r="EU157" s="148"/>
      <c r="EV157" s="148"/>
      <c r="EW157" s="148"/>
      <c r="EX157" s="148"/>
      <c r="EY157" s="148"/>
      <c r="EZ157" s="148"/>
      <c r="FA157" s="148"/>
      <c r="FB157" s="148"/>
      <c r="FC157" s="148"/>
      <c r="FD157" s="148"/>
      <c r="FE157" s="148"/>
      <c r="FF157" s="148"/>
      <c r="FG157" s="148"/>
      <c r="FH157" s="148"/>
      <c r="FI157" s="148"/>
      <c r="FJ157" s="148"/>
      <c r="FK157" s="148"/>
      <c r="FL157" s="148"/>
      <c r="FM157" s="148"/>
      <c r="FN157" s="148"/>
      <c r="FO157" s="148"/>
      <c r="FP157" s="148"/>
      <c r="FQ157" s="148"/>
      <c r="FR157" s="148"/>
      <c r="FS157" s="148"/>
      <c r="FT157" s="148"/>
      <c r="FU157" s="148"/>
      <c r="FV157" s="148"/>
      <c r="FW157" s="148"/>
      <c r="FX157" s="148"/>
      <c r="FY157" s="148"/>
      <c r="FZ157" s="148"/>
      <c r="GA157" s="148"/>
      <c r="GB157" s="148"/>
      <c r="GC157" s="148"/>
      <c r="GD157" s="148"/>
      <c r="GE157" s="148"/>
      <c r="GF157" s="148"/>
      <c r="GG157" s="148"/>
      <c r="GH157" s="148"/>
      <c r="GI157" s="148"/>
      <c r="GJ157" s="148"/>
      <c r="GK157" s="148"/>
      <c r="GL157" s="148"/>
      <c r="GM157" s="148"/>
      <c r="GN157" s="148"/>
      <c r="GO157" s="148"/>
      <c r="GP157" s="148"/>
      <c r="GQ157" s="148"/>
      <c r="GR157" s="148"/>
      <c r="GS157" s="148"/>
      <c r="GT157" s="148"/>
      <c r="GU157" s="148"/>
      <c r="GV157" s="148"/>
      <c r="GW157" s="148"/>
      <c r="GX157" s="148"/>
      <c r="GY157" s="148"/>
      <c r="GZ157" s="148"/>
      <c r="HA157" s="148"/>
      <c r="HB157" s="148"/>
      <c r="HC157" s="148"/>
      <c r="HD157" s="148"/>
      <c r="HE157" s="148"/>
      <c r="HF157" s="148"/>
      <c r="HG157" s="148"/>
      <c r="HH157" s="148"/>
      <c r="HI157" s="148"/>
      <c r="HJ157" s="148"/>
      <c r="HK157" s="148"/>
      <c r="HL157" s="148"/>
      <c r="HM157" s="148"/>
      <c r="HN157" s="148"/>
      <c r="HO157" s="148"/>
      <c r="HP157" s="148"/>
      <c r="HQ157" s="148"/>
      <c r="HR157" s="148"/>
      <c r="HS157" s="148"/>
      <c r="HT157" s="148"/>
      <c r="HU157" s="148"/>
      <c r="HV157" s="148"/>
      <c r="HW157" s="148"/>
      <c r="HX157" s="148"/>
      <c r="HY157" s="148"/>
      <c r="HZ157" s="148"/>
      <c r="IA157" s="148"/>
      <c r="IB157" s="148"/>
      <c r="IC157" s="148"/>
      <c r="ID157" s="148"/>
      <c r="IE157" s="148"/>
      <c r="IF157" s="148"/>
      <c r="IG157" s="148"/>
      <c r="IH157" s="148"/>
      <c r="II157" s="148"/>
      <c r="IJ157" s="148"/>
      <c r="IK157" s="148"/>
      <c r="IL157" s="148"/>
      <c r="IM157" s="148"/>
      <c r="IN157" s="148"/>
      <c r="IO157" s="148"/>
      <c r="IP157" s="148"/>
      <c r="IQ157" s="148"/>
      <c r="IR157" s="148"/>
      <c r="IS157" s="148"/>
      <c r="IT157" s="148"/>
      <c r="IU157" s="148"/>
      <c r="IV157" s="148"/>
    </row>
    <row r="158" spans="1:256" s="18" customFormat="1" ht="12" customHeight="1" x14ac:dyDescent="0.2">
      <c r="A158" s="280" t="s">
        <v>174</v>
      </c>
      <c r="B158" s="280"/>
      <c r="C158" s="17">
        <v>55513</v>
      </c>
      <c r="D158" s="17">
        <v>27148</v>
      </c>
      <c r="E158" s="17">
        <v>28365</v>
      </c>
      <c r="F158" s="17">
        <v>55711</v>
      </c>
      <c r="G158" s="17">
        <v>27221</v>
      </c>
      <c r="H158" s="17">
        <v>28490</v>
      </c>
      <c r="I158" s="17">
        <v>55612</v>
      </c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48"/>
      <c r="DT158" s="148"/>
      <c r="DU158" s="148"/>
      <c r="DV158" s="148"/>
      <c r="DW158" s="148"/>
      <c r="DX158" s="148"/>
      <c r="DY158" s="148"/>
      <c r="DZ158" s="148"/>
      <c r="EA158" s="148"/>
      <c r="EB158" s="148"/>
      <c r="EC158" s="148"/>
      <c r="ED158" s="148"/>
      <c r="EE158" s="148"/>
      <c r="EF158" s="148"/>
      <c r="EG158" s="148"/>
      <c r="EH158" s="148"/>
      <c r="EI158" s="148"/>
      <c r="EJ158" s="148"/>
      <c r="EK158" s="148"/>
      <c r="EL158" s="148"/>
      <c r="EM158" s="148"/>
      <c r="EN158" s="148"/>
      <c r="EO158" s="148"/>
      <c r="EP158" s="148"/>
      <c r="EQ158" s="148"/>
      <c r="ER158" s="148"/>
      <c r="ES158" s="148"/>
      <c r="ET158" s="148"/>
      <c r="EU158" s="148"/>
      <c r="EV158" s="148"/>
      <c r="EW158" s="148"/>
      <c r="EX158" s="148"/>
      <c r="EY158" s="148"/>
      <c r="EZ158" s="148"/>
      <c r="FA158" s="148"/>
      <c r="FB158" s="148"/>
      <c r="FC158" s="148"/>
      <c r="FD158" s="148"/>
      <c r="FE158" s="148"/>
      <c r="FF158" s="148"/>
      <c r="FG158" s="148"/>
      <c r="FH158" s="148"/>
      <c r="FI158" s="148"/>
      <c r="FJ158" s="148"/>
      <c r="FK158" s="148"/>
      <c r="FL158" s="148"/>
      <c r="FM158" s="148"/>
      <c r="FN158" s="148"/>
      <c r="FO158" s="148"/>
      <c r="FP158" s="148"/>
      <c r="FQ158" s="148"/>
      <c r="FR158" s="148"/>
      <c r="FS158" s="148"/>
      <c r="FT158" s="148"/>
      <c r="FU158" s="148"/>
      <c r="FV158" s="148"/>
      <c r="FW158" s="148"/>
      <c r="FX158" s="148"/>
      <c r="FY158" s="148"/>
      <c r="FZ158" s="148"/>
      <c r="GA158" s="148"/>
      <c r="GB158" s="148"/>
      <c r="GC158" s="148"/>
      <c r="GD158" s="148"/>
      <c r="GE158" s="148"/>
      <c r="GF158" s="148"/>
      <c r="GG158" s="148"/>
      <c r="GH158" s="148"/>
      <c r="GI158" s="148"/>
      <c r="GJ158" s="148"/>
      <c r="GK158" s="148"/>
      <c r="GL158" s="148"/>
      <c r="GM158" s="148"/>
      <c r="GN158" s="148"/>
      <c r="GO158" s="148"/>
      <c r="GP158" s="148"/>
      <c r="GQ158" s="148"/>
      <c r="GR158" s="148"/>
      <c r="GS158" s="148"/>
      <c r="GT158" s="148"/>
      <c r="GU158" s="148"/>
      <c r="GV158" s="148"/>
      <c r="GW158" s="148"/>
      <c r="GX158" s="148"/>
      <c r="GY158" s="148"/>
      <c r="GZ158" s="148"/>
      <c r="HA158" s="148"/>
      <c r="HB158" s="148"/>
      <c r="HC158" s="148"/>
      <c r="HD158" s="148"/>
      <c r="HE158" s="148"/>
      <c r="HF158" s="148"/>
      <c r="HG158" s="148"/>
      <c r="HH158" s="148"/>
      <c r="HI158" s="148"/>
      <c r="HJ158" s="148"/>
      <c r="HK158" s="148"/>
      <c r="HL158" s="148"/>
      <c r="HM158" s="148"/>
      <c r="HN158" s="148"/>
      <c r="HO158" s="148"/>
      <c r="HP158" s="148"/>
      <c r="HQ158" s="148"/>
      <c r="HR158" s="148"/>
      <c r="HS158" s="148"/>
      <c r="HT158" s="148"/>
      <c r="HU158" s="148"/>
      <c r="HV158" s="148"/>
      <c r="HW158" s="148"/>
      <c r="HX158" s="148"/>
      <c r="HY158" s="148"/>
      <c r="HZ158" s="148"/>
      <c r="IA158" s="148"/>
      <c r="IB158" s="148"/>
      <c r="IC158" s="148"/>
      <c r="ID158" s="148"/>
      <c r="IE158" s="148"/>
      <c r="IF158" s="148"/>
      <c r="IG158" s="148"/>
      <c r="IH158" s="148"/>
      <c r="II158" s="148"/>
      <c r="IJ158" s="148"/>
      <c r="IK158" s="148"/>
      <c r="IL158" s="148"/>
      <c r="IM158" s="148"/>
      <c r="IN158" s="148"/>
      <c r="IO158" s="148"/>
      <c r="IP158" s="148"/>
      <c r="IQ158" s="148"/>
      <c r="IR158" s="148"/>
      <c r="IS158" s="148"/>
      <c r="IT158" s="148"/>
      <c r="IU158" s="148"/>
      <c r="IV158" s="148"/>
    </row>
    <row r="159" spans="1:256" s="18" customFormat="1" ht="12" customHeight="1" x14ac:dyDescent="0.2">
      <c r="A159" s="278" t="s">
        <v>175</v>
      </c>
      <c r="B159" s="278"/>
      <c r="C159" s="19">
        <v>5039</v>
      </c>
      <c r="D159" s="19">
        <v>2508</v>
      </c>
      <c r="E159" s="19">
        <v>2531</v>
      </c>
      <c r="F159" s="19">
        <v>5103</v>
      </c>
      <c r="G159" s="19">
        <v>2525</v>
      </c>
      <c r="H159" s="19">
        <v>2578</v>
      </c>
      <c r="I159" s="19">
        <v>5071</v>
      </c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8"/>
      <c r="DB159" s="148"/>
      <c r="DC159" s="148"/>
      <c r="DD159" s="148"/>
      <c r="DE159" s="148"/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8"/>
      <c r="DR159" s="148"/>
      <c r="DS159" s="148"/>
      <c r="DT159" s="148"/>
      <c r="DU159" s="148"/>
      <c r="DV159" s="148"/>
      <c r="DW159" s="148"/>
      <c r="DX159" s="148"/>
      <c r="DY159" s="148"/>
      <c r="DZ159" s="148"/>
      <c r="EA159" s="148"/>
      <c r="EB159" s="148"/>
      <c r="EC159" s="148"/>
      <c r="ED159" s="148"/>
      <c r="EE159" s="148"/>
      <c r="EF159" s="148"/>
      <c r="EG159" s="148"/>
      <c r="EH159" s="148"/>
      <c r="EI159" s="148"/>
      <c r="EJ159" s="148"/>
      <c r="EK159" s="148"/>
      <c r="EL159" s="148"/>
      <c r="EM159" s="148"/>
      <c r="EN159" s="148"/>
      <c r="EO159" s="148"/>
      <c r="EP159" s="148"/>
      <c r="EQ159" s="148"/>
      <c r="ER159" s="148"/>
      <c r="ES159" s="148"/>
      <c r="ET159" s="148"/>
      <c r="EU159" s="148"/>
      <c r="EV159" s="148"/>
      <c r="EW159" s="148"/>
      <c r="EX159" s="148"/>
      <c r="EY159" s="148"/>
      <c r="EZ159" s="148"/>
      <c r="FA159" s="148"/>
      <c r="FB159" s="148"/>
      <c r="FC159" s="148"/>
      <c r="FD159" s="148"/>
      <c r="FE159" s="148"/>
      <c r="FF159" s="148"/>
      <c r="FG159" s="148"/>
      <c r="FH159" s="148"/>
      <c r="FI159" s="148"/>
      <c r="FJ159" s="148"/>
      <c r="FK159" s="148"/>
      <c r="FL159" s="148"/>
      <c r="FM159" s="148"/>
      <c r="FN159" s="148"/>
      <c r="FO159" s="148"/>
      <c r="FP159" s="148"/>
      <c r="FQ159" s="148"/>
      <c r="FR159" s="148"/>
      <c r="FS159" s="148"/>
      <c r="FT159" s="148"/>
      <c r="FU159" s="148"/>
      <c r="FV159" s="148"/>
      <c r="FW159" s="148"/>
      <c r="FX159" s="148"/>
      <c r="FY159" s="148"/>
      <c r="FZ159" s="148"/>
      <c r="GA159" s="148"/>
      <c r="GB159" s="148"/>
      <c r="GC159" s="148"/>
      <c r="GD159" s="148"/>
      <c r="GE159" s="148"/>
      <c r="GF159" s="148"/>
      <c r="GG159" s="148"/>
      <c r="GH159" s="148"/>
      <c r="GI159" s="148"/>
      <c r="GJ159" s="148"/>
      <c r="GK159" s="148"/>
      <c r="GL159" s="148"/>
      <c r="GM159" s="148"/>
      <c r="GN159" s="148"/>
      <c r="GO159" s="148"/>
      <c r="GP159" s="148"/>
      <c r="GQ159" s="148"/>
      <c r="GR159" s="148"/>
      <c r="GS159" s="148"/>
      <c r="GT159" s="148"/>
      <c r="GU159" s="148"/>
      <c r="GV159" s="148"/>
      <c r="GW159" s="148"/>
      <c r="GX159" s="148"/>
      <c r="GY159" s="148"/>
      <c r="GZ159" s="148"/>
      <c r="HA159" s="148"/>
      <c r="HB159" s="148"/>
      <c r="HC159" s="148"/>
      <c r="HD159" s="148"/>
      <c r="HE159" s="148"/>
      <c r="HF159" s="148"/>
      <c r="HG159" s="148"/>
      <c r="HH159" s="148"/>
      <c r="HI159" s="148"/>
      <c r="HJ159" s="148"/>
      <c r="HK159" s="148"/>
      <c r="HL159" s="148"/>
      <c r="HM159" s="148"/>
      <c r="HN159" s="148"/>
      <c r="HO159" s="148"/>
      <c r="HP159" s="148"/>
      <c r="HQ159" s="148"/>
      <c r="HR159" s="148"/>
      <c r="HS159" s="148"/>
      <c r="HT159" s="148"/>
      <c r="HU159" s="148"/>
      <c r="HV159" s="148"/>
      <c r="HW159" s="148"/>
      <c r="HX159" s="148"/>
      <c r="HY159" s="148"/>
      <c r="HZ159" s="148"/>
      <c r="IA159" s="148"/>
      <c r="IB159" s="148"/>
      <c r="IC159" s="148"/>
      <c r="ID159" s="148"/>
      <c r="IE159" s="148"/>
      <c r="IF159" s="148"/>
      <c r="IG159" s="148"/>
      <c r="IH159" s="148"/>
      <c r="II159" s="148"/>
      <c r="IJ159" s="148"/>
      <c r="IK159" s="148"/>
      <c r="IL159" s="148"/>
      <c r="IM159" s="148"/>
      <c r="IN159" s="148"/>
      <c r="IO159" s="148"/>
      <c r="IP159" s="148"/>
      <c r="IQ159" s="148"/>
      <c r="IR159" s="148"/>
      <c r="IS159" s="148"/>
      <c r="IT159" s="148"/>
      <c r="IU159" s="148"/>
      <c r="IV159" s="148"/>
    </row>
    <row r="160" spans="1:256" s="18" customFormat="1" ht="12" customHeight="1" x14ac:dyDescent="0.2">
      <c r="A160" s="278" t="s">
        <v>176</v>
      </c>
      <c r="B160" s="278"/>
      <c r="C160" s="19">
        <v>43181</v>
      </c>
      <c r="D160" s="19">
        <v>20908</v>
      </c>
      <c r="E160" s="19">
        <v>22273</v>
      </c>
      <c r="F160" s="19">
        <v>43220</v>
      </c>
      <c r="G160" s="19">
        <v>20931</v>
      </c>
      <c r="H160" s="19">
        <v>22289</v>
      </c>
      <c r="I160" s="19">
        <v>43200</v>
      </c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8"/>
      <c r="EO160" s="148"/>
      <c r="EP160" s="148"/>
      <c r="EQ160" s="148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  <c r="GB160" s="148"/>
      <c r="GC160" s="148"/>
      <c r="GD160" s="148"/>
      <c r="GE160" s="148"/>
      <c r="GF160" s="148"/>
      <c r="GG160" s="148"/>
      <c r="GH160" s="148"/>
      <c r="GI160" s="148"/>
      <c r="GJ160" s="148"/>
      <c r="GK160" s="148"/>
      <c r="GL160" s="148"/>
      <c r="GM160" s="148"/>
      <c r="GN160" s="148"/>
      <c r="GO160" s="148"/>
      <c r="GP160" s="148"/>
      <c r="GQ160" s="148"/>
      <c r="GR160" s="148"/>
      <c r="GS160" s="148"/>
      <c r="GT160" s="148"/>
      <c r="GU160" s="148"/>
      <c r="GV160" s="148"/>
      <c r="GW160" s="148"/>
      <c r="GX160" s="148"/>
      <c r="GY160" s="148"/>
      <c r="GZ160" s="148"/>
      <c r="HA160" s="148"/>
      <c r="HB160" s="148"/>
      <c r="HC160" s="148"/>
      <c r="HD160" s="148"/>
      <c r="HE160" s="148"/>
      <c r="HF160" s="148"/>
      <c r="HG160" s="148"/>
      <c r="HH160" s="148"/>
      <c r="HI160" s="148"/>
      <c r="HJ160" s="148"/>
      <c r="HK160" s="148"/>
      <c r="HL160" s="148"/>
      <c r="HM160" s="148"/>
      <c r="HN160" s="148"/>
      <c r="HO160" s="148"/>
      <c r="HP160" s="148"/>
      <c r="HQ160" s="148"/>
      <c r="HR160" s="148"/>
      <c r="HS160" s="148"/>
      <c r="HT160" s="148"/>
      <c r="HU160" s="148"/>
      <c r="HV160" s="148"/>
      <c r="HW160" s="148"/>
      <c r="HX160" s="148"/>
      <c r="HY160" s="148"/>
      <c r="HZ160" s="148"/>
      <c r="IA160" s="148"/>
      <c r="IB160" s="148"/>
      <c r="IC160" s="148"/>
      <c r="ID160" s="148"/>
      <c r="IE160" s="148"/>
      <c r="IF160" s="148"/>
      <c r="IG160" s="148"/>
      <c r="IH160" s="148"/>
      <c r="II160" s="148"/>
      <c r="IJ160" s="148"/>
      <c r="IK160" s="148"/>
      <c r="IL160" s="148"/>
      <c r="IM160" s="148"/>
      <c r="IN160" s="148"/>
      <c r="IO160" s="148"/>
      <c r="IP160" s="148"/>
      <c r="IQ160" s="148"/>
      <c r="IR160" s="148"/>
      <c r="IS160" s="148"/>
      <c r="IT160" s="148"/>
      <c r="IU160" s="148"/>
      <c r="IV160" s="148"/>
    </row>
    <row r="161" spans="1:256" s="18" customFormat="1" ht="12" customHeight="1" x14ac:dyDescent="0.2">
      <c r="A161" s="278" t="s">
        <v>177</v>
      </c>
      <c r="B161" s="278"/>
      <c r="C161" s="19">
        <v>2932</v>
      </c>
      <c r="D161" s="19">
        <v>1528</v>
      </c>
      <c r="E161" s="19">
        <v>1404</v>
      </c>
      <c r="F161" s="19">
        <v>2952</v>
      </c>
      <c r="G161" s="19">
        <v>1524</v>
      </c>
      <c r="H161" s="19">
        <v>1428</v>
      </c>
      <c r="I161" s="19">
        <v>2942</v>
      </c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8"/>
      <c r="DB161" s="148"/>
      <c r="DC161" s="148"/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8"/>
      <c r="DR161" s="148"/>
      <c r="DS161" s="148"/>
      <c r="DT161" s="148"/>
      <c r="DU161" s="148"/>
      <c r="DV161" s="148"/>
      <c r="DW161" s="148"/>
      <c r="DX161" s="148"/>
      <c r="DY161" s="148"/>
      <c r="DZ161" s="148"/>
      <c r="EA161" s="148"/>
      <c r="EB161" s="148"/>
      <c r="EC161" s="148"/>
      <c r="ED161" s="148"/>
      <c r="EE161" s="148"/>
      <c r="EF161" s="148"/>
      <c r="EG161" s="148"/>
      <c r="EH161" s="148"/>
      <c r="EI161" s="148"/>
      <c r="EJ161" s="148"/>
      <c r="EK161" s="148"/>
      <c r="EL161" s="148"/>
      <c r="EM161" s="148"/>
      <c r="EN161" s="148"/>
      <c r="EO161" s="148"/>
      <c r="EP161" s="148"/>
      <c r="EQ161" s="148"/>
      <c r="ER161" s="148"/>
      <c r="ES161" s="148"/>
      <c r="ET161" s="148"/>
      <c r="EU161" s="148"/>
      <c r="EV161" s="148"/>
      <c r="EW161" s="148"/>
      <c r="EX161" s="148"/>
      <c r="EY161" s="148"/>
      <c r="EZ161" s="148"/>
      <c r="FA161" s="148"/>
      <c r="FB161" s="148"/>
      <c r="FC161" s="148"/>
      <c r="FD161" s="148"/>
      <c r="FE161" s="148"/>
      <c r="FF161" s="148"/>
      <c r="FG161" s="148"/>
      <c r="FH161" s="148"/>
      <c r="FI161" s="148"/>
      <c r="FJ161" s="148"/>
      <c r="FK161" s="148"/>
      <c r="FL161" s="148"/>
      <c r="FM161" s="148"/>
      <c r="FN161" s="148"/>
      <c r="FO161" s="148"/>
      <c r="FP161" s="148"/>
      <c r="FQ161" s="148"/>
      <c r="FR161" s="148"/>
      <c r="FS161" s="148"/>
      <c r="FT161" s="148"/>
      <c r="FU161" s="148"/>
      <c r="FV161" s="148"/>
      <c r="FW161" s="148"/>
      <c r="FX161" s="148"/>
      <c r="FY161" s="148"/>
      <c r="FZ161" s="148"/>
      <c r="GA161" s="148"/>
      <c r="GB161" s="148"/>
      <c r="GC161" s="148"/>
      <c r="GD161" s="148"/>
      <c r="GE161" s="148"/>
      <c r="GF161" s="148"/>
      <c r="GG161" s="148"/>
      <c r="GH161" s="148"/>
      <c r="GI161" s="148"/>
      <c r="GJ161" s="148"/>
      <c r="GK161" s="148"/>
      <c r="GL161" s="148"/>
      <c r="GM161" s="148"/>
      <c r="GN161" s="148"/>
      <c r="GO161" s="148"/>
      <c r="GP161" s="148"/>
      <c r="GQ161" s="148"/>
      <c r="GR161" s="148"/>
      <c r="GS161" s="148"/>
      <c r="GT161" s="148"/>
      <c r="GU161" s="148"/>
      <c r="GV161" s="148"/>
      <c r="GW161" s="148"/>
      <c r="GX161" s="148"/>
      <c r="GY161" s="148"/>
      <c r="GZ161" s="148"/>
      <c r="HA161" s="148"/>
      <c r="HB161" s="148"/>
      <c r="HC161" s="148"/>
      <c r="HD161" s="148"/>
      <c r="HE161" s="148"/>
      <c r="HF161" s="148"/>
      <c r="HG161" s="148"/>
      <c r="HH161" s="148"/>
      <c r="HI161" s="148"/>
      <c r="HJ161" s="148"/>
      <c r="HK161" s="148"/>
      <c r="HL161" s="148"/>
      <c r="HM161" s="148"/>
      <c r="HN161" s="148"/>
      <c r="HO161" s="148"/>
      <c r="HP161" s="148"/>
      <c r="HQ161" s="148"/>
      <c r="HR161" s="148"/>
      <c r="HS161" s="148"/>
      <c r="HT161" s="148"/>
      <c r="HU161" s="148"/>
      <c r="HV161" s="148"/>
      <c r="HW161" s="148"/>
      <c r="HX161" s="148"/>
      <c r="HY161" s="148"/>
      <c r="HZ161" s="148"/>
      <c r="IA161" s="148"/>
      <c r="IB161" s="148"/>
      <c r="IC161" s="148"/>
      <c r="ID161" s="148"/>
      <c r="IE161" s="148"/>
      <c r="IF161" s="148"/>
      <c r="IG161" s="148"/>
      <c r="IH161" s="148"/>
      <c r="II161" s="148"/>
      <c r="IJ161" s="148"/>
      <c r="IK161" s="148"/>
      <c r="IL161" s="148"/>
      <c r="IM161" s="148"/>
      <c r="IN161" s="148"/>
      <c r="IO161" s="148"/>
      <c r="IP161" s="148"/>
      <c r="IQ161" s="148"/>
      <c r="IR161" s="148"/>
      <c r="IS161" s="148"/>
      <c r="IT161" s="148"/>
      <c r="IU161" s="148"/>
      <c r="IV161" s="148"/>
    </row>
    <row r="162" spans="1:256" s="18" customFormat="1" ht="12" customHeight="1" x14ac:dyDescent="0.2">
      <c r="A162" s="278" t="s">
        <v>183</v>
      </c>
      <c r="B162" s="278"/>
      <c r="C162" s="19">
        <v>378</v>
      </c>
      <c r="D162" s="19">
        <v>199</v>
      </c>
      <c r="E162" s="19">
        <v>179</v>
      </c>
      <c r="F162" s="19">
        <v>398</v>
      </c>
      <c r="G162" s="19">
        <v>208</v>
      </c>
      <c r="H162" s="19">
        <v>190</v>
      </c>
      <c r="I162" s="19">
        <v>388</v>
      </c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8"/>
      <c r="DB162" s="148"/>
      <c r="DC162" s="148"/>
      <c r="DD162" s="148"/>
      <c r="DE162" s="148"/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48"/>
      <c r="DQ162" s="148"/>
      <c r="DR162" s="148"/>
      <c r="DS162" s="148"/>
      <c r="DT162" s="148"/>
      <c r="DU162" s="148"/>
      <c r="DV162" s="148"/>
      <c r="DW162" s="148"/>
      <c r="DX162" s="148"/>
      <c r="DY162" s="148"/>
      <c r="DZ162" s="148"/>
      <c r="EA162" s="148"/>
      <c r="EB162" s="148"/>
      <c r="EC162" s="148"/>
      <c r="ED162" s="148"/>
      <c r="EE162" s="148"/>
      <c r="EF162" s="148"/>
      <c r="EG162" s="148"/>
      <c r="EH162" s="148"/>
      <c r="EI162" s="148"/>
      <c r="EJ162" s="148"/>
      <c r="EK162" s="148"/>
      <c r="EL162" s="148"/>
      <c r="EM162" s="148"/>
      <c r="EN162" s="148"/>
      <c r="EO162" s="148"/>
      <c r="EP162" s="148"/>
      <c r="EQ162" s="148"/>
      <c r="ER162" s="148"/>
      <c r="ES162" s="148"/>
      <c r="ET162" s="148"/>
      <c r="EU162" s="148"/>
      <c r="EV162" s="148"/>
      <c r="EW162" s="148"/>
      <c r="EX162" s="148"/>
      <c r="EY162" s="148"/>
      <c r="EZ162" s="148"/>
      <c r="FA162" s="148"/>
      <c r="FB162" s="148"/>
      <c r="FC162" s="148"/>
      <c r="FD162" s="148"/>
      <c r="FE162" s="148"/>
      <c r="FF162" s="148"/>
      <c r="FG162" s="148"/>
      <c r="FH162" s="148"/>
      <c r="FI162" s="148"/>
      <c r="FJ162" s="148"/>
      <c r="FK162" s="148"/>
      <c r="FL162" s="148"/>
      <c r="FM162" s="148"/>
      <c r="FN162" s="148"/>
      <c r="FO162" s="148"/>
      <c r="FP162" s="148"/>
      <c r="FQ162" s="148"/>
      <c r="FR162" s="148"/>
      <c r="FS162" s="148"/>
      <c r="FT162" s="148"/>
      <c r="FU162" s="148"/>
      <c r="FV162" s="148"/>
      <c r="FW162" s="148"/>
      <c r="FX162" s="148"/>
      <c r="FY162" s="148"/>
      <c r="FZ162" s="148"/>
      <c r="GA162" s="148"/>
      <c r="GB162" s="148"/>
      <c r="GC162" s="148"/>
      <c r="GD162" s="148"/>
      <c r="GE162" s="148"/>
      <c r="GF162" s="148"/>
      <c r="GG162" s="148"/>
      <c r="GH162" s="148"/>
      <c r="GI162" s="148"/>
      <c r="GJ162" s="148"/>
      <c r="GK162" s="148"/>
      <c r="GL162" s="148"/>
      <c r="GM162" s="148"/>
      <c r="GN162" s="148"/>
      <c r="GO162" s="148"/>
      <c r="GP162" s="148"/>
      <c r="GQ162" s="148"/>
      <c r="GR162" s="148"/>
      <c r="GS162" s="148"/>
      <c r="GT162" s="148"/>
      <c r="GU162" s="148"/>
      <c r="GV162" s="148"/>
      <c r="GW162" s="148"/>
      <c r="GX162" s="148"/>
      <c r="GY162" s="148"/>
      <c r="GZ162" s="148"/>
      <c r="HA162" s="148"/>
      <c r="HB162" s="148"/>
      <c r="HC162" s="148"/>
      <c r="HD162" s="148"/>
      <c r="HE162" s="148"/>
      <c r="HF162" s="148"/>
      <c r="HG162" s="148"/>
      <c r="HH162" s="148"/>
      <c r="HI162" s="148"/>
      <c r="HJ162" s="148"/>
      <c r="HK162" s="148"/>
      <c r="HL162" s="148"/>
      <c r="HM162" s="148"/>
      <c r="HN162" s="148"/>
      <c r="HO162" s="148"/>
      <c r="HP162" s="148"/>
      <c r="HQ162" s="148"/>
      <c r="HR162" s="148"/>
      <c r="HS162" s="148"/>
      <c r="HT162" s="148"/>
      <c r="HU162" s="148"/>
      <c r="HV162" s="148"/>
      <c r="HW162" s="148"/>
      <c r="HX162" s="148"/>
      <c r="HY162" s="148"/>
      <c r="HZ162" s="148"/>
      <c r="IA162" s="148"/>
      <c r="IB162" s="148"/>
      <c r="IC162" s="148"/>
      <c r="ID162" s="148"/>
      <c r="IE162" s="148"/>
      <c r="IF162" s="148"/>
      <c r="IG162" s="148"/>
      <c r="IH162" s="148"/>
      <c r="II162" s="148"/>
      <c r="IJ162" s="148"/>
      <c r="IK162" s="148"/>
      <c r="IL162" s="148"/>
      <c r="IM162" s="148"/>
      <c r="IN162" s="148"/>
      <c r="IO162" s="148"/>
      <c r="IP162" s="148"/>
      <c r="IQ162" s="148"/>
      <c r="IR162" s="148"/>
      <c r="IS162" s="148"/>
      <c r="IT162" s="148"/>
      <c r="IU162" s="148"/>
      <c r="IV162" s="148"/>
    </row>
    <row r="163" spans="1:256" s="18" customFormat="1" ht="12" customHeight="1" x14ac:dyDescent="0.2">
      <c r="A163" s="278" t="s">
        <v>184</v>
      </c>
      <c r="B163" s="278"/>
      <c r="C163" s="19">
        <v>1470</v>
      </c>
      <c r="D163" s="19">
        <v>737</v>
      </c>
      <c r="E163" s="19">
        <v>733</v>
      </c>
      <c r="F163" s="19">
        <v>1513</v>
      </c>
      <c r="G163" s="19">
        <v>759</v>
      </c>
      <c r="H163" s="19">
        <v>754</v>
      </c>
      <c r="I163" s="19">
        <v>1492</v>
      </c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8"/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148"/>
      <c r="CW163" s="148"/>
      <c r="CX163" s="148"/>
      <c r="CY163" s="148"/>
      <c r="CZ163" s="148"/>
      <c r="DA163" s="148"/>
      <c r="DB163" s="148"/>
      <c r="DC163" s="148"/>
      <c r="DD163" s="148"/>
      <c r="DE163" s="148"/>
      <c r="DF163" s="148"/>
      <c r="DG163" s="148"/>
      <c r="DH163" s="148"/>
      <c r="DI163" s="148"/>
      <c r="DJ163" s="148"/>
      <c r="DK163" s="148"/>
      <c r="DL163" s="148"/>
      <c r="DM163" s="148"/>
      <c r="DN163" s="148"/>
      <c r="DO163" s="148"/>
      <c r="DP163" s="148"/>
      <c r="DQ163" s="148"/>
      <c r="DR163" s="148"/>
      <c r="DS163" s="148"/>
      <c r="DT163" s="148"/>
      <c r="DU163" s="148"/>
      <c r="DV163" s="148"/>
      <c r="DW163" s="148"/>
      <c r="DX163" s="148"/>
      <c r="DY163" s="148"/>
      <c r="DZ163" s="148"/>
      <c r="EA163" s="148"/>
      <c r="EB163" s="148"/>
      <c r="EC163" s="148"/>
      <c r="ED163" s="148"/>
      <c r="EE163" s="148"/>
      <c r="EF163" s="148"/>
      <c r="EG163" s="148"/>
      <c r="EH163" s="148"/>
      <c r="EI163" s="148"/>
      <c r="EJ163" s="148"/>
      <c r="EK163" s="148"/>
      <c r="EL163" s="148"/>
      <c r="EM163" s="148"/>
      <c r="EN163" s="148"/>
      <c r="EO163" s="148"/>
      <c r="EP163" s="148"/>
      <c r="EQ163" s="148"/>
      <c r="ER163" s="148"/>
      <c r="ES163" s="148"/>
      <c r="ET163" s="148"/>
      <c r="EU163" s="148"/>
      <c r="EV163" s="148"/>
      <c r="EW163" s="148"/>
      <c r="EX163" s="148"/>
      <c r="EY163" s="148"/>
      <c r="EZ163" s="148"/>
      <c r="FA163" s="148"/>
      <c r="FB163" s="148"/>
      <c r="FC163" s="148"/>
      <c r="FD163" s="148"/>
      <c r="FE163" s="148"/>
      <c r="FF163" s="148"/>
      <c r="FG163" s="148"/>
      <c r="FH163" s="148"/>
      <c r="FI163" s="148"/>
      <c r="FJ163" s="148"/>
      <c r="FK163" s="148"/>
      <c r="FL163" s="148"/>
      <c r="FM163" s="148"/>
      <c r="FN163" s="148"/>
      <c r="FO163" s="148"/>
      <c r="FP163" s="148"/>
      <c r="FQ163" s="148"/>
      <c r="FR163" s="148"/>
      <c r="FS163" s="148"/>
      <c r="FT163" s="148"/>
      <c r="FU163" s="148"/>
      <c r="FV163" s="148"/>
      <c r="FW163" s="148"/>
      <c r="FX163" s="148"/>
      <c r="FY163" s="148"/>
      <c r="FZ163" s="148"/>
      <c r="GA163" s="148"/>
      <c r="GB163" s="148"/>
      <c r="GC163" s="148"/>
      <c r="GD163" s="148"/>
      <c r="GE163" s="148"/>
      <c r="GF163" s="148"/>
      <c r="GG163" s="148"/>
      <c r="GH163" s="148"/>
      <c r="GI163" s="148"/>
      <c r="GJ163" s="148"/>
      <c r="GK163" s="148"/>
      <c r="GL163" s="148"/>
      <c r="GM163" s="148"/>
      <c r="GN163" s="148"/>
      <c r="GO163" s="148"/>
      <c r="GP163" s="148"/>
      <c r="GQ163" s="148"/>
      <c r="GR163" s="148"/>
      <c r="GS163" s="148"/>
      <c r="GT163" s="148"/>
      <c r="GU163" s="148"/>
      <c r="GV163" s="148"/>
      <c r="GW163" s="148"/>
      <c r="GX163" s="148"/>
      <c r="GY163" s="148"/>
      <c r="GZ163" s="148"/>
      <c r="HA163" s="148"/>
      <c r="HB163" s="148"/>
      <c r="HC163" s="148"/>
      <c r="HD163" s="148"/>
      <c r="HE163" s="148"/>
      <c r="HF163" s="148"/>
      <c r="HG163" s="148"/>
      <c r="HH163" s="148"/>
      <c r="HI163" s="148"/>
      <c r="HJ163" s="148"/>
      <c r="HK163" s="148"/>
      <c r="HL163" s="148"/>
      <c r="HM163" s="148"/>
      <c r="HN163" s="148"/>
      <c r="HO163" s="148"/>
      <c r="HP163" s="148"/>
      <c r="HQ163" s="148"/>
      <c r="HR163" s="148"/>
      <c r="HS163" s="148"/>
      <c r="HT163" s="148"/>
      <c r="HU163" s="148"/>
      <c r="HV163" s="148"/>
      <c r="HW163" s="148"/>
      <c r="HX163" s="148"/>
      <c r="HY163" s="148"/>
      <c r="HZ163" s="148"/>
      <c r="IA163" s="148"/>
      <c r="IB163" s="148"/>
      <c r="IC163" s="148"/>
      <c r="ID163" s="148"/>
      <c r="IE163" s="148"/>
      <c r="IF163" s="148"/>
      <c r="IG163" s="148"/>
      <c r="IH163" s="148"/>
      <c r="II163" s="148"/>
      <c r="IJ163" s="148"/>
      <c r="IK163" s="148"/>
      <c r="IL163" s="148"/>
      <c r="IM163" s="148"/>
      <c r="IN163" s="148"/>
      <c r="IO163" s="148"/>
      <c r="IP163" s="148"/>
      <c r="IQ163" s="148"/>
      <c r="IR163" s="148"/>
      <c r="IS163" s="148"/>
      <c r="IT163" s="148"/>
      <c r="IU163" s="148"/>
      <c r="IV163" s="148"/>
    </row>
    <row r="164" spans="1:256" s="18" customFormat="1" ht="12" customHeight="1" x14ac:dyDescent="0.2">
      <c r="A164" s="284" t="s">
        <v>190</v>
      </c>
      <c r="B164" s="284"/>
      <c r="C164" s="25">
        <v>2513</v>
      </c>
      <c r="D164" s="25">
        <v>1268</v>
      </c>
      <c r="E164" s="25">
        <v>1245</v>
      </c>
      <c r="F164" s="25">
        <v>2525</v>
      </c>
      <c r="G164" s="25">
        <v>1274</v>
      </c>
      <c r="H164" s="25">
        <v>1251</v>
      </c>
      <c r="I164" s="25">
        <v>2519</v>
      </c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8"/>
      <c r="DS164" s="148"/>
      <c r="DT164" s="148"/>
      <c r="DU164" s="148"/>
      <c r="DV164" s="148"/>
      <c r="DW164" s="148"/>
      <c r="DX164" s="148"/>
      <c r="DY164" s="148"/>
      <c r="DZ164" s="148"/>
      <c r="EA164" s="148"/>
      <c r="EB164" s="148"/>
      <c r="EC164" s="148"/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8"/>
      <c r="EO164" s="148"/>
      <c r="EP164" s="148"/>
      <c r="EQ164" s="148"/>
      <c r="ER164" s="148"/>
      <c r="ES164" s="148"/>
      <c r="ET164" s="148"/>
      <c r="EU164" s="148"/>
      <c r="EV164" s="148"/>
      <c r="EW164" s="148"/>
      <c r="EX164" s="148"/>
      <c r="EY164" s="148"/>
      <c r="EZ164" s="148"/>
      <c r="FA164" s="148"/>
      <c r="FB164" s="148"/>
      <c r="FC164" s="148"/>
      <c r="FD164" s="148"/>
      <c r="FE164" s="148"/>
      <c r="FF164" s="148"/>
      <c r="FG164" s="148"/>
      <c r="FH164" s="148"/>
      <c r="FI164" s="148"/>
      <c r="FJ164" s="148"/>
      <c r="FK164" s="148"/>
      <c r="FL164" s="148"/>
      <c r="FM164" s="148"/>
      <c r="FN164" s="148"/>
      <c r="FO164" s="148"/>
      <c r="FP164" s="148"/>
      <c r="FQ164" s="148"/>
      <c r="FR164" s="148"/>
      <c r="FS164" s="148"/>
      <c r="FT164" s="148"/>
      <c r="FU164" s="148"/>
      <c r="FV164" s="148"/>
      <c r="FW164" s="148"/>
      <c r="FX164" s="148"/>
      <c r="FY164" s="148"/>
      <c r="FZ164" s="148"/>
      <c r="GA164" s="148"/>
      <c r="GB164" s="148"/>
      <c r="GC164" s="148"/>
      <c r="GD164" s="148"/>
      <c r="GE164" s="148"/>
      <c r="GF164" s="148"/>
      <c r="GG164" s="148"/>
      <c r="GH164" s="148"/>
      <c r="GI164" s="148"/>
      <c r="GJ164" s="148"/>
      <c r="GK164" s="148"/>
      <c r="GL164" s="148"/>
      <c r="GM164" s="148"/>
      <c r="GN164" s="148"/>
      <c r="GO164" s="148"/>
      <c r="GP164" s="148"/>
      <c r="GQ164" s="148"/>
      <c r="GR164" s="148"/>
      <c r="GS164" s="148"/>
      <c r="GT164" s="148"/>
      <c r="GU164" s="148"/>
      <c r="GV164" s="148"/>
      <c r="GW164" s="148"/>
      <c r="GX164" s="148"/>
      <c r="GY164" s="148"/>
      <c r="GZ164" s="148"/>
      <c r="HA164" s="148"/>
      <c r="HB164" s="148"/>
      <c r="HC164" s="148"/>
      <c r="HD164" s="148"/>
      <c r="HE164" s="148"/>
      <c r="HF164" s="148"/>
      <c r="HG164" s="148"/>
      <c r="HH164" s="148"/>
      <c r="HI164" s="148"/>
      <c r="HJ164" s="148"/>
      <c r="HK164" s="148"/>
      <c r="HL164" s="148"/>
      <c r="HM164" s="148"/>
      <c r="HN164" s="148"/>
      <c r="HO164" s="148"/>
      <c r="HP164" s="148"/>
      <c r="HQ164" s="148"/>
      <c r="HR164" s="148"/>
      <c r="HS164" s="148"/>
      <c r="HT164" s="148"/>
      <c r="HU164" s="148"/>
      <c r="HV164" s="148"/>
      <c r="HW164" s="148"/>
      <c r="HX164" s="148"/>
      <c r="HY164" s="148"/>
      <c r="HZ164" s="148"/>
      <c r="IA164" s="148"/>
      <c r="IB164" s="148"/>
      <c r="IC164" s="148"/>
      <c r="ID164" s="148"/>
      <c r="IE164" s="148"/>
      <c r="IF164" s="148"/>
      <c r="IG164" s="148"/>
      <c r="IH164" s="148"/>
      <c r="II164" s="148"/>
      <c r="IJ164" s="148"/>
      <c r="IK164" s="148"/>
      <c r="IL164" s="148"/>
      <c r="IM164" s="148"/>
      <c r="IN164" s="148"/>
      <c r="IO164" s="148"/>
      <c r="IP164" s="148"/>
      <c r="IQ164" s="148"/>
      <c r="IR164" s="148"/>
      <c r="IS164" s="148"/>
      <c r="IT164" s="148"/>
      <c r="IU164" s="148"/>
      <c r="IV164" s="148"/>
    </row>
    <row r="165" spans="1:256" s="18" customFormat="1" ht="12" customHeight="1" x14ac:dyDescent="0.2">
      <c r="A165" s="151"/>
      <c r="B165" s="151"/>
      <c r="C165" s="22"/>
      <c r="D165" s="22"/>
      <c r="E165" s="22"/>
      <c r="F165" s="22"/>
      <c r="G165" s="22"/>
      <c r="H165" s="22"/>
      <c r="I165" s="22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  <c r="GB165" s="148"/>
      <c r="GC165" s="148"/>
      <c r="GD165" s="148"/>
      <c r="GE165" s="148"/>
      <c r="GF165" s="148"/>
      <c r="GG165" s="148"/>
      <c r="GH165" s="148"/>
      <c r="GI165" s="148"/>
      <c r="GJ165" s="148"/>
      <c r="GK165" s="148"/>
      <c r="GL165" s="148"/>
      <c r="GM165" s="148"/>
      <c r="GN165" s="148"/>
      <c r="GO165" s="148"/>
      <c r="GP165" s="148"/>
      <c r="GQ165" s="148"/>
      <c r="GR165" s="148"/>
      <c r="GS165" s="148"/>
      <c r="GT165" s="148"/>
      <c r="GU165" s="148"/>
      <c r="GV165" s="148"/>
      <c r="GW165" s="148"/>
      <c r="GX165" s="148"/>
      <c r="GY165" s="148"/>
      <c r="GZ165" s="148"/>
      <c r="HA165" s="148"/>
      <c r="HB165" s="148"/>
      <c r="HC165" s="148"/>
      <c r="HD165" s="148"/>
      <c r="HE165" s="148"/>
      <c r="HF165" s="148"/>
      <c r="HG165" s="148"/>
      <c r="HH165" s="148"/>
      <c r="HI165" s="148"/>
      <c r="HJ165" s="148"/>
      <c r="HK165" s="148"/>
      <c r="HL165" s="148"/>
      <c r="HM165" s="148"/>
      <c r="HN165" s="148"/>
      <c r="HO165" s="148"/>
      <c r="HP165" s="148"/>
      <c r="HQ165" s="148"/>
      <c r="HR165" s="148"/>
      <c r="HS165" s="148"/>
      <c r="HT165" s="148"/>
      <c r="HU165" s="148"/>
      <c r="HV165" s="148"/>
      <c r="HW165" s="148"/>
      <c r="HX165" s="148"/>
      <c r="HY165" s="148"/>
      <c r="HZ165" s="148"/>
      <c r="IA165" s="148"/>
      <c r="IB165" s="148"/>
      <c r="IC165" s="148"/>
      <c r="ID165" s="148"/>
      <c r="IE165" s="148"/>
      <c r="IF165" s="148"/>
      <c r="IG165" s="148"/>
      <c r="IH165" s="148"/>
      <c r="II165" s="148"/>
      <c r="IJ165" s="148"/>
      <c r="IK165" s="148"/>
      <c r="IL165" s="148"/>
      <c r="IM165" s="148"/>
      <c r="IN165" s="148"/>
      <c r="IO165" s="148"/>
      <c r="IP165" s="148"/>
      <c r="IQ165" s="148"/>
      <c r="IR165" s="148"/>
      <c r="IS165" s="148"/>
      <c r="IT165" s="148"/>
      <c r="IU165" s="148"/>
      <c r="IV165" s="148"/>
    </row>
    <row r="166" spans="1:256" s="18" customFormat="1" ht="12" customHeight="1" x14ac:dyDescent="0.2">
      <c r="A166" s="280" t="s">
        <v>193</v>
      </c>
      <c r="B166" s="280"/>
      <c r="C166" s="17">
        <v>10318</v>
      </c>
      <c r="D166" s="17">
        <v>5302</v>
      </c>
      <c r="E166" s="17">
        <v>5016</v>
      </c>
      <c r="F166" s="17">
        <v>10335</v>
      </c>
      <c r="G166" s="17">
        <v>5305</v>
      </c>
      <c r="H166" s="17">
        <v>5030</v>
      </c>
      <c r="I166" s="17">
        <v>10325</v>
      </c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  <c r="GB166" s="148"/>
      <c r="GC166" s="148"/>
      <c r="GD166" s="148"/>
      <c r="GE166" s="148"/>
      <c r="GF166" s="148"/>
      <c r="GG166" s="148"/>
      <c r="GH166" s="148"/>
      <c r="GI166" s="148"/>
      <c r="GJ166" s="148"/>
      <c r="GK166" s="148"/>
      <c r="GL166" s="148"/>
      <c r="GM166" s="148"/>
      <c r="GN166" s="148"/>
      <c r="GO166" s="148"/>
      <c r="GP166" s="148"/>
      <c r="GQ166" s="148"/>
      <c r="GR166" s="148"/>
      <c r="GS166" s="148"/>
      <c r="GT166" s="148"/>
      <c r="GU166" s="148"/>
      <c r="GV166" s="148"/>
      <c r="GW166" s="148"/>
      <c r="GX166" s="148"/>
      <c r="GY166" s="148"/>
      <c r="GZ166" s="148"/>
      <c r="HA166" s="148"/>
      <c r="HB166" s="148"/>
      <c r="HC166" s="148"/>
      <c r="HD166" s="148"/>
      <c r="HE166" s="148"/>
      <c r="HF166" s="148"/>
      <c r="HG166" s="148"/>
      <c r="HH166" s="148"/>
      <c r="HI166" s="148"/>
      <c r="HJ166" s="148"/>
      <c r="HK166" s="148"/>
      <c r="HL166" s="148"/>
      <c r="HM166" s="148"/>
      <c r="HN166" s="148"/>
      <c r="HO166" s="148"/>
      <c r="HP166" s="148"/>
      <c r="HQ166" s="148"/>
      <c r="HR166" s="148"/>
      <c r="HS166" s="148"/>
      <c r="HT166" s="148"/>
      <c r="HU166" s="148"/>
      <c r="HV166" s="148"/>
      <c r="HW166" s="148"/>
      <c r="HX166" s="148"/>
      <c r="HY166" s="148"/>
      <c r="HZ166" s="148"/>
      <c r="IA166" s="148"/>
      <c r="IB166" s="148"/>
      <c r="IC166" s="148"/>
      <c r="ID166" s="148"/>
      <c r="IE166" s="148"/>
      <c r="IF166" s="148"/>
      <c r="IG166" s="148"/>
      <c r="IH166" s="148"/>
      <c r="II166" s="148"/>
      <c r="IJ166" s="148"/>
      <c r="IK166" s="148"/>
      <c r="IL166" s="148"/>
      <c r="IM166" s="148"/>
      <c r="IN166" s="148"/>
      <c r="IO166" s="148"/>
      <c r="IP166" s="148"/>
      <c r="IQ166" s="148"/>
      <c r="IR166" s="148"/>
      <c r="IS166" s="148"/>
      <c r="IT166" s="148"/>
      <c r="IU166" s="148"/>
      <c r="IV166" s="148"/>
    </row>
    <row r="167" spans="1:256" s="18" customFormat="1" ht="12" customHeight="1" x14ac:dyDescent="0.2">
      <c r="A167" s="278" t="s">
        <v>194</v>
      </c>
      <c r="B167" s="278"/>
      <c r="C167" s="19">
        <v>6126</v>
      </c>
      <c r="D167" s="19">
        <v>3126</v>
      </c>
      <c r="E167" s="19">
        <v>3000</v>
      </c>
      <c r="F167" s="19">
        <v>6115</v>
      </c>
      <c r="G167" s="19">
        <v>3133</v>
      </c>
      <c r="H167" s="19">
        <v>2982</v>
      </c>
      <c r="I167" s="19">
        <v>6120</v>
      </c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/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148"/>
      <c r="FG167" s="148"/>
      <c r="FH167" s="148"/>
      <c r="FI167" s="148"/>
      <c r="FJ167" s="148"/>
      <c r="FK167" s="148"/>
      <c r="FL167" s="148"/>
      <c r="FM167" s="148"/>
      <c r="FN167" s="148"/>
      <c r="FO167" s="148"/>
      <c r="FP167" s="148"/>
      <c r="FQ167" s="148"/>
      <c r="FR167" s="148"/>
      <c r="FS167" s="148"/>
      <c r="FT167" s="148"/>
      <c r="FU167" s="148"/>
      <c r="FV167" s="148"/>
      <c r="FW167" s="148"/>
      <c r="FX167" s="148"/>
      <c r="FY167" s="148"/>
      <c r="FZ167" s="148"/>
      <c r="GA167" s="148"/>
      <c r="GB167" s="148"/>
      <c r="GC167" s="148"/>
      <c r="GD167" s="148"/>
      <c r="GE167" s="148"/>
      <c r="GF167" s="148"/>
      <c r="GG167" s="148"/>
      <c r="GH167" s="148"/>
      <c r="GI167" s="148"/>
      <c r="GJ167" s="148"/>
      <c r="GK167" s="148"/>
      <c r="GL167" s="148"/>
      <c r="GM167" s="148"/>
      <c r="GN167" s="148"/>
      <c r="GO167" s="148"/>
      <c r="GP167" s="148"/>
      <c r="GQ167" s="148"/>
      <c r="GR167" s="148"/>
      <c r="GS167" s="148"/>
      <c r="GT167" s="148"/>
      <c r="GU167" s="148"/>
      <c r="GV167" s="148"/>
      <c r="GW167" s="148"/>
      <c r="GX167" s="148"/>
      <c r="GY167" s="148"/>
      <c r="GZ167" s="148"/>
      <c r="HA167" s="148"/>
      <c r="HB167" s="148"/>
      <c r="HC167" s="148"/>
      <c r="HD167" s="148"/>
      <c r="HE167" s="148"/>
      <c r="HF167" s="148"/>
      <c r="HG167" s="148"/>
      <c r="HH167" s="148"/>
      <c r="HI167" s="148"/>
      <c r="HJ167" s="148"/>
      <c r="HK167" s="148"/>
      <c r="HL167" s="148"/>
      <c r="HM167" s="148"/>
      <c r="HN167" s="148"/>
      <c r="HO167" s="148"/>
      <c r="HP167" s="148"/>
      <c r="HQ167" s="148"/>
      <c r="HR167" s="148"/>
      <c r="HS167" s="148"/>
      <c r="HT167" s="148"/>
      <c r="HU167" s="148"/>
      <c r="HV167" s="148"/>
      <c r="HW167" s="148"/>
      <c r="HX167" s="148"/>
      <c r="HY167" s="148"/>
      <c r="HZ167" s="148"/>
      <c r="IA167" s="148"/>
      <c r="IB167" s="148"/>
      <c r="IC167" s="148"/>
      <c r="ID167" s="148"/>
      <c r="IE167" s="148"/>
      <c r="IF167" s="148"/>
      <c r="IG167" s="148"/>
      <c r="IH167" s="148"/>
      <c r="II167" s="148"/>
      <c r="IJ167" s="148"/>
      <c r="IK167" s="148"/>
      <c r="IL167" s="148"/>
      <c r="IM167" s="148"/>
      <c r="IN167" s="148"/>
      <c r="IO167" s="148"/>
      <c r="IP167" s="148"/>
      <c r="IQ167" s="148"/>
      <c r="IR167" s="148"/>
      <c r="IS167" s="148"/>
      <c r="IT167" s="148"/>
      <c r="IU167" s="148"/>
      <c r="IV167" s="148"/>
    </row>
    <row r="168" spans="1:256" s="18" customFormat="1" ht="12" customHeight="1" x14ac:dyDescent="0.2">
      <c r="A168" s="284" t="s">
        <v>377</v>
      </c>
      <c r="B168" s="284"/>
      <c r="C168" s="25">
        <v>4192</v>
      </c>
      <c r="D168" s="25">
        <v>2176</v>
      </c>
      <c r="E168" s="25">
        <v>2016</v>
      </c>
      <c r="F168" s="25">
        <v>4220</v>
      </c>
      <c r="G168" s="25">
        <v>2172</v>
      </c>
      <c r="H168" s="25">
        <v>2048</v>
      </c>
      <c r="I168" s="25">
        <v>4205</v>
      </c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  <c r="GR168" s="148"/>
      <c r="GS168" s="148"/>
      <c r="GT168" s="148"/>
      <c r="GU168" s="148"/>
      <c r="GV168" s="148"/>
      <c r="GW168" s="148"/>
      <c r="GX168" s="148"/>
      <c r="GY168" s="148"/>
      <c r="GZ168" s="148"/>
      <c r="HA168" s="148"/>
      <c r="HB168" s="148"/>
      <c r="HC168" s="148"/>
      <c r="HD168" s="148"/>
      <c r="HE168" s="148"/>
      <c r="HF168" s="148"/>
      <c r="HG168" s="148"/>
      <c r="HH168" s="148"/>
      <c r="HI168" s="148"/>
      <c r="HJ168" s="148"/>
      <c r="HK168" s="148"/>
      <c r="HL168" s="148"/>
      <c r="HM168" s="148"/>
      <c r="HN168" s="148"/>
      <c r="HO168" s="148"/>
      <c r="HP168" s="148"/>
      <c r="HQ168" s="148"/>
      <c r="HR168" s="148"/>
      <c r="HS168" s="148"/>
      <c r="HT168" s="148"/>
      <c r="HU168" s="148"/>
      <c r="HV168" s="148"/>
      <c r="HW168" s="148"/>
      <c r="HX168" s="148"/>
      <c r="HY168" s="148"/>
      <c r="HZ168" s="148"/>
      <c r="IA168" s="148"/>
      <c r="IB168" s="148"/>
      <c r="IC168" s="148"/>
      <c r="ID168" s="148"/>
      <c r="IE168" s="148"/>
      <c r="IF168" s="148"/>
      <c r="IG168" s="148"/>
      <c r="IH168" s="148"/>
      <c r="II168" s="148"/>
      <c r="IJ168" s="148"/>
      <c r="IK168" s="148"/>
      <c r="IL168" s="148"/>
      <c r="IM168" s="148"/>
      <c r="IN168" s="148"/>
      <c r="IO168" s="148"/>
      <c r="IP168" s="148"/>
      <c r="IQ168" s="148"/>
      <c r="IR168" s="148"/>
      <c r="IS168" s="148"/>
      <c r="IT168" s="148"/>
      <c r="IU168" s="148"/>
      <c r="IV168" s="148"/>
    </row>
    <row r="169" spans="1:256" s="18" customFormat="1" ht="12" customHeight="1" x14ac:dyDescent="0.2">
      <c r="A169" s="151"/>
      <c r="B169" s="151"/>
      <c r="C169" s="22"/>
      <c r="D169" s="22"/>
      <c r="E169" s="22"/>
      <c r="F169" s="22"/>
      <c r="G169" s="22"/>
      <c r="H169" s="22"/>
      <c r="I169" s="22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8"/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48"/>
      <c r="CU169" s="148"/>
      <c r="CV169" s="148"/>
      <c r="CW169" s="148"/>
      <c r="CX169" s="148"/>
      <c r="CY169" s="148"/>
      <c r="CZ169" s="148"/>
      <c r="DA169" s="148"/>
      <c r="DB169" s="148"/>
      <c r="DC169" s="148"/>
      <c r="DD169" s="148"/>
      <c r="DE169" s="148"/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8"/>
      <c r="DR169" s="148"/>
      <c r="DS169" s="148"/>
      <c r="DT169" s="148"/>
      <c r="DU169" s="148"/>
      <c r="DV169" s="148"/>
      <c r="DW169" s="148"/>
      <c r="DX169" s="148"/>
      <c r="DY169" s="148"/>
      <c r="DZ169" s="148"/>
      <c r="EA169" s="148"/>
      <c r="EB169" s="148"/>
      <c r="EC169" s="148"/>
      <c r="ED169" s="148"/>
      <c r="EE169" s="148"/>
      <c r="EF169" s="148"/>
      <c r="EG169" s="148"/>
      <c r="EH169" s="148"/>
      <c r="EI169" s="148"/>
      <c r="EJ169" s="148"/>
      <c r="EK169" s="148"/>
      <c r="EL169" s="148"/>
      <c r="EM169" s="148"/>
      <c r="EN169" s="148"/>
      <c r="EO169" s="148"/>
      <c r="EP169" s="148"/>
      <c r="EQ169" s="148"/>
      <c r="ER169" s="148"/>
      <c r="ES169" s="148"/>
      <c r="ET169" s="148"/>
      <c r="EU169" s="148"/>
      <c r="EV169" s="148"/>
      <c r="EW169" s="148"/>
      <c r="EX169" s="148"/>
      <c r="EY169" s="148"/>
      <c r="EZ169" s="148"/>
      <c r="FA169" s="148"/>
      <c r="FB169" s="148"/>
      <c r="FC169" s="148"/>
      <c r="FD169" s="148"/>
      <c r="FE169" s="148"/>
      <c r="FF169" s="148"/>
      <c r="FG169" s="148"/>
      <c r="FH169" s="148"/>
      <c r="FI169" s="148"/>
      <c r="FJ169" s="148"/>
      <c r="FK169" s="148"/>
      <c r="FL169" s="148"/>
      <c r="FM169" s="148"/>
      <c r="FN169" s="148"/>
      <c r="FO169" s="148"/>
      <c r="FP169" s="148"/>
      <c r="FQ169" s="148"/>
      <c r="FR169" s="148"/>
      <c r="FS169" s="148"/>
      <c r="FT169" s="148"/>
      <c r="FU169" s="148"/>
      <c r="FV169" s="148"/>
      <c r="FW169" s="148"/>
      <c r="FX169" s="148"/>
      <c r="FY169" s="148"/>
      <c r="FZ169" s="148"/>
      <c r="GA169" s="148"/>
      <c r="GB169" s="148"/>
      <c r="GC169" s="148"/>
      <c r="GD169" s="148"/>
      <c r="GE169" s="148"/>
      <c r="GF169" s="148"/>
      <c r="GG169" s="148"/>
      <c r="GH169" s="148"/>
      <c r="GI169" s="148"/>
      <c r="GJ169" s="148"/>
      <c r="GK169" s="148"/>
      <c r="GL169" s="148"/>
      <c r="GM169" s="148"/>
      <c r="GN169" s="148"/>
      <c r="GO169" s="148"/>
      <c r="GP169" s="148"/>
      <c r="GQ169" s="148"/>
      <c r="GR169" s="148"/>
      <c r="GS169" s="148"/>
      <c r="GT169" s="148"/>
      <c r="GU169" s="148"/>
      <c r="GV169" s="148"/>
      <c r="GW169" s="148"/>
      <c r="GX169" s="148"/>
      <c r="GY169" s="148"/>
      <c r="GZ169" s="148"/>
      <c r="HA169" s="148"/>
      <c r="HB169" s="148"/>
      <c r="HC169" s="148"/>
      <c r="HD169" s="148"/>
      <c r="HE169" s="148"/>
      <c r="HF169" s="148"/>
      <c r="HG169" s="148"/>
      <c r="HH169" s="148"/>
      <c r="HI169" s="148"/>
      <c r="HJ169" s="148"/>
      <c r="HK169" s="148"/>
      <c r="HL169" s="148"/>
      <c r="HM169" s="148"/>
      <c r="HN169" s="148"/>
      <c r="HO169" s="148"/>
      <c r="HP169" s="148"/>
      <c r="HQ169" s="148"/>
      <c r="HR169" s="148"/>
      <c r="HS169" s="148"/>
      <c r="HT169" s="148"/>
      <c r="HU169" s="148"/>
      <c r="HV169" s="148"/>
      <c r="HW169" s="148"/>
      <c r="HX169" s="148"/>
      <c r="HY169" s="148"/>
      <c r="HZ169" s="148"/>
      <c r="IA169" s="148"/>
      <c r="IB169" s="148"/>
      <c r="IC169" s="148"/>
      <c r="ID169" s="148"/>
      <c r="IE169" s="148"/>
      <c r="IF169" s="148"/>
      <c r="IG169" s="148"/>
      <c r="IH169" s="148"/>
      <c r="II169" s="148"/>
      <c r="IJ169" s="148"/>
      <c r="IK169" s="148"/>
      <c r="IL169" s="148"/>
      <c r="IM169" s="148"/>
      <c r="IN169" s="148"/>
      <c r="IO169" s="148"/>
      <c r="IP169" s="148"/>
      <c r="IQ169" s="148"/>
      <c r="IR169" s="148"/>
      <c r="IS169" s="148"/>
      <c r="IT169" s="148"/>
      <c r="IU169" s="148"/>
      <c r="IV169" s="148"/>
    </row>
    <row r="170" spans="1:256" s="18" customFormat="1" ht="12" customHeight="1" x14ac:dyDescent="0.2">
      <c r="A170" s="280" t="s">
        <v>200</v>
      </c>
      <c r="B170" s="280"/>
      <c r="C170" s="17">
        <v>5747</v>
      </c>
      <c r="D170" s="17">
        <v>2888</v>
      </c>
      <c r="E170" s="17">
        <v>2859</v>
      </c>
      <c r="F170" s="17">
        <v>5682</v>
      </c>
      <c r="G170" s="17">
        <v>2853</v>
      </c>
      <c r="H170" s="17">
        <v>2829</v>
      </c>
      <c r="I170" s="17">
        <v>5715</v>
      </c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8"/>
      <c r="DB170" s="148"/>
      <c r="DC170" s="148"/>
      <c r="DD170" s="148"/>
      <c r="DE170" s="148"/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8"/>
      <c r="DR170" s="148"/>
      <c r="DS170" s="148"/>
      <c r="DT170" s="148"/>
      <c r="DU170" s="148"/>
      <c r="DV170" s="148"/>
      <c r="DW170" s="148"/>
      <c r="DX170" s="148"/>
      <c r="DY170" s="148"/>
      <c r="DZ170" s="148"/>
      <c r="EA170" s="148"/>
      <c r="EB170" s="148"/>
      <c r="EC170" s="148"/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8"/>
      <c r="EO170" s="148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8"/>
      <c r="FF170" s="148"/>
      <c r="FG170" s="148"/>
      <c r="FH170" s="148"/>
      <c r="FI170" s="148"/>
      <c r="FJ170" s="148"/>
      <c r="FK170" s="148"/>
      <c r="FL170" s="148"/>
      <c r="FM170" s="148"/>
      <c r="FN170" s="148"/>
      <c r="FO170" s="148"/>
      <c r="FP170" s="148"/>
      <c r="FQ170" s="148"/>
      <c r="FR170" s="148"/>
      <c r="FS170" s="148"/>
      <c r="FT170" s="148"/>
      <c r="FU170" s="148"/>
      <c r="FV170" s="148"/>
      <c r="FW170" s="148"/>
      <c r="FX170" s="148"/>
      <c r="FY170" s="148"/>
      <c r="FZ170" s="148"/>
      <c r="GA170" s="148"/>
      <c r="GB170" s="148"/>
      <c r="GC170" s="148"/>
      <c r="GD170" s="148"/>
      <c r="GE170" s="148"/>
      <c r="GF170" s="148"/>
      <c r="GG170" s="148"/>
      <c r="GH170" s="148"/>
      <c r="GI170" s="148"/>
      <c r="GJ170" s="148"/>
      <c r="GK170" s="148"/>
      <c r="GL170" s="148"/>
      <c r="GM170" s="148"/>
      <c r="GN170" s="148"/>
      <c r="GO170" s="148"/>
      <c r="GP170" s="148"/>
      <c r="GQ170" s="148"/>
      <c r="GR170" s="148"/>
      <c r="GS170" s="148"/>
      <c r="GT170" s="148"/>
      <c r="GU170" s="148"/>
      <c r="GV170" s="148"/>
      <c r="GW170" s="148"/>
      <c r="GX170" s="148"/>
      <c r="GY170" s="148"/>
      <c r="GZ170" s="148"/>
      <c r="HA170" s="148"/>
      <c r="HB170" s="148"/>
      <c r="HC170" s="148"/>
      <c r="HD170" s="148"/>
      <c r="HE170" s="148"/>
      <c r="HF170" s="148"/>
      <c r="HG170" s="148"/>
      <c r="HH170" s="148"/>
      <c r="HI170" s="148"/>
      <c r="HJ170" s="148"/>
      <c r="HK170" s="148"/>
      <c r="HL170" s="148"/>
      <c r="HM170" s="148"/>
      <c r="HN170" s="148"/>
      <c r="HO170" s="148"/>
      <c r="HP170" s="148"/>
      <c r="HQ170" s="148"/>
      <c r="HR170" s="148"/>
      <c r="HS170" s="148"/>
      <c r="HT170" s="148"/>
      <c r="HU170" s="148"/>
      <c r="HV170" s="148"/>
      <c r="HW170" s="148"/>
      <c r="HX170" s="148"/>
      <c r="HY170" s="148"/>
      <c r="HZ170" s="148"/>
      <c r="IA170" s="148"/>
      <c r="IB170" s="148"/>
      <c r="IC170" s="148"/>
      <c r="ID170" s="148"/>
      <c r="IE170" s="148"/>
      <c r="IF170" s="148"/>
      <c r="IG170" s="148"/>
      <c r="IH170" s="148"/>
      <c r="II170" s="148"/>
      <c r="IJ170" s="148"/>
      <c r="IK170" s="148"/>
      <c r="IL170" s="148"/>
      <c r="IM170" s="148"/>
      <c r="IN170" s="148"/>
      <c r="IO170" s="148"/>
      <c r="IP170" s="148"/>
      <c r="IQ170" s="148"/>
      <c r="IR170" s="148"/>
      <c r="IS170" s="148"/>
      <c r="IT170" s="148"/>
      <c r="IU170" s="148"/>
      <c r="IV170" s="148"/>
    </row>
    <row r="171" spans="1:256" s="18" customFormat="1" ht="12" customHeight="1" x14ac:dyDescent="0.2">
      <c r="A171" s="278" t="s">
        <v>201</v>
      </c>
      <c r="B171" s="278"/>
      <c r="C171" s="19">
        <v>1850</v>
      </c>
      <c r="D171" s="19">
        <v>920</v>
      </c>
      <c r="E171" s="19">
        <v>930</v>
      </c>
      <c r="F171" s="19">
        <v>1808</v>
      </c>
      <c r="G171" s="19">
        <v>897</v>
      </c>
      <c r="H171" s="19">
        <v>911</v>
      </c>
      <c r="I171" s="19">
        <v>1829</v>
      </c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8"/>
      <c r="CJ171" s="148"/>
      <c r="CK171" s="148"/>
      <c r="CL171" s="148"/>
      <c r="CM171" s="148"/>
      <c r="CN171" s="148"/>
      <c r="CO171" s="148"/>
      <c r="CP171" s="148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8"/>
      <c r="DB171" s="148"/>
      <c r="DC171" s="148"/>
      <c r="DD171" s="148"/>
      <c r="DE171" s="148"/>
      <c r="DF171" s="148"/>
      <c r="DG171" s="148"/>
      <c r="DH171" s="148"/>
      <c r="DI171" s="148"/>
      <c r="DJ171" s="148"/>
      <c r="DK171" s="148"/>
      <c r="DL171" s="148"/>
      <c r="DM171" s="148"/>
      <c r="DN171" s="148"/>
      <c r="DO171" s="148"/>
      <c r="DP171" s="148"/>
      <c r="DQ171" s="148"/>
      <c r="DR171" s="148"/>
      <c r="DS171" s="148"/>
      <c r="DT171" s="148"/>
      <c r="DU171" s="148"/>
      <c r="DV171" s="148"/>
      <c r="DW171" s="148"/>
      <c r="DX171" s="148"/>
      <c r="DY171" s="148"/>
      <c r="DZ171" s="148"/>
      <c r="EA171" s="148"/>
      <c r="EB171" s="148"/>
      <c r="EC171" s="148"/>
      <c r="ED171" s="148"/>
      <c r="EE171" s="148"/>
      <c r="EF171" s="148"/>
      <c r="EG171" s="148"/>
      <c r="EH171" s="148"/>
      <c r="EI171" s="148"/>
      <c r="EJ171" s="148"/>
      <c r="EK171" s="148"/>
      <c r="EL171" s="148"/>
      <c r="EM171" s="148"/>
      <c r="EN171" s="148"/>
      <c r="EO171" s="148"/>
      <c r="EP171" s="148"/>
      <c r="EQ171" s="148"/>
      <c r="ER171" s="148"/>
      <c r="ES171" s="148"/>
      <c r="ET171" s="148"/>
      <c r="EU171" s="148"/>
      <c r="EV171" s="148"/>
      <c r="EW171" s="148"/>
      <c r="EX171" s="148"/>
      <c r="EY171" s="148"/>
      <c r="EZ171" s="148"/>
      <c r="FA171" s="148"/>
      <c r="FB171" s="148"/>
      <c r="FC171" s="148"/>
      <c r="FD171" s="148"/>
      <c r="FE171" s="148"/>
      <c r="FF171" s="148"/>
      <c r="FG171" s="148"/>
      <c r="FH171" s="148"/>
      <c r="FI171" s="148"/>
      <c r="FJ171" s="148"/>
      <c r="FK171" s="148"/>
      <c r="FL171" s="148"/>
      <c r="FM171" s="148"/>
      <c r="FN171" s="148"/>
      <c r="FO171" s="148"/>
      <c r="FP171" s="148"/>
      <c r="FQ171" s="148"/>
      <c r="FR171" s="148"/>
      <c r="FS171" s="148"/>
      <c r="FT171" s="148"/>
      <c r="FU171" s="148"/>
      <c r="FV171" s="148"/>
      <c r="FW171" s="148"/>
      <c r="FX171" s="148"/>
      <c r="FY171" s="148"/>
      <c r="FZ171" s="148"/>
      <c r="GA171" s="148"/>
      <c r="GB171" s="148"/>
      <c r="GC171" s="148"/>
      <c r="GD171" s="148"/>
      <c r="GE171" s="148"/>
      <c r="GF171" s="148"/>
      <c r="GG171" s="148"/>
      <c r="GH171" s="148"/>
      <c r="GI171" s="148"/>
      <c r="GJ171" s="148"/>
      <c r="GK171" s="148"/>
      <c r="GL171" s="148"/>
      <c r="GM171" s="148"/>
      <c r="GN171" s="148"/>
      <c r="GO171" s="148"/>
      <c r="GP171" s="148"/>
      <c r="GQ171" s="148"/>
      <c r="GR171" s="148"/>
      <c r="GS171" s="148"/>
      <c r="GT171" s="148"/>
      <c r="GU171" s="148"/>
      <c r="GV171" s="148"/>
      <c r="GW171" s="148"/>
      <c r="GX171" s="148"/>
      <c r="GY171" s="148"/>
      <c r="GZ171" s="148"/>
      <c r="HA171" s="148"/>
      <c r="HB171" s="148"/>
      <c r="HC171" s="148"/>
      <c r="HD171" s="148"/>
      <c r="HE171" s="148"/>
      <c r="HF171" s="148"/>
      <c r="HG171" s="148"/>
      <c r="HH171" s="148"/>
      <c r="HI171" s="148"/>
      <c r="HJ171" s="148"/>
      <c r="HK171" s="148"/>
      <c r="HL171" s="148"/>
      <c r="HM171" s="148"/>
      <c r="HN171" s="148"/>
      <c r="HO171" s="148"/>
      <c r="HP171" s="148"/>
      <c r="HQ171" s="148"/>
      <c r="HR171" s="148"/>
      <c r="HS171" s="148"/>
      <c r="HT171" s="148"/>
      <c r="HU171" s="148"/>
      <c r="HV171" s="148"/>
      <c r="HW171" s="148"/>
      <c r="HX171" s="148"/>
      <c r="HY171" s="148"/>
      <c r="HZ171" s="148"/>
      <c r="IA171" s="148"/>
      <c r="IB171" s="148"/>
      <c r="IC171" s="148"/>
      <c r="ID171" s="148"/>
      <c r="IE171" s="148"/>
      <c r="IF171" s="148"/>
      <c r="IG171" s="148"/>
      <c r="IH171" s="148"/>
      <c r="II171" s="148"/>
      <c r="IJ171" s="148"/>
      <c r="IK171" s="148"/>
      <c r="IL171" s="148"/>
      <c r="IM171" s="148"/>
      <c r="IN171" s="148"/>
      <c r="IO171" s="148"/>
      <c r="IP171" s="148"/>
      <c r="IQ171" s="148"/>
      <c r="IR171" s="148"/>
      <c r="IS171" s="148"/>
      <c r="IT171" s="148"/>
      <c r="IU171" s="148"/>
      <c r="IV171" s="148"/>
    </row>
    <row r="172" spans="1:256" s="18" customFormat="1" ht="12" customHeight="1" x14ac:dyDescent="0.2">
      <c r="A172" s="278" t="s">
        <v>202</v>
      </c>
      <c r="B172" s="278"/>
      <c r="C172" s="19">
        <v>1826</v>
      </c>
      <c r="D172" s="19">
        <v>910</v>
      </c>
      <c r="E172" s="19">
        <v>916</v>
      </c>
      <c r="F172" s="19">
        <v>1803</v>
      </c>
      <c r="G172" s="19">
        <v>896</v>
      </c>
      <c r="H172" s="19">
        <v>907</v>
      </c>
      <c r="I172" s="19">
        <v>1815</v>
      </c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8"/>
      <c r="DB172" s="148"/>
      <c r="DC172" s="148"/>
      <c r="DD172" s="148"/>
      <c r="DE172" s="148"/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8"/>
      <c r="DR172" s="148"/>
      <c r="DS172" s="148"/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8"/>
      <c r="FF172" s="148"/>
      <c r="FG172" s="148"/>
      <c r="FH172" s="148"/>
      <c r="FI172" s="148"/>
      <c r="FJ172" s="148"/>
      <c r="FK172" s="148"/>
      <c r="FL172" s="148"/>
      <c r="FM172" s="148"/>
      <c r="FN172" s="148"/>
      <c r="FO172" s="148"/>
      <c r="FP172" s="148"/>
      <c r="FQ172" s="148"/>
      <c r="FR172" s="148"/>
      <c r="FS172" s="148"/>
      <c r="FT172" s="148"/>
      <c r="FU172" s="148"/>
      <c r="FV172" s="148"/>
      <c r="FW172" s="148"/>
      <c r="FX172" s="148"/>
      <c r="FY172" s="148"/>
      <c r="FZ172" s="148"/>
      <c r="GA172" s="148"/>
      <c r="GB172" s="148"/>
      <c r="GC172" s="148"/>
      <c r="GD172" s="148"/>
      <c r="GE172" s="148"/>
      <c r="GF172" s="148"/>
      <c r="GG172" s="148"/>
      <c r="GH172" s="148"/>
      <c r="GI172" s="148"/>
      <c r="GJ172" s="148"/>
      <c r="GK172" s="148"/>
      <c r="GL172" s="148"/>
      <c r="GM172" s="148"/>
      <c r="GN172" s="148"/>
      <c r="GO172" s="148"/>
      <c r="GP172" s="148"/>
      <c r="GQ172" s="148"/>
      <c r="GR172" s="148"/>
      <c r="GS172" s="148"/>
      <c r="GT172" s="148"/>
      <c r="GU172" s="148"/>
      <c r="GV172" s="148"/>
      <c r="GW172" s="148"/>
      <c r="GX172" s="148"/>
      <c r="GY172" s="148"/>
      <c r="GZ172" s="148"/>
      <c r="HA172" s="148"/>
      <c r="HB172" s="148"/>
      <c r="HC172" s="148"/>
      <c r="HD172" s="148"/>
      <c r="HE172" s="148"/>
      <c r="HF172" s="148"/>
      <c r="HG172" s="148"/>
      <c r="HH172" s="148"/>
      <c r="HI172" s="148"/>
      <c r="HJ172" s="148"/>
      <c r="HK172" s="148"/>
      <c r="HL172" s="148"/>
      <c r="HM172" s="148"/>
      <c r="HN172" s="148"/>
      <c r="HO172" s="148"/>
      <c r="HP172" s="148"/>
      <c r="HQ172" s="148"/>
      <c r="HR172" s="148"/>
      <c r="HS172" s="148"/>
      <c r="HT172" s="148"/>
      <c r="HU172" s="148"/>
      <c r="HV172" s="148"/>
      <c r="HW172" s="148"/>
      <c r="HX172" s="148"/>
      <c r="HY172" s="148"/>
      <c r="HZ172" s="148"/>
      <c r="IA172" s="148"/>
      <c r="IB172" s="148"/>
      <c r="IC172" s="148"/>
      <c r="ID172" s="148"/>
      <c r="IE172" s="148"/>
      <c r="IF172" s="148"/>
      <c r="IG172" s="148"/>
      <c r="IH172" s="148"/>
      <c r="II172" s="148"/>
      <c r="IJ172" s="148"/>
      <c r="IK172" s="148"/>
      <c r="IL172" s="148"/>
      <c r="IM172" s="148"/>
      <c r="IN172" s="148"/>
      <c r="IO172" s="148"/>
      <c r="IP172" s="148"/>
      <c r="IQ172" s="148"/>
      <c r="IR172" s="148"/>
      <c r="IS172" s="148"/>
      <c r="IT172" s="148"/>
      <c r="IU172" s="148"/>
      <c r="IV172" s="148"/>
    </row>
    <row r="173" spans="1:256" s="18" customFormat="1" ht="12" customHeight="1" x14ac:dyDescent="0.2">
      <c r="A173" s="284" t="s">
        <v>352</v>
      </c>
      <c r="B173" s="284"/>
      <c r="C173" s="53">
        <v>2071</v>
      </c>
      <c r="D173" s="53">
        <v>1058</v>
      </c>
      <c r="E173" s="53">
        <v>1013</v>
      </c>
      <c r="F173" s="53">
        <v>2071</v>
      </c>
      <c r="G173" s="53">
        <v>1060</v>
      </c>
      <c r="H173" s="53">
        <v>1011</v>
      </c>
      <c r="I173" s="53">
        <v>2071</v>
      </c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8"/>
      <c r="DR173" s="148"/>
      <c r="DS173" s="148"/>
      <c r="DT173" s="148"/>
      <c r="DU173" s="148"/>
      <c r="DV173" s="148"/>
      <c r="DW173" s="148"/>
      <c r="DX173" s="148"/>
      <c r="DY173" s="148"/>
      <c r="DZ173" s="148"/>
      <c r="EA173" s="148"/>
      <c r="EB173" s="148"/>
      <c r="EC173" s="148"/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8"/>
      <c r="EO173" s="148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8"/>
      <c r="FF173" s="148"/>
      <c r="FG173" s="148"/>
      <c r="FH173" s="148"/>
      <c r="FI173" s="148"/>
      <c r="FJ173" s="148"/>
      <c r="FK173" s="148"/>
      <c r="FL173" s="148"/>
      <c r="FM173" s="148"/>
      <c r="FN173" s="148"/>
      <c r="FO173" s="148"/>
      <c r="FP173" s="148"/>
      <c r="FQ173" s="148"/>
      <c r="FR173" s="148"/>
      <c r="FS173" s="148"/>
      <c r="FT173" s="148"/>
      <c r="FU173" s="148"/>
      <c r="FV173" s="148"/>
      <c r="FW173" s="148"/>
      <c r="FX173" s="148"/>
      <c r="FY173" s="148"/>
      <c r="FZ173" s="148"/>
      <c r="GA173" s="148"/>
      <c r="GB173" s="148"/>
      <c r="GC173" s="148"/>
      <c r="GD173" s="148"/>
      <c r="GE173" s="148"/>
      <c r="GF173" s="148"/>
      <c r="GG173" s="148"/>
      <c r="GH173" s="148"/>
      <c r="GI173" s="148"/>
      <c r="GJ173" s="148"/>
      <c r="GK173" s="148"/>
      <c r="GL173" s="148"/>
      <c r="GM173" s="148"/>
      <c r="GN173" s="148"/>
      <c r="GO173" s="148"/>
      <c r="GP173" s="148"/>
      <c r="GQ173" s="148"/>
      <c r="GR173" s="148"/>
      <c r="GS173" s="148"/>
      <c r="GT173" s="148"/>
      <c r="GU173" s="148"/>
      <c r="GV173" s="148"/>
      <c r="GW173" s="148"/>
      <c r="GX173" s="148"/>
      <c r="GY173" s="148"/>
      <c r="GZ173" s="148"/>
      <c r="HA173" s="148"/>
      <c r="HB173" s="148"/>
      <c r="HC173" s="148"/>
      <c r="HD173" s="148"/>
      <c r="HE173" s="148"/>
      <c r="HF173" s="148"/>
      <c r="HG173" s="148"/>
      <c r="HH173" s="148"/>
      <c r="HI173" s="148"/>
      <c r="HJ173" s="148"/>
      <c r="HK173" s="148"/>
      <c r="HL173" s="148"/>
      <c r="HM173" s="148"/>
      <c r="HN173" s="148"/>
      <c r="HO173" s="148"/>
      <c r="HP173" s="148"/>
      <c r="HQ173" s="148"/>
      <c r="HR173" s="148"/>
      <c r="HS173" s="148"/>
      <c r="HT173" s="148"/>
      <c r="HU173" s="148"/>
      <c r="HV173" s="148"/>
      <c r="HW173" s="148"/>
      <c r="HX173" s="148"/>
      <c r="HY173" s="148"/>
      <c r="HZ173" s="148"/>
      <c r="IA173" s="148"/>
      <c r="IB173" s="148"/>
      <c r="IC173" s="148"/>
      <c r="ID173" s="148"/>
      <c r="IE173" s="148"/>
      <c r="IF173" s="148"/>
      <c r="IG173" s="148"/>
      <c r="IH173" s="148"/>
      <c r="II173" s="148"/>
      <c r="IJ173" s="148"/>
      <c r="IK173" s="148"/>
      <c r="IL173" s="148"/>
      <c r="IM173" s="148"/>
      <c r="IN173" s="148"/>
      <c r="IO173" s="148"/>
      <c r="IP173" s="148"/>
      <c r="IQ173" s="148"/>
      <c r="IR173" s="148"/>
      <c r="IS173" s="148"/>
      <c r="IT173" s="148"/>
      <c r="IU173" s="148"/>
      <c r="IV173" s="148"/>
    </row>
    <row r="174" spans="1:256" s="18" customFormat="1" ht="12" customHeight="1" x14ac:dyDescent="0.2">
      <c r="A174" s="151"/>
      <c r="B174" s="151"/>
      <c r="C174" s="22"/>
      <c r="D174" s="22"/>
      <c r="E174" s="22"/>
      <c r="F174" s="22"/>
      <c r="G174" s="22"/>
      <c r="H174" s="22"/>
      <c r="I174" s="22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8"/>
      <c r="DB174" s="148"/>
      <c r="DC174" s="148"/>
      <c r="DD174" s="148"/>
      <c r="DE174" s="148"/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8"/>
      <c r="DR174" s="148"/>
      <c r="DS174" s="148"/>
      <c r="DT174" s="148"/>
      <c r="DU174" s="148"/>
      <c r="DV174" s="148"/>
      <c r="DW174" s="148"/>
      <c r="DX174" s="148"/>
      <c r="DY174" s="148"/>
      <c r="DZ174" s="148"/>
      <c r="EA174" s="148"/>
      <c r="EB174" s="148"/>
      <c r="EC174" s="148"/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8"/>
      <c r="EO174" s="148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  <c r="FH174" s="148"/>
      <c r="FI174" s="148"/>
      <c r="FJ174" s="148"/>
      <c r="FK174" s="148"/>
      <c r="FL174" s="148"/>
      <c r="FM174" s="148"/>
      <c r="FN174" s="148"/>
      <c r="FO174" s="148"/>
      <c r="FP174" s="148"/>
      <c r="FQ174" s="148"/>
      <c r="FR174" s="148"/>
      <c r="FS174" s="148"/>
      <c r="FT174" s="148"/>
      <c r="FU174" s="148"/>
      <c r="FV174" s="148"/>
      <c r="FW174" s="148"/>
      <c r="FX174" s="148"/>
      <c r="FY174" s="148"/>
      <c r="FZ174" s="148"/>
      <c r="GA174" s="148"/>
      <c r="GB174" s="148"/>
      <c r="GC174" s="148"/>
      <c r="GD174" s="148"/>
      <c r="GE174" s="148"/>
      <c r="GF174" s="148"/>
      <c r="GG174" s="148"/>
      <c r="GH174" s="148"/>
      <c r="GI174" s="148"/>
      <c r="GJ174" s="148"/>
      <c r="GK174" s="148"/>
      <c r="GL174" s="148"/>
      <c r="GM174" s="148"/>
      <c r="GN174" s="148"/>
      <c r="GO174" s="148"/>
      <c r="GP174" s="148"/>
      <c r="GQ174" s="148"/>
      <c r="GR174" s="148"/>
      <c r="GS174" s="148"/>
      <c r="GT174" s="148"/>
      <c r="GU174" s="148"/>
      <c r="GV174" s="148"/>
      <c r="GW174" s="148"/>
      <c r="GX174" s="148"/>
      <c r="GY174" s="148"/>
      <c r="GZ174" s="148"/>
      <c r="HA174" s="148"/>
      <c r="HB174" s="148"/>
      <c r="HC174" s="148"/>
      <c r="HD174" s="148"/>
      <c r="HE174" s="148"/>
      <c r="HF174" s="148"/>
      <c r="HG174" s="148"/>
      <c r="HH174" s="148"/>
      <c r="HI174" s="148"/>
      <c r="HJ174" s="148"/>
      <c r="HK174" s="148"/>
      <c r="HL174" s="148"/>
      <c r="HM174" s="148"/>
      <c r="HN174" s="148"/>
      <c r="HO174" s="148"/>
      <c r="HP174" s="148"/>
      <c r="HQ174" s="148"/>
      <c r="HR174" s="148"/>
      <c r="HS174" s="148"/>
      <c r="HT174" s="148"/>
      <c r="HU174" s="148"/>
      <c r="HV174" s="148"/>
      <c r="HW174" s="148"/>
      <c r="HX174" s="148"/>
      <c r="HY174" s="148"/>
      <c r="HZ174" s="148"/>
      <c r="IA174" s="148"/>
      <c r="IB174" s="148"/>
      <c r="IC174" s="148"/>
      <c r="ID174" s="148"/>
      <c r="IE174" s="148"/>
      <c r="IF174" s="148"/>
      <c r="IG174" s="148"/>
      <c r="IH174" s="148"/>
      <c r="II174" s="148"/>
      <c r="IJ174" s="148"/>
      <c r="IK174" s="148"/>
      <c r="IL174" s="148"/>
      <c r="IM174" s="148"/>
      <c r="IN174" s="148"/>
      <c r="IO174" s="148"/>
      <c r="IP174" s="148"/>
      <c r="IQ174" s="148"/>
      <c r="IR174" s="148"/>
      <c r="IS174" s="148"/>
      <c r="IT174" s="148"/>
      <c r="IU174" s="148"/>
      <c r="IV174" s="148"/>
    </row>
    <row r="175" spans="1:256" s="18" customFormat="1" ht="12" customHeight="1" x14ac:dyDescent="0.2">
      <c r="A175" s="280" t="s">
        <v>206</v>
      </c>
      <c r="B175" s="280"/>
      <c r="C175" s="17">
        <v>9233</v>
      </c>
      <c r="D175" s="17">
        <v>4716</v>
      </c>
      <c r="E175" s="17">
        <v>4517</v>
      </c>
      <c r="F175" s="17">
        <v>9113</v>
      </c>
      <c r="G175" s="17">
        <v>4674</v>
      </c>
      <c r="H175" s="17">
        <v>4439</v>
      </c>
      <c r="I175" s="17">
        <v>9172</v>
      </c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48"/>
      <c r="CN175" s="148"/>
      <c r="CO175" s="148"/>
      <c r="CP175" s="148"/>
      <c r="CQ175" s="148"/>
      <c r="CR175" s="148"/>
      <c r="CS175" s="148"/>
      <c r="CT175" s="148"/>
      <c r="CU175" s="148"/>
      <c r="CV175" s="148"/>
      <c r="CW175" s="148"/>
      <c r="CX175" s="148"/>
      <c r="CY175" s="148"/>
      <c r="CZ175" s="148"/>
      <c r="DA175" s="148"/>
      <c r="DB175" s="148"/>
      <c r="DC175" s="148"/>
      <c r="DD175" s="148"/>
      <c r="DE175" s="148"/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8"/>
      <c r="DR175" s="148"/>
      <c r="DS175" s="148"/>
      <c r="DT175" s="148"/>
      <c r="DU175" s="148"/>
      <c r="DV175" s="148"/>
      <c r="DW175" s="148"/>
      <c r="DX175" s="148"/>
      <c r="DY175" s="148"/>
      <c r="DZ175" s="148"/>
      <c r="EA175" s="148"/>
      <c r="EB175" s="148"/>
      <c r="EC175" s="148"/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8"/>
      <c r="EO175" s="148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  <c r="FH175" s="148"/>
      <c r="FI175" s="148"/>
      <c r="FJ175" s="148"/>
      <c r="FK175" s="148"/>
      <c r="FL175" s="148"/>
      <c r="FM175" s="148"/>
      <c r="FN175" s="148"/>
      <c r="FO175" s="148"/>
      <c r="FP175" s="148"/>
      <c r="FQ175" s="148"/>
      <c r="FR175" s="148"/>
      <c r="FS175" s="148"/>
      <c r="FT175" s="148"/>
      <c r="FU175" s="148"/>
      <c r="FV175" s="148"/>
      <c r="FW175" s="148"/>
      <c r="FX175" s="148"/>
      <c r="FY175" s="148"/>
      <c r="FZ175" s="148"/>
      <c r="GA175" s="148"/>
      <c r="GB175" s="148"/>
      <c r="GC175" s="148"/>
      <c r="GD175" s="148"/>
      <c r="GE175" s="148"/>
      <c r="GF175" s="148"/>
      <c r="GG175" s="148"/>
      <c r="GH175" s="148"/>
      <c r="GI175" s="148"/>
      <c r="GJ175" s="148"/>
      <c r="GK175" s="148"/>
      <c r="GL175" s="148"/>
      <c r="GM175" s="148"/>
      <c r="GN175" s="148"/>
      <c r="GO175" s="148"/>
      <c r="GP175" s="148"/>
      <c r="GQ175" s="148"/>
      <c r="GR175" s="148"/>
      <c r="GS175" s="148"/>
      <c r="GT175" s="148"/>
      <c r="GU175" s="148"/>
      <c r="GV175" s="148"/>
      <c r="GW175" s="148"/>
      <c r="GX175" s="148"/>
      <c r="GY175" s="148"/>
      <c r="GZ175" s="148"/>
      <c r="HA175" s="148"/>
      <c r="HB175" s="148"/>
      <c r="HC175" s="148"/>
      <c r="HD175" s="148"/>
      <c r="HE175" s="148"/>
      <c r="HF175" s="148"/>
      <c r="HG175" s="148"/>
      <c r="HH175" s="148"/>
      <c r="HI175" s="148"/>
      <c r="HJ175" s="148"/>
      <c r="HK175" s="148"/>
      <c r="HL175" s="148"/>
      <c r="HM175" s="148"/>
      <c r="HN175" s="148"/>
      <c r="HO175" s="148"/>
      <c r="HP175" s="148"/>
      <c r="HQ175" s="148"/>
      <c r="HR175" s="148"/>
      <c r="HS175" s="148"/>
      <c r="HT175" s="148"/>
      <c r="HU175" s="148"/>
      <c r="HV175" s="148"/>
      <c r="HW175" s="148"/>
      <c r="HX175" s="148"/>
      <c r="HY175" s="148"/>
      <c r="HZ175" s="148"/>
      <c r="IA175" s="148"/>
      <c r="IB175" s="148"/>
      <c r="IC175" s="148"/>
      <c r="ID175" s="148"/>
      <c r="IE175" s="148"/>
      <c r="IF175" s="148"/>
      <c r="IG175" s="148"/>
      <c r="IH175" s="148"/>
      <c r="II175" s="148"/>
      <c r="IJ175" s="148"/>
      <c r="IK175" s="148"/>
      <c r="IL175" s="148"/>
      <c r="IM175" s="148"/>
      <c r="IN175" s="148"/>
      <c r="IO175" s="148"/>
      <c r="IP175" s="148"/>
      <c r="IQ175" s="148"/>
      <c r="IR175" s="148"/>
      <c r="IS175" s="148"/>
      <c r="IT175" s="148"/>
      <c r="IU175" s="148"/>
      <c r="IV175" s="148"/>
    </row>
    <row r="176" spans="1:256" s="18" customFormat="1" ht="12" customHeight="1" x14ac:dyDescent="0.2">
      <c r="A176" s="278" t="s">
        <v>207</v>
      </c>
      <c r="B176" s="278"/>
      <c r="C176" s="19">
        <v>1527</v>
      </c>
      <c r="D176" s="19">
        <v>790</v>
      </c>
      <c r="E176" s="19">
        <v>737</v>
      </c>
      <c r="F176" s="19">
        <v>1501</v>
      </c>
      <c r="G176" s="19">
        <v>781</v>
      </c>
      <c r="H176" s="19">
        <v>720</v>
      </c>
      <c r="I176" s="19">
        <v>1513</v>
      </c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148"/>
      <c r="CN176" s="148"/>
      <c r="CO176" s="148"/>
      <c r="CP176" s="148"/>
      <c r="CQ176" s="148"/>
      <c r="CR176" s="148"/>
      <c r="CS176" s="148"/>
      <c r="CT176" s="148"/>
      <c r="CU176" s="148"/>
      <c r="CV176" s="148"/>
      <c r="CW176" s="148"/>
      <c r="CX176" s="148"/>
      <c r="CY176" s="148"/>
      <c r="CZ176" s="148"/>
      <c r="DA176" s="148"/>
      <c r="DB176" s="148"/>
      <c r="DC176" s="148"/>
      <c r="DD176" s="148"/>
      <c r="DE176" s="148"/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148"/>
      <c r="DR176" s="148"/>
      <c r="DS176" s="148"/>
      <c r="DT176" s="148"/>
      <c r="DU176" s="148"/>
      <c r="DV176" s="148"/>
      <c r="DW176" s="148"/>
      <c r="DX176" s="148"/>
      <c r="DY176" s="148"/>
      <c r="DZ176" s="148"/>
      <c r="EA176" s="148"/>
      <c r="EB176" s="148"/>
      <c r="EC176" s="148"/>
      <c r="ED176" s="148"/>
      <c r="EE176" s="148"/>
      <c r="EF176" s="148"/>
      <c r="EG176" s="148"/>
      <c r="EH176" s="148"/>
      <c r="EI176" s="148"/>
      <c r="EJ176" s="148"/>
      <c r="EK176" s="148"/>
      <c r="EL176" s="148"/>
      <c r="EM176" s="148"/>
      <c r="EN176" s="148"/>
      <c r="EO176" s="148"/>
      <c r="EP176" s="148"/>
      <c r="EQ176" s="148"/>
      <c r="ER176" s="148"/>
      <c r="ES176" s="148"/>
      <c r="ET176" s="148"/>
      <c r="EU176" s="148"/>
      <c r="EV176" s="148"/>
      <c r="EW176" s="148"/>
      <c r="EX176" s="148"/>
      <c r="EY176" s="148"/>
      <c r="EZ176" s="148"/>
      <c r="FA176" s="148"/>
      <c r="FB176" s="148"/>
      <c r="FC176" s="148"/>
      <c r="FD176" s="148"/>
      <c r="FE176" s="148"/>
      <c r="FF176" s="148"/>
      <c r="FG176" s="148"/>
      <c r="FH176" s="148"/>
      <c r="FI176" s="148"/>
      <c r="FJ176" s="148"/>
      <c r="FK176" s="148"/>
      <c r="FL176" s="148"/>
      <c r="FM176" s="148"/>
      <c r="FN176" s="148"/>
      <c r="FO176" s="148"/>
      <c r="FP176" s="148"/>
      <c r="FQ176" s="148"/>
      <c r="FR176" s="148"/>
      <c r="FS176" s="148"/>
      <c r="FT176" s="148"/>
      <c r="FU176" s="148"/>
      <c r="FV176" s="148"/>
      <c r="FW176" s="148"/>
      <c r="FX176" s="148"/>
      <c r="FY176" s="148"/>
      <c r="FZ176" s="148"/>
      <c r="GA176" s="148"/>
      <c r="GB176" s="148"/>
      <c r="GC176" s="148"/>
      <c r="GD176" s="148"/>
      <c r="GE176" s="148"/>
      <c r="GF176" s="148"/>
      <c r="GG176" s="148"/>
      <c r="GH176" s="148"/>
      <c r="GI176" s="148"/>
      <c r="GJ176" s="148"/>
      <c r="GK176" s="148"/>
      <c r="GL176" s="148"/>
      <c r="GM176" s="148"/>
      <c r="GN176" s="148"/>
      <c r="GO176" s="148"/>
      <c r="GP176" s="148"/>
      <c r="GQ176" s="148"/>
      <c r="GR176" s="148"/>
      <c r="GS176" s="148"/>
      <c r="GT176" s="148"/>
      <c r="GU176" s="148"/>
      <c r="GV176" s="148"/>
      <c r="GW176" s="148"/>
      <c r="GX176" s="148"/>
      <c r="GY176" s="148"/>
      <c r="GZ176" s="148"/>
      <c r="HA176" s="148"/>
      <c r="HB176" s="148"/>
      <c r="HC176" s="148"/>
      <c r="HD176" s="148"/>
      <c r="HE176" s="148"/>
      <c r="HF176" s="148"/>
      <c r="HG176" s="148"/>
      <c r="HH176" s="148"/>
      <c r="HI176" s="148"/>
      <c r="HJ176" s="148"/>
      <c r="HK176" s="148"/>
      <c r="HL176" s="148"/>
      <c r="HM176" s="148"/>
      <c r="HN176" s="148"/>
      <c r="HO176" s="148"/>
      <c r="HP176" s="148"/>
      <c r="HQ176" s="148"/>
      <c r="HR176" s="148"/>
      <c r="HS176" s="148"/>
      <c r="HT176" s="148"/>
      <c r="HU176" s="148"/>
      <c r="HV176" s="148"/>
      <c r="HW176" s="148"/>
      <c r="HX176" s="148"/>
      <c r="HY176" s="148"/>
      <c r="HZ176" s="148"/>
      <c r="IA176" s="148"/>
      <c r="IB176" s="148"/>
      <c r="IC176" s="148"/>
      <c r="ID176" s="148"/>
      <c r="IE176" s="148"/>
      <c r="IF176" s="148"/>
      <c r="IG176" s="148"/>
      <c r="IH176" s="148"/>
      <c r="II176" s="148"/>
      <c r="IJ176" s="148"/>
      <c r="IK176" s="148"/>
      <c r="IL176" s="148"/>
      <c r="IM176" s="148"/>
      <c r="IN176" s="148"/>
      <c r="IO176" s="148"/>
      <c r="IP176" s="148"/>
      <c r="IQ176" s="148"/>
      <c r="IR176" s="148"/>
      <c r="IS176" s="148"/>
      <c r="IT176" s="148"/>
      <c r="IU176" s="148"/>
      <c r="IV176" s="148"/>
    </row>
    <row r="177" spans="1:256" s="18" customFormat="1" ht="12" customHeight="1" x14ac:dyDescent="0.2">
      <c r="A177" s="278" t="s">
        <v>209</v>
      </c>
      <c r="B177" s="278"/>
      <c r="C177" s="19">
        <v>109</v>
      </c>
      <c r="D177" s="19">
        <v>60</v>
      </c>
      <c r="E177" s="19">
        <v>49</v>
      </c>
      <c r="F177" s="19">
        <v>110</v>
      </c>
      <c r="G177" s="19">
        <v>63</v>
      </c>
      <c r="H177" s="19">
        <v>47</v>
      </c>
      <c r="I177" s="19">
        <v>110</v>
      </c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  <c r="CJ177" s="148"/>
      <c r="CK177" s="148"/>
      <c r="CL177" s="148"/>
      <c r="CM177" s="148"/>
      <c r="CN177" s="148"/>
      <c r="CO177" s="148"/>
      <c r="CP177" s="148"/>
      <c r="CQ177" s="148"/>
      <c r="CR177" s="148"/>
      <c r="CS177" s="148"/>
      <c r="CT177" s="148"/>
      <c r="CU177" s="148"/>
      <c r="CV177" s="148"/>
      <c r="CW177" s="148"/>
      <c r="CX177" s="148"/>
      <c r="CY177" s="148"/>
      <c r="CZ177" s="148"/>
      <c r="DA177" s="148"/>
      <c r="DB177" s="148"/>
      <c r="DC177" s="148"/>
      <c r="DD177" s="148"/>
      <c r="DE177" s="148"/>
      <c r="DF177" s="148"/>
      <c r="DG177" s="148"/>
      <c r="DH177" s="148"/>
      <c r="DI177" s="148"/>
      <c r="DJ177" s="148"/>
      <c r="DK177" s="148"/>
      <c r="DL177" s="148"/>
      <c r="DM177" s="148"/>
      <c r="DN177" s="148"/>
      <c r="DO177" s="148"/>
      <c r="DP177" s="148"/>
      <c r="DQ177" s="148"/>
      <c r="DR177" s="148"/>
      <c r="DS177" s="148"/>
      <c r="DT177" s="148"/>
      <c r="DU177" s="148"/>
      <c r="DV177" s="148"/>
      <c r="DW177" s="148"/>
      <c r="DX177" s="148"/>
      <c r="DY177" s="148"/>
      <c r="DZ177" s="148"/>
      <c r="EA177" s="148"/>
      <c r="EB177" s="148"/>
      <c r="EC177" s="148"/>
      <c r="ED177" s="148"/>
      <c r="EE177" s="148"/>
      <c r="EF177" s="148"/>
      <c r="EG177" s="148"/>
      <c r="EH177" s="148"/>
      <c r="EI177" s="148"/>
      <c r="EJ177" s="148"/>
      <c r="EK177" s="148"/>
      <c r="EL177" s="148"/>
      <c r="EM177" s="148"/>
      <c r="EN177" s="148"/>
      <c r="EO177" s="148"/>
      <c r="EP177" s="148"/>
      <c r="EQ177" s="148"/>
      <c r="ER177" s="148"/>
      <c r="ES177" s="148"/>
      <c r="ET177" s="148"/>
      <c r="EU177" s="148"/>
      <c r="EV177" s="148"/>
      <c r="EW177" s="148"/>
      <c r="EX177" s="148"/>
      <c r="EY177" s="148"/>
      <c r="EZ177" s="148"/>
      <c r="FA177" s="148"/>
      <c r="FB177" s="148"/>
      <c r="FC177" s="148"/>
      <c r="FD177" s="148"/>
      <c r="FE177" s="148"/>
      <c r="FF177" s="148"/>
      <c r="FG177" s="148"/>
      <c r="FH177" s="148"/>
      <c r="FI177" s="148"/>
      <c r="FJ177" s="148"/>
      <c r="FK177" s="148"/>
      <c r="FL177" s="148"/>
      <c r="FM177" s="148"/>
      <c r="FN177" s="148"/>
      <c r="FO177" s="148"/>
      <c r="FP177" s="148"/>
      <c r="FQ177" s="148"/>
      <c r="FR177" s="148"/>
      <c r="FS177" s="148"/>
      <c r="FT177" s="148"/>
      <c r="FU177" s="148"/>
      <c r="FV177" s="148"/>
      <c r="FW177" s="148"/>
      <c r="FX177" s="148"/>
      <c r="FY177" s="148"/>
      <c r="FZ177" s="148"/>
      <c r="GA177" s="148"/>
      <c r="GB177" s="148"/>
      <c r="GC177" s="148"/>
      <c r="GD177" s="148"/>
      <c r="GE177" s="148"/>
      <c r="GF177" s="148"/>
      <c r="GG177" s="148"/>
      <c r="GH177" s="148"/>
      <c r="GI177" s="148"/>
      <c r="GJ177" s="148"/>
      <c r="GK177" s="148"/>
      <c r="GL177" s="148"/>
      <c r="GM177" s="148"/>
      <c r="GN177" s="148"/>
      <c r="GO177" s="148"/>
      <c r="GP177" s="148"/>
      <c r="GQ177" s="148"/>
      <c r="GR177" s="148"/>
      <c r="GS177" s="148"/>
      <c r="GT177" s="148"/>
      <c r="GU177" s="148"/>
      <c r="GV177" s="148"/>
      <c r="GW177" s="148"/>
      <c r="GX177" s="148"/>
      <c r="GY177" s="148"/>
      <c r="GZ177" s="148"/>
      <c r="HA177" s="148"/>
      <c r="HB177" s="148"/>
      <c r="HC177" s="148"/>
      <c r="HD177" s="148"/>
      <c r="HE177" s="148"/>
      <c r="HF177" s="148"/>
      <c r="HG177" s="148"/>
      <c r="HH177" s="148"/>
      <c r="HI177" s="148"/>
      <c r="HJ177" s="148"/>
      <c r="HK177" s="148"/>
      <c r="HL177" s="148"/>
      <c r="HM177" s="148"/>
      <c r="HN177" s="148"/>
      <c r="HO177" s="148"/>
      <c r="HP177" s="148"/>
      <c r="HQ177" s="148"/>
      <c r="HR177" s="148"/>
      <c r="HS177" s="148"/>
      <c r="HT177" s="148"/>
      <c r="HU177" s="148"/>
      <c r="HV177" s="148"/>
      <c r="HW177" s="148"/>
      <c r="HX177" s="148"/>
      <c r="HY177" s="148"/>
      <c r="HZ177" s="148"/>
      <c r="IA177" s="148"/>
      <c r="IB177" s="148"/>
      <c r="IC177" s="148"/>
      <c r="ID177" s="148"/>
      <c r="IE177" s="148"/>
      <c r="IF177" s="148"/>
      <c r="IG177" s="148"/>
      <c r="IH177" s="148"/>
      <c r="II177" s="148"/>
      <c r="IJ177" s="148"/>
      <c r="IK177" s="148"/>
      <c r="IL177" s="148"/>
      <c r="IM177" s="148"/>
      <c r="IN177" s="148"/>
      <c r="IO177" s="148"/>
      <c r="IP177" s="148"/>
      <c r="IQ177" s="148"/>
      <c r="IR177" s="148"/>
      <c r="IS177" s="148"/>
      <c r="IT177" s="148"/>
      <c r="IU177" s="148"/>
      <c r="IV177" s="148"/>
    </row>
    <row r="178" spans="1:256" s="18" customFormat="1" ht="12" customHeight="1" x14ac:dyDescent="0.2">
      <c r="A178" s="278" t="s">
        <v>210</v>
      </c>
      <c r="B178" s="278"/>
      <c r="C178" s="19">
        <v>1031</v>
      </c>
      <c r="D178" s="19">
        <v>551</v>
      </c>
      <c r="E178" s="19">
        <v>480</v>
      </c>
      <c r="F178" s="19">
        <v>992</v>
      </c>
      <c r="G178" s="19">
        <v>538</v>
      </c>
      <c r="H178" s="19">
        <v>454</v>
      </c>
      <c r="I178" s="19">
        <v>1011</v>
      </c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I178" s="148"/>
      <c r="CJ178" s="148"/>
      <c r="CK178" s="148"/>
      <c r="CL178" s="148"/>
      <c r="CM178" s="148"/>
      <c r="CN178" s="148"/>
      <c r="CO178" s="148"/>
      <c r="CP178" s="148"/>
      <c r="CQ178" s="148"/>
      <c r="CR178" s="148"/>
      <c r="CS178" s="148"/>
      <c r="CT178" s="148"/>
      <c r="CU178" s="148"/>
      <c r="CV178" s="148"/>
      <c r="CW178" s="148"/>
      <c r="CX178" s="148"/>
      <c r="CY178" s="148"/>
      <c r="CZ178" s="148"/>
      <c r="DA178" s="148"/>
      <c r="DB178" s="148"/>
      <c r="DC178" s="148"/>
      <c r="DD178" s="148"/>
      <c r="DE178" s="148"/>
      <c r="DF178" s="148"/>
      <c r="DG178" s="148"/>
      <c r="DH178" s="148"/>
      <c r="DI178" s="148"/>
      <c r="DJ178" s="148"/>
      <c r="DK178" s="148"/>
      <c r="DL178" s="148"/>
      <c r="DM178" s="148"/>
      <c r="DN178" s="148"/>
      <c r="DO178" s="148"/>
      <c r="DP178" s="148"/>
      <c r="DQ178" s="148"/>
      <c r="DR178" s="148"/>
      <c r="DS178" s="148"/>
      <c r="DT178" s="148"/>
      <c r="DU178" s="148"/>
      <c r="DV178" s="148"/>
      <c r="DW178" s="148"/>
      <c r="DX178" s="148"/>
      <c r="DY178" s="148"/>
      <c r="DZ178" s="148"/>
      <c r="EA178" s="148"/>
      <c r="EB178" s="148"/>
      <c r="EC178" s="148"/>
      <c r="ED178" s="148"/>
      <c r="EE178" s="148"/>
      <c r="EF178" s="148"/>
      <c r="EG178" s="148"/>
      <c r="EH178" s="148"/>
      <c r="EI178" s="148"/>
      <c r="EJ178" s="148"/>
      <c r="EK178" s="148"/>
      <c r="EL178" s="148"/>
      <c r="EM178" s="148"/>
      <c r="EN178" s="148"/>
      <c r="EO178" s="148"/>
      <c r="EP178" s="148"/>
      <c r="EQ178" s="148"/>
      <c r="ER178" s="148"/>
      <c r="ES178" s="148"/>
      <c r="ET178" s="148"/>
      <c r="EU178" s="148"/>
      <c r="EV178" s="148"/>
      <c r="EW178" s="148"/>
      <c r="EX178" s="148"/>
      <c r="EY178" s="148"/>
      <c r="EZ178" s="148"/>
      <c r="FA178" s="148"/>
      <c r="FB178" s="148"/>
      <c r="FC178" s="148"/>
      <c r="FD178" s="148"/>
      <c r="FE178" s="148"/>
      <c r="FF178" s="148"/>
      <c r="FG178" s="148"/>
      <c r="FH178" s="148"/>
      <c r="FI178" s="148"/>
      <c r="FJ178" s="148"/>
      <c r="FK178" s="148"/>
      <c r="FL178" s="148"/>
      <c r="FM178" s="148"/>
      <c r="FN178" s="148"/>
      <c r="FO178" s="148"/>
      <c r="FP178" s="148"/>
      <c r="FQ178" s="148"/>
      <c r="FR178" s="148"/>
      <c r="FS178" s="148"/>
      <c r="FT178" s="148"/>
      <c r="FU178" s="148"/>
      <c r="FV178" s="148"/>
      <c r="FW178" s="148"/>
      <c r="FX178" s="148"/>
      <c r="FY178" s="148"/>
      <c r="FZ178" s="148"/>
      <c r="GA178" s="148"/>
      <c r="GB178" s="148"/>
      <c r="GC178" s="148"/>
      <c r="GD178" s="148"/>
      <c r="GE178" s="148"/>
      <c r="GF178" s="148"/>
      <c r="GG178" s="148"/>
      <c r="GH178" s="148"/>
      <c r="GI178" s="148"/>
      <c r="GJ178" s="148"/>
      <c r="GK178" s="148"/>
      <c r="GL178" s="148"/>
      <c r="GM178" s="148"/>
      <c r="GN178" s="148"/>
      <c r="GO178" s="148"/>
      <c r="GP178" s="148"/>
      <c r="GQ178" s="148"/>
      <c r="GR178" s="148"/>
      <c r="GS178" s="148"/>
      <c r="GT178" s="148"/>
      <c r="GU178" s="148"/>
      <c r="GV178" s="148"/>
      <c r="GW178" s="148"/>
      <c r="GX178" s="148"/>
      <c r="GY178" s="148"/>
      <c r="GZ178" s="148"/>
      <c r="HA178" s="148"/>
      <c r="HB178" s="148"/>
      <c r="HC178" s="148"/>
      <c r="HD178" s="148"/>
      <c r="HE178" s="148"/>
      <c r="HF178" s="148"/>
      <c r="HG178" s="148"/>
      <c r="HH178" s="148"/>
      <c r="HI178" s="148"/>
      <c r="HJ178" s="148"/>
      <c r="HK178" s="148"/>
      <c r="HL178" s="148"/>
      <c r="HM178" s="148"/>
      <c r="HN178" s="148"/>
      <c r="HO178" s="148"/>
      <c r="HP178" s="148"/>
      <c r="HQ178" s="148"/>
      <c r="HR178" s="148"/>
      <c r="HS178" s="148"/>
      <c r="HT178" s="148"/>
      <c r="HU178" s="148"/>
      <c r="HV178" s="148"/>
      <c r="HW178" s="148"/>
      <c r="HX178" s="148"/>
      <c r="HY178" s="148"/>
      <c r="HZ178" s="148"/>
      <c r="IA178" s="148"/>
      <c r="IB178" s="148"/>
      <c r="IC178" s="148"/>
      <c r="ID178" s="148"/>
      <c r="IE178" s="148"/>
      <c r="IF178" s="148"/>
      <c r="IG178" s="148"/>
      <c r="IH178" s="148"/>
      <c r="II178" s="148"/>
      <c r="IJ178" s="148"/>
      <c r="IK178" s="148"/>
      <c r="IL178" s="148"/>
      <c r="IM178" s="148"/>
      <c r="IN178" s="148"/>
      <c r="IO178" s="148"/>
      <c r="IP178" s="148"/>
      <c r="IQ178" s="148"/>
      <c r="IR178" s="148"/>
      <c r="IS178" s="148"/>
      <c r="IT178" s="148"/>
      <c r="IU178" s="148"/>
      <c r="IV178" s="148"/>
    </row>
    <row r="179" spans="1:256" s="18" customFormat="1" ht="12" customHeight="1" x14ac:dyDescent="0.2">
      <c r="A179" s="278" t="s">
        <v>215</v>
      </c>
      <c r="B179" s="278"/>
      <c r="C179" s="19">
        <v>186</v>
      </c>
      <c r="D179" s="19">
        <v>88</v>
      </c>
      <c r="E179" s="19">
        <v>98</v>
      </c>
      <c r="F179" s="19">
        <v>182</v>
      </c>
      <c r="G179" s="19">
        <v>88</v>
      </c>
      <c r="H179" s="19">
        <v>94</v>
      </c>
      <c r="I179" s="19">
        <v>184</v>
      </c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8"/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148"/>
      <c r="EB179" s="148"/>
      <c r="EC179" s="148"/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8"/>
      <c r="EO179" s="148"/>
      <c r="EP179" s="148"/>
      <c r="EQ179" s="148"/>
      <c r="ER179" s="148"/>
      <c r="ES179" s="148"/>
      <c r="ET179" s="148"/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8"/>
      <c r="FF179" s="148"/>
      <c r="FG179" s="148"/>
      <c r="FH179" s="148"/>
      <c r="FI179" s="148"/>
      <c r="FJ179" s="148"/>
      <c r="FK179" s="148"/>
      <c r="FL179" s="148"/>
      <c r="FM179" s="148"/>
      <c r="FN179" s="148"/>
      <c r="FO179" s="148"/>
      <c r="FP179" s="148"/>
      <c r="FQ179" s="148"/>
      <c r="FR179" s="148"/>
      <c r="FS179" s="148"/>
      <c r="FT179" s="148"/>
      <c r="FU179" s="148"/>
      <c r="FV179" s="148"/>
      <c r="FW179" s="148"/>
      <c r="FX179" s="148"/>
      <c r="FY179" s="148"/>
      <c r="FZ179" s="148"/>
      <c r="GA179" s="148"/>
      <c r="GB179" s="148"/>
      <c r="GC179" s="148"/>
      <c r="GD179" s="148"/>
      <c r="GE179" s="148"/>
      <c r="GF179" s="148"/>
      <c r="GG179" s="148"/>
      <c r="GH179" s="148"/>
      <c r="GI179" s="148"/>
      <c r="GJ179" s="148"/>
      <c r="GK179" s="148"/>
      <c r="GL179" s="148"/>
      <c r="GM179" s="148"/>
      <c r="GN179" s="148"/>
      <c r="GO179" s="148"/>
      <c r="GP179" s="148"/>
      <c r="GQ179" s="148"/>
      <c r="GR179" s="148"/>
      <c r="GS179" s="148"/>
      <c r="GT179" s="148"/>
      <c r="GU179" s="148"/>
      <c r="GV179" s="148"/>
      <c r="GW179" s="148"/>
      <c r="GX179" s="148"/>
      <c r="GY179" s="148"/>
      <c r="GZ179" s="148"/>
      <c r="HA179" s="148"/>
      <c r="HB179" s="148"/>
      <c r="HC179" s="148"/>
      <c r="HD179" s="148"/>
      <c r="HE179" s="148"/>
      <c r="HF179" s="148"/>
      <c r="HG179" s="148"/>
      <c r="HH179" s="148"/>
      <c r="HI179" s="148"/>
      <c r="HJ179" s="148"/>
      <c r="HK179" s="148"/>
      <c r="HL179" s="148"/>
      <c r="HM179" s="148"/>
      <c r="HN179" s="148"/>
      <c r="HO179" s="148"/>
      <c r="HP179" s="148"/>
      <c r="HQ179" s="148"/>
      <c r="HR179" s="148"/>
      <c r="HS179" s="148"/>
      <c r="HT179" s="148"/>
      <c r="HU179" s="148"/>
      <c r="HV179" s="148"/>
      <c r="HW179" s="148"/>
      <c r="HX179" s="148"/>
      <c r="HY179" s="148"/>
      <c r="HZ179" s="148"/>
      <c r="IA179" s="148"/>
      <c r="IB179" s="148"/>
      <c r="IC179" s="148"/>
      <c r="ID179" s="148"/>
      <c r="IE179" s="148"/>
      <c r="IF179" s="148"/>
      <c r="IG179" s="148"/>
      <c r="IH179" s="148"/>
      <c r="II179" s="148"/>
      <c r="IJ179" s="148"/>
      <c r="IK179" s="148"/>
      <c r="IL179" s="148"/>
      <c r="IM179" s="148"/>
      <c r="IN179" s="148"/>
      <c r="IO179" s="148"/>
      <c r="IP179" s="148"/>
      <c r="IQ179" s="148"/>
      <c r="IR179" s="148"/>
      <c r="IS179" s="148"/>
      <c r="IT179" s="148"/>
      <c r="IU179" s="148"/>
      <c r="IV179" s="148"/>
    </row>
    <row r="180" spans="1:256" s="18" customFormat="1" ht="12" customHeight="1" x14ac:dyDescent="0.2">
      <c r="A180" s="278" t="s">
        <v>216</v>
      </c>
      <c r="B180" s="278"/>
      <c r="C180" s="19">
        <v>2949</v>
      </c>
      <c r="D180" s="19">
        <v>1478</v>
      </c>
      <c r="E180" s="19">
        <v>1471</v>
      </c>
      <c r="F180" s="19">
        <v>2903</v>
      </c>
      <c r="G180" s="19">
        <v>1467</v>
      </c>
      <c r="H180" s="19">
        <v>1436</v>
      </c>
      <c r="I180" s="19">
        <v>2925</v>
      </c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8"/>
      <c r="CK180" s="148"/>
      <c r="CL180" s="148"/>
      <c r="CM180" s="148"/>
      <c r="CN180" s="148"/>
      <c r="CO180" s="148"/>
      <c r="CP180" s="148"/>
      <c r="CQ180" s="148"/>
      <c r="CR180" s="148"/>
      <c r="CS180" s="148"/>
      <c r="CT180" s="148"/>
      <c r="CU180" s="148"/>
      <c r="CV180" s="148"/>
      <c r="CW180" s="148"/>
      <c r="CX180" s="148"/>
      <c r="CY180" s="148"/>
      <c r="CZ180" s="148"/>
      <c r="DA180" s="148"/>
      <c r="DB180" s="148"/>
      <c r="DC180" s="148"/>
      <c r="DD180" s="148"/>
      <c r="DE180" s="148"/>
      <c r="DF180" s="148"/>
      <c r="DG180" s="148"/>
      <c r="DH180" s="148"/>
      <c r="DI180" s="148"/>
      <c r="DJ180" s="148"/>
      <c r="DK180" s="148"/>
      <c r="DL180" s="148"/>
      <c r="DM180" s="148"/>
      <c r="DN180" s="148"/>
      <c r="DO180" s="148"/>
      <c r="DP180" s="148"/>
      <c r="DQ180" s="148"/>
      <c r="DR180" s="148"/>
      <c r="DS180" s="148"/>
      <c r="DT180" s="148"/>
      <c r="DU180" s="148"/>
      <c r="DV180" s="148"/>
      <c r="DW180" s="148"/>
      <c r="DX180" s="148"/>
      <c r="DY180" s="148"/>
      <c r="DZ180" s="148"/>
      <c r="EA180" s="148"/>
      <c r="EB180" s="148"/>
      <c r="EC180" s="148"/>
      <c r="ED180" s="148"/>
      <c r="EE180" s="148"/>
      <c r="EF180" s="148"/>
      <c r="EG180" s="148"/>
      <c r="EH180" s="148"/>
      <c r="EI180" s="148"/>
      <c r="EJ180" s="148"/>
      <c r="EK180" s="148"/>
      <c r="EL180" s="148"/>
      <c r="EM180" s="148"/>
      <c r="EN180" s="148"/>
      <c r="EO180" s="148"/>
      <c r="EP180" s="148"/>
      <c r="EQ180" s="148"/>
      <c r="ER180" s="148"/>
      <c r="ES180" s="148"/>
      <c r="ET180" s="148"/>
      <c r="EU180" s="148"/>
      <c r="EV180" s="148"/>
      <c r="EW180" s="148"/>
      <c r="EX180" s="148"/>
      <c r="EY180" s="148"/>
      <c r="EZ180" s="148"/>
      <c r="FA180" s="148"/>
      <c r="FB180" s="148"/>
      <c r="FC180" s="148"/>
      <c r="FD180" s="148"/>
      <c r="FE180" s="148"/>
      <c r="FF180" s="148"/>
      <c r="FG180" s="148"/>
      <c r="FH180" s="148"/>
      <c r="FI180" s="148"/>
      <c r="FJ180" s="148"/>
      <c r="FK180" s="148"/>
      <c r="FL180" s="148"/>
      <c r="FM180" s="148"/>
      <c r="FN180" s="148"/>
      <c r="FO180" s="148"/>
      <c r="FP180" s="148"/>
      <c r="FQ180" s="148"/>
      <c r="FR180" s="148"/>
      <c r="FS180" s="148"/>
      <c r="FT180" s="148"/>
      <c r="FU180" s="148"/>
      <c r="FV180" s="148"/>
      <c r="FW180" s="148"/>
      <c r="FX180" s="148"/>
      <c r="FY180" s="148"/>
      <c r="FZ180" s="148"/>
      <c r="GA180" s="148"/>
      <c r="GB180" s="148"/>
      <c r="GC180" s="148"/>
      <c r="GD180" s="148"/>
      <c r="GE180" s="148"/>
      <c r="GF180" s="148"/>
      <c r="GG180" s="148"/>
      <c r="GH180" s="148"/>
      <c r="GI180" s="148"/>
      <c r="GJ180" s="148"/>
      <c r="GK180" s="148"/>
      <c r="GL180" s="148"/>
      <c r="GM180" s="148"/>
      <c r="GN180" s="148"/>
      <c r="GO180" s="148"/>
      <c r="GP180" s="148"/>
      <c r="GQ180" s="148"/>
      <c r="GR180" s="148"/>
      <c r="GS180" s="148"/>
      <c r="GT180" s="148"/>
      <c r="GU180" s="148"/>
      <c r="GV180" s="148"/>
      <c r="GW180" s="148"/>
      <c r="GX180" s="148"/>
      <c r="GY180" s="148"/>
      <c r="GZ180" s="148"/>
      <c r="HA180" s="148"/>
      <c r="HB180" s="148"/>
      <c r="HC180" s="148"/>
      <c r="HD180" s="148"/>
      <c r="HE180" s="148"/>
      <c r="HF180" s="148"/>
      <c r="HG180" s="148"/>
      <c r="HH180" s="148"/>
      <c r="HI180" s="148"/>
      <c r="HJ180" s="148"/>
      <c r="HK180" s="148"/>
      <c r="HL180" s="148"/>
      <c r="HM180" s="148"/>
      <c r="HN180" s="148"/>
      <c r="HO180" s="148"/>
      <c r="HP180" s="148"/>
      <c r="HQ180" s="148"/>
      <c r="HR180" s="148"/>
      <c r="HS180" s="148"/>
      <c r="HT180" s="148"/>
      <c r="HU180" s="148"/>
      <c r="HV180" s="148"/>
      <c r="HW180" s="148"/>
      <c r="HX180" s="148"/>
      <c r="HY180" s="148"/>
      <c r="HZ180" s="148"/>
      <c r="IA180" s="148"/>
      <c r="IB180" s="148"/>
      <c r="IC180" s="148"/>
      <c r="ID180" s="148"/>
      <c r="IE180" s="148"/>
      <c r="IF180" s="148"/>
      <c r="IG180" s="148"/>
      <c r="IH180" s="148"/>
      <c r="II180" s="148"/>
      <c r="IJ180" s="148"/>
      <c r="IK180" s="148"/>
      <c r="IL180" s="148"/>
      <c r="IM180" s="148"/>
      <c r="IN180" s="148"/>
      <c r="IO180" s="148"/>
      <c r="IP180" s="148"/>
      <c r="IQ180" s="148"/>
      <c r="IR180" s="148"/>
      <c r="IS180" s="148"/>
      <c r="IT180" s="148"/>
      <c r="IU180" s="148"/>
      <c r="IV180" s="148"/>
    </row>
    <row r="181" spans="1:256" s="18" customFormat="1" ht="12" customHeight="1" x14ac:dyDescent="0.2">
      <c r="A181" s="278" t="s">
        <v>217</v>
      </c>
      <c r="B181" s="278"/>
      <c r="C181" s="19">
        <v>873</v>
      </c>
      <c r="D181" s="19">
        <v>461</v>
      </c>
      <c r="E181" s="19">
        <v>412</v>
      </c>
      <c r="F181" s="19">
        <v>858</v>
      </c>
      <c r="G181" s="19">
        <v>450</v>
      </c>
      <c r="H181" s="19">
        <v>408</v>
      </c>
      <c r="I181" s="19">
        <v>867</v>
      </c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I181" s="148"/>
      <c r="CJ181" s="148"/>
      <c r="CK181" s="148"/>
      <c r="CL181" s="148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8"/>
      <c r="DF181" s="148"/>
      <c r="DG181" s="148"/>
      <c r="DH181" s="148"/>
      <c r="DI181" s="148"/>
      <c r="DJ181" s="148"/>
      <c r="DK181" s="148"/>
      <c r="DL181" s="148"/>
      <c r="DM181" s="148"/>
      <c r="DN181" s="148"/>
      <c r="DO181" s="148"/>
      <c r="DP181" s="148"/>
      <c r="DQ181" s="148"/>
      <c r="DR181" s="148"/>
      <c r="DS181" s="148"/>
      <c r="DT181" s="148"/>
      <c r="DU181" s="148"/>
      <c r="DV181" s="148"/>
      <c r="DW181" s="148"/>
      <c r="DX181" s="148"/>
      <c r="DY181" s="148"/>
      <c r="DZ181" s="148"/>
      <c r="EA181" s="148"/>
      <c r="EB181" s="148"/>
      <c r="EC181" s="148"/>
      <c r="ED181" s="148"/>
      <c r="EE181" s="148"/>
      <c r="EF181" s="148"/>
      <c r="EG181" s="148"/>
      <c r="EH181" s="148"/>
      <c r="EI181" s="148"/>
      <c r="EJ181" s="148"/>
      <c r="EK181" s="148"/>
      <c r="EL181" s="148"/>
      <c r="EM181" s="148"/>
      <c r="EN181" s="148"/>
      <c r="EO181" s="148"/>
      <c r="EP181" s="148"/>
      <c r="EQ181" s="148"/>
      <c r="ER181" s="148"/>
      <c r="ES181" s="148"/>
      <c r="ET181" s="148"/>
      <c r="EU181" s="148"/>
      <c r="EV181" s="148"/>
      <c r="EW181" s="148"/>
      <c r="EX181" s="148"/>
      <c r="EY181" s="148"/>
      <c r="EZ181" s="148"/>
      <c r="FA181" s="148"/>
      <c r="FB181" s="148"/>
      <c r="FC181" s="148"/>
      <c r="FD181" s="148"/>
      <c r="FE181" s="148"/>
      <c r="FF181" s="148"/>
      <c r="FG181" s="148"/>
      <c r="FH181" s="148"/>
      <c r="FI181" s="148"/>
      <c r="FJ181" s="148"/>
      <c r="FK181" s="148"/>
      <c r="FL181" s="148"/>
      <c r="FM181" s="148"/>
      <c r="FN181" s="148"/>
      <c r="FO181" s="148"/>
      <c r="FP181" s="148"/>
      <c r="FQ181" s="148"/>
      <c r="FR181" s="148"/>
      <c r="FS181" s="148"/>
      <c r="FT181" s="148"/>
      <c r="FU181" s="148"/>
      <c r="FV181" s="148"/>
      <c r="FW181" s="148"/>
      <c r="FX181" s="148"/>
      <c r="FY181" s="148"/>
      <c r="FZ181" s="148"/>
      <c r="GA181" s="148"/>
      <c r="GB181" s="148"/>
      <c r="GC181" s="148"/>
      <c r="GD181" s="148"/>
      <c r="GE181" s="148"/>
      <c r="GF181" s="148"/>
      <c r="GG181" s="148"/>
      <c r="GH181" s="148"/>
      <c r="GI181" s="148"/>
      <c r="GJ181" s="148"/>
      <c r="GK181" s="148"/>
      <c r="GL181" s="148"/>
      <c r="GM181" s="148"/>
      <c r="GN181" s="148"/>
      <c r="GO181" s="148"/>
      <c r="GP181" s="148"/>
      <c r="GQ181" s="148"/>
      <c r="GR181" s="148"/>
      <c r="GS181" s="148"/>
      <c r="GT181" s="148"/>
      <c r="GU181" s="148"/>
      <c r="GV181" s="148"/>
      <c r="GW181" s="148"/>
      <c r="GX181" s="148"/>
      <c r="GY181" s="148"/>
      <c r="GZ181" s="148"/>
      <c r="HA181" s="148"/>
      <c r="HB181" s="148"/>
      <c r="HC181" s="148"/>
      <c r="HD181" s="148"/>
      <c r="HE181" s="148"/>
      <c r="HF181" s="148"/>
      <c r="HG181" s="148"/>
      <c r="HH181" s="148"/>
      <c r="HI181" s="148"/>
      <c r="HJ181" s="148"/>
      <c r="HK181" s="148"/>
      <c r="HL181" s="148"/>
      <c r="HM181" s="148"/>
      <c r="HN181" s="148"/>
      <c r="HO181" s="148"/>
      <c r="HP181" s="148"/>
      <c r="HQ181" s="148"/>
      <c r="HR181" s="148"/>
      <c r="HS181" s="148"/>
      <c r="HT181" s="148"/>
      <c r="HU181" s="148"/>
      <c r="HV181" s="148"/>
      <c r="HW181" s="148"/>
      <c r="HX181" s="148"/>
      <c r="HY181" s="148"/>
      <c r="HZ181" s="148"/>
      <c r="IA181" s="148"/>
      <c r="IB181" s="148"/>
      <c r="IC181" s="148"/>
      <c r="ID181" s="148"/>
      <c r="IE181" s="148"/>
      <c r="IF181" s="148"/>
      <c r="IG181" s="148"/>
      <c r="IH181" s="148"/>
      <c r="II181" s="148"/>
      <c r="IJ181" s="148"/>
      <c r="IK181" s="148"/>
      <c r="IL181" s="148"/>
      <c r="IM181" s="148"/>
      <c r="IN181" s="148"/>
      <c r="IO181" s="148"/>
      <c r="IP181" s="148"/>
      <c r="IQ181" s="148"/>
      <c r="IR181" s="148"/>
      <c r="IS181" s="148"/>
      <c r="IT181" s="148"/>
      <c r="IU181" s="148"/>
      <c r="IV181" s="148"/>
    </row>
    <row r="182" spans="1:256" s="18" customFormat="1" ht="12" customHeight="1" x14ac:dyDescent="0.2">
      <c r="A182" s="278" t="s">
        <v>220</v>
      </c>
      <c r="B182" s="278"/>
      <c r="C182" s="19">
        <v>344</v>
      </c>
      <c r="D182" s="19">
        <v>172</v>
      </c>
      <c r="E182" s="19">
        <v>172</v>
      </c>
      <c r="F182" s="19">
        <v>335</v>
      </c>
      <c r="G182" s="19">
        <v>167</v>
      </c>
      <c r="H182" s="19">
        <v>168</v>
      </c>
      <c r="I182" s="19">
        <v>339</v>
      </c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  <c r="CJ182" s="148"/>
      <c r="CK182" s="148"/>
      <c r="CL182" s="148"/>
      <c r="CM182" s="148"/>
      <c r="CN182" s="148"/>
      <c r="CO182" s="148"/>
      <c r="CP182" s="148"/>
      <c r="CQ182" s="148"/>
      <c r="CR182" s="148"/>
      <c r="CS182" s="148"/>
      <c r="CT182" s="148"/>
      <c r="CU182" s="148"/>
      <c r="CV182" s="148"/>
      <c r="CW182" s="148"/>
      <c r="CX182" s="148"/>
      <c r="CY182" s="148"/>
      <c r="CZ182" s="148"/>
      <c r="DA182" s="148"/>
      <c r="DB182" s="148"/>
      <c r="DC182" s="148"/>
      <c r="DD182" s="148"/>
      <c r="DE182" s="148"/>
      <c r="DF182" s="148"/>
      <c r="DG182" s="148"/>
      <c r="DH182" s="148"/>
      <c r="DI182" s="148"/>
      <c r="DJ182" s="148"/>
      <c r="DK182" s="148"/>
      <c r="DL182" s="148"/>
      <c r="DM182" s="148"/>
      <c r="DN182" s="148"/>
      <c r="DO182" s="148"/>
      <c r="DP182" s="148"/>
      <c r="DQ182" s="148"/>
      <c r="DR182" s="148"/>
      <c r="DS182" s="148"/>
      <c r="DT182" s="148"/>
      <c r="DU182" s="148"/>
      <c r="DV182" s="148"/>
      <c r="DW182" s="148"/>
      <c r="DX182" s="148"/>
      <c r="DY182" s="148"/>
      <c r="DZ182" s="148"/>
      <c r="EA182" s="148"/>
      <c r="EB182" s="148"/>
      <c r="EC182" s="148"/>
      <c r="ED182" s="148"/>
      <c r="EE182" s="148"/>
      <c r="EF182" s="148"/>
      <c r="EG182" s="148"/>
      <c r="EH182" s="148"/>
      <c r="EI182" s="148"/>
      <c r="EJ182" s="148"/>
      <c r="EK182" s="148"/>
      <c r="EL182" s="148"/>
      <c r="EM182" s="148"/>
      <c r="EN182" s="148"/>
      <c r="EO182" s="148"/>
      <c r="EP182" s="148"/>
      <c r="EQ182" s="148"/>
      <c r="ER182" s="148"/>
      <c r="ES182" s="148"/>
      <c r="ET182" s="148"/>
      <c r="EU182" s="148"/>
      <c r="EV182" s="148"/>
      <c r="EW182" s="148"/>
      <c r="EX182" s="148"/>
      <c r="EY182" s="148"/>
      <c r="EZ182" s="148"/>
      <c r="FA182" s="148"/>
      <c r="FB182" s="148"/>
      <c r="FC182" s="148"/>
      <c r="FD182" s="148"/>
      <c r="FE182" s="148"/>
      <c r="FF182" s="148"/>
      <c r="FG182" s="148"/>
      <c r="FH182" s="148"/>
      <c r="FI182" s="148"/>
      <c r="FJ182" s="148"/>
      <c r="FK182" s="148"/>
      <c r="FL182" s="148"/>
      <c r="FM182" s="148"/>
      <c r="FN182" s="148"/>
      <c r="FO182" s="148"/>
      <c r="FP182" s="148"/>
      <c r="FQ182" s="148"/>
      <c r="FR182" s="148"/>
      <c r="FS182" s="148"/>
      <c r="FT182" s="148"/>
      <c r="FU182" s="148"/>
      <c r="FV182" s="148"/>
      <c r="FW182" s="148"/>
      <c r="FX182" s="148"/>
      <c r="FY182" s="148"/>
      <c r="FZ182" s="148"/>
      <c r="GA182" s="148"/>
      <c r="GB182" s="148"/>
      <c r="GC182" s="148"/>
      <c r="GD182" s="148"/>
      <c r="GE182" s="148"/>
      <c r="GF182" s="148"/>
      <c r="GG182" s="148"/>
      <c r="GH182" s="148"/>
      <c r="GI182" s="148"/>
      <c r="GJ182" s="148"/>
      <c r="GK182" s="148"/>
      <c r="GL182" s="148"/>
      <c r="GM182" s="148"/>
      <c r="GN182" s="148"/>
      <c r="GO182" s="148"/>
      <c r="GP182" s="148"/>
      <c r="GQ182" s="148"/>
      <c r="GR182" s="148"/>
      <c r="GS182" s="148"/>
      <c r="GT182" s="148"/>
      <c r="GU182" s="148"/>
      <c r="GV182" s="148"/>
      <c r="GW182" s="148"/>
      <c r="GX182" s="148"/>
      <c r="GY182" s="148"/>
      <c r="GZ182" s="148"/>
      <c r="HA182" s="148"/>
      <c r="HB182" s="148"/>
      <c r="HC182" s="148"/>
      <c r="HD182" s="148"/>
      <c r="HE182" s="148"/>
      <c r="HF182" s="148"/>
      <c r="HG182" s="148"/>
      <c r="HH182" s="148"/>
      <c r="HI182" s="148"/>
      <c r="HJ182" s="148"/>
      <c r="HK182" s="148"/>
      <c r="HL182" s="148"/>
      <c r="HM182" s="148"/>
      <c r="HN182" s="148"/>
      <c r="HO182" s="148"/>
      <c r="HP182" s="148"/>
      <c r="HQ182" s="148"/>
      <c r="HR182" s="148"/>
      <c r="HS182" s="148"/>
      <c r="HT182" s="148"/>
      <c r="HU182" s="148"/>
      <c r="HV182" s="148"/>
      <c r="HW182" s="148"/>
      <c r="HX182" s="148"/>
      <c r="HY182" s="148"/>
      <c r="HZ182" s="148"/>
      <c r="IA182" s="148"/>
      <c r="IB182" s="148"/>
      <c r="IC182" s="148"/>
      <c r="ID182" s="148"/>
      <c r="IE182" s="148"/>
      <c r="IF182" s="148"/>
      <c r="IG182" s="148"/>
      <c r="IH182" s="148"/>
      <c r="II182" s="148"/>
      <c r="IJ182" s="148"/>
      <c r="IK182" s="148"/>
      <c r="IL182" s="148"/>
      <c r="IM182" s="148"/>
      <c r="IN182" s="148"/>
      <c r="IO182" s="148"/>
      <c r="IP182" s="148"/>
      <c r="IQ182" s="148"/>
      <c r="IR182" s="148"/>
      <c r="IS182" s="148"/>
      <c r="IT182" s="148"/>
      <c r="IU182" s="148"/>
      <c r="IV182" s="148"/>
    </row>
    <row r="183" spans="1:256" s="18" customFormat="1" ht="12" customHeight="1" x14ac:dyDescent="0.2">
      <c r="A183" s="278" t="s">
        <v>221</v>
      </c>
      <c r="B183" s="278"/>
      <c r="C183" s="19">
        <v>757</v>
      </c>
      <c r="D183" s="19">
        <v>397</v>
      </c>
      <c r="E183" s="19">
        <v>360</v>
      </c>
      <c r="F183" s="19">
        <v>800</v>
      </c>
      <c r="G183" s="19">
        <v>408</v>
      </c>
      <c r="H183" s="19">
        <v>392</v>
      </c>
      <c r="I183" s="19">
        <v>779</v>
      </c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8"/>
      <c r="CI183" s="148"/>
      <c r="CJ183" s="148"/>
      <c r="CK183" s="148"/>
      <c r="CL183" s="148"/>
      <c r="CM183" s="148"/>
      <c r="CN183" s="148"/>
      <c r="CO183" s="148"/>
      <c r="CP183" s="148"/>
      <c r="CQ183" s="148"/>
      <c r="CR183" s="148"/>
      <c r="CS183" s="148"/>
      <c r="CT183" s="148"/>
      <c r="CU183" s="148"/>
      <c r="CV183" s="148"/>
      <c r="CW183" s="148"/>
      <c r="CX183" s="148"/>
      <c r="CY183" s="148"/>
      <c r="CZ183" s="148"/>
      <c r="DA183" s="148"/>
      <c r="DB183" s="148"/>
      <c r="DC183" s="148"/>
      <c r="DD183" s="148"/>
      <c r="DE183" s="148"/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8"/>
      <c r="DR183" s="148"/>
      <c r="DS183" s="148"/>
      <c r="DT183" s="148"/>
      <c r="DU183" s="148"/>
      <c r="DV183" s="148"/>
      <c r="DW183" s="148"/>
      <c r="DX183" s="148"/>
      <c r="DY183" s="148"/>
      <c r="DZ183" s="148"/>
      <c r="EA183" s="148"/>
      <c r="EB183" s="148"/>
      <c r="EC183" s="148"/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8"/>
      <c r="EO183" s="148"/>
      <c r="EP183" s="148"/>
      <c r="EQ183" s="148"/>
      <c r="ER183" s="148"/>
      <c r="ES183" s="148"/>
      <c r="ET183" s="148"/>
      <c r="EU183" s="148"/>
      <c r="EV183" s="148"/>
      <c r="EW183" s="148"/>
      <c r="EX183" s="148"/>
      <c r="EY183" s="148"/>
      <c r="EZ183" s="148"/>
      <c r="FA183" s="148"/>
      <c r="FB183" s="148"/>
      <c r="FC183" s="148"/>
      <c r="FD183" s="148"/>
      <c r="FE183" s="148"/>
      <c r="FF183" s="148"/>
      <c r="FG183" s="148"/>
      <c r="FH183" s="148"/>
      <c r="FI183" s="148"/>
      <c r="FJ183" s="148"/>
      <c r="FK183" s="148"/>
      <c r="FL183" s="148"/>
      <c r="FM183" s="148"/>
      <c r="FN183" s="148"/>
      <c r="FO183" s="148"/>
      <c r="FP183" s="148"/>
      <c r="FQ183" s="148"/>
      <c r="FR183" s="148"/>
      <c r="FS183" s="148"/>
      <c r="FT183" s="148"/>
      <c r="FU183" s="148"/>
      <c r="FV183" s="148"/>
      <c r="FW183" s="148"/>
      <c r="FX183" s="148"/>
      <c r="FY183" s="148"/>
      <c r="FZ183" s="148"/>
      <c r="GA183" s="148"/>
      <c r="GB183" s="148"/>
      <c r="GC183" s="148"/>
      <c r="GD183" s="148"/>
      <c r="GE183" s="148"/>
      <c r="GF183" s="148"/>
      <c r="GG183" s="148"/>
      <c r="GH183" s="148"/>
      <c r="GI183" s="148"/>
      <c r="GJ183" s="148"/>
      <c r="GK183" s="148"/>
      <c r="GL183" s="148"/>
      <c r="GM183" s="148"/>
      <c r="GN183" s="148"/>
      <c r="GO183" s="148"/>
      <c r="GP183" s="148"/>
      <c r="GQ183" s="148"/>
      <c r="GR183" s="148"/>
      <c r="GS183" s="148"/>
      <c r="GT183" s="148"/>
      <c r="GU183" s="148"/>
      <c r="GV183" s="148"/>
      <c r="GW183" s="148"/>
      <c r="GX183" s="148"/>
      <c r="GY183" s="148"/>
      <c r="GZ183" s="148"/>
      <c r="HA183" s="148"/>
      <c r="HB183" s="148"/>
      <c r="HC183" s="148"/>
      <c r="HD183" s="148"/>
      <c r="HE183" s="148"/>
      <c r="HF183" s="148"/>
      <c r="HG183" s="148"/>
      <c r="HH183" s="148"/>
      <c r="HI183" s="148"/>
      <c r="HJ183" s="148"/>
      <c r="HK183" s="148"/>
      <c r="HL183" s="148"/>
      <c r="HM183" s="148"/>
      <c r="HN183" s="148"/>
      <c r="HO183" s="148"/>
      <c r="HP183" s="148"/>
      <c r="HQ183" s="148"/>
      <c r="HR183" s="148"/>
      <c r="HS183" s="148"/>
      <c r="HT183" s="148"/>
      <c r="HU183" s="148"/>
      <c r="HV183" s="148"/>
      <c r="HW183" s="148"/>
      <c r="HX183" s="148"/>
      <c r="HY183" s="148"/>
      <c r="HZ183" s="148"/>
      <c r="IA183" s="148"/>
      <c r="IB183" s="148"/>
      <c r="IC183" s="148"/>
      <c r="ID183" s="148"/>
      <c r="IE183" s="148"/>
      <c r="IF183" s="148"/>
      <c r="IG183" s="148"/>
      <c r="IH183" s="148"/>
      <c r="II183" s="148"/>
      <c r="IJ183" s="148"/>
      <c r="IK183" s="148"/>
      <c r="IL183" s="148"/>
      <c r="IM183" s="148"/>
      <c r="IN183" s="148"/>
      <c r="IO183" s="148"/>
      <c r="IP183" s="148"/>
      <c r="IQ183" s="148"/>
      <c r="IR183" s="148"/>
      <c r="IS183" s="148"/>
      <c r="IT183" s="148"/>
      <c r="IU183" s="148"/>
      <c r="IV183" s="148"/>
    </row>
    <row r="184" spans="1:256" s="18" customFormat="1" ht="12" customHeight="1" x14ac:dyDescent="0.2">
      <c r="A184" s="278" t="s">
        <v>222</v>
      </c>
      <c r="B184" s="278"/>
      <c r="C184" s="19">
        <v>413</v>
      </c>
      <c r="D184" s="19">
        <v>203</v>
      </c>
      <c r="E184" s="19">
        <v>210</v>
      </c>
      <c r="F184" s="19">
        <v>406</v>
      </c>
      <c r="G184" s="19">
        <v>200</v>
      </c>
      <c r="H184" s="19">
        <v>206</v>
      </c>
      <c r="I184" s="19">
        <v>409</v>
      </c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  <c r="CJ184" s="148"/>
      <c r="CK184" s="148"/>
      <c r="CL184" s="148"/>
      <c r="CM184" s="148"/>
      <c r="CN184" s="148"/>
      <c r="CO184" s="148"/>
      <c r="CP184" s="148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8"/>
      <c r="DB184" s="148"/>
      <c r="DC184" s="148"/>
      <c r="DD184" s="148"/>
      <c r="DE184" s="148"/>
      <c r="DF184" s="148"/>
      <c r="DG184" s="148"/>
      <c r="DH184" s="148"/>
      <c r="DI184" s="148"/>
      <c r="DJ184" s="148"/>
      <c r="DK184" s="148"/>
      <c r="DL184" s="148"/>
      <c r="DM184" s="148"/>
      <c r="DN184" s="148"/>
      <c r="DO184" s="148"/>
      <c r="DP184" s="148"/>
      <c r="DQ184" s="148"/>
      <c r="DR184" s="148"/>
      <c r="DS184" s="148"/>
      <c r="DT184" s="148"/>
      <c r="DU184" s="148"/>
      <c r="DV184" s="148"/>
      <c r="DW184" s="148"/>
      <c r="DX184" s="148"/>
      <c r="DY184" s="148"/>
      <c r="DZ184" s="148"/>
      <c r="EA184" s="148"/>
      <c r="EB184" s="148"/>
      <c r="EC184" s="148"/>
      <c r="ED184" s="148"/>
      <c r="EE184" s="148"/>
      <c r="EF184" s="148"/>
      <c r="EG184" s="148"/>
      <c r="EH184" s="148"/>
      <c r="EI184" s="148"/>
      <c r="EJ184" s="148"/>
      <c r="EK184" s="148"/>
      <c r="EL184" s="148"/>
      <c r="EM184" s="148"/>
      <c r="EN184" s="148"/>
      <c r="EO184" s="148"/>
      <c r="EP184" s="148"/>
      <c r="EQ184" s="148"/>
      <c r="ER184" s="148"/>
      <c r="ES184" s="148"/>
      <c r="ET184" s="148"/>
      <c r="EU184" s="148"/>
      <c r="EV184" s="148"/>
      <c r="EW184" s="148"/>
      <c r="EX184" s="148"/>
      <c r="EY184" s="148"/>
      <c r="EZ184" s="148"/>
      <c r="FA184" s="148"/>
      <c r="FB184" s="148"/>
      <c r="FC184" s="148"/>
      <c r="FD184" s="148"/>
      <c r="FE184" s="148"/>
      <c r="FF184" s="148"/>
      <c r="FG184" s="148"/>
      <c r="FH184" s="148"/>
      <c r="FI184" s="148"/>
      <c r="FJ184" s="148"/>
      <c r="FK184" s="148"/>
      <c r="FL184" s="148"/>
      <c r="FM184" s="148"/>
      <c r="FN184" s="148"/>
      <c r="FO184" s="148"/>
      <c r="FP184" s="148"/>
      <c r="FQ184" s="148"/>
      <c r="FR184" s="148"/>
      <c r="FS184" s="148"/>
      <c r="FT184" s="148"/>
      <c r="FU184" s="148"/>
      <c r="FV184" s="148"/>
      <c r="FW184" s="148"/>
      <c r="FX184" s="148"/>
      <c r="FY184" s="148"/>
      <c r="FZ184" s="148"/>
      <c r="GA184" s="148"/>
      <c r="GB184" s="148"/>
      <c r="GC184" s="148"/>
      <c r="GD184" s="148"/>
      <c r="GE184" s="148"/>
      <c r="GF184" s="148"/>
      <c r="GG184" s="148"/>
      <c r="GH184" s="148"/>
      <c r="GI184" s="148"/>
      <c r="GJ184" s="148"/>
      <c r="GK184" s="148"/>
      <c r="GL184" s="148"/>
      <c r="GM184" s="148"/>
      <c r="GN184" s="148"/>
      <c r="GO184" s="148"/>
      <c r="GP184" s="148"/>
      <c r="GQ184" s="148"/>
      <c r="GR184" s="148"/>
      <c r="GS184" s="148"/>
      <c r="GT184" s="148"/>
      <c r="GU184" s="148"/>
      <c r="GV184" s="148"/>
      <c r="GW184" s="148"/>
      <c r="GX184" s="148"/>
      <c r="GY184" s="148"/>
      <c r="GZ184" s="148"/>
      <c r="HA184" s="148"/>
      <c r="HB184" s="148"/>
      <c r="HC184" s="148"/>
      <c r="HD184" s="148"/>
      <c r="HE184" s="148"/>
      <c r="HF184" s="148"/>
      <c r="HG184" s="148"/>
      <c r="HH184" s="148"/>
      <c r="HI184" s="148"/>
      <c r="HJ184" s="148"/>
      <c r="HK184" s="148"/>
      <c r="HL184" s="148"/>
      <c r="HM184" s="148"/>
      <c r="HN184" s="148"/>
      <c r="HO184" s="148"/>
      <c r="HP184" s="148"/>
      <c r="HQ184" s="148"/>
      <c r="HR184" s="148"/>
      <c r="HS184" s="148"/>
      <c r="HT184" s="148"/>
      <c r="HU184" s="148"/>
      <c r="HV184" s="148"/>
      <c r="HW184" s="148"/>
      <c r="HX184" s="148"/>
      <c r="HY184" s="148"/>
      <c r="HZ184" s="148"/>
      <c r="IA184" s="148"/>
      <c r="IB184" s="148"/>
      <c r="IC184" s="148"/>
      <c r="ID184" s="148"/>
      <c r="IE184" s="148"/>
      <c r="IF184" s="148"/>
      <c r="IG184" s="148"/>
      <c r="IH184" s="148"/>
      <c r="II184" s="148"/>
      <c r="IJ184" s="148"/>
      <c r="IK184" s="148"/>
      <c r="IL184" s="148"/>
      <c r="IM184" s="148"/>
      <c r="IN184" s="148"/>
      <c r="IO184" s="148"/>
      <c r="IP184" s="148"/>
      <c r="IQ184" s="148"/>
      <c r="IR184" s="148"/>
      <c r="IS184" s="148"/>
      <c r="IT184" s="148"/>
      <c r="IU184" s="148"/>
      <c r="IV184" s="148"/>
    </row>
    <row r="185" spans="1:256" s="18" customFormat="1" ht="12" customHeight="1" x14ac:dyDescent="0.2">
      <c r="A185" s="284" t="s">
        <v>223</v>
      </c>
      <c r="B185" s="284"/>
      <c r="C185" s="25">
        <v>1044</v>
      </c>
      <c r="D185" s="25">
        <v>516</v>
      </c>
      <c r="E185" s="25">
        <v>528</v>
      </c>
      <c r="F185" s="25">
        <v>1026</v>
      </c>
      <c r="G185" s="25">
        <v>512</v>
      </c>
      <c r="H185" s="25">
        <v>514</v>
      </c>
      <c r="I185" s="25">
        <v>1035</v>
      </c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  <c r="CJ185" s="148"/>
      <c r="CK185" s="148"/>
      <c r="CL185" s="148"/>
      <c r="CM185" s="148"/>
      <c r="CN185" s="148"/>
      <c r="CO185" s="148"/>
      <c r="CP185" s="148"/>
      <c r="CQ185" s="148"/>
      <c r="CR185" s="148"/>
      <c r="CS185" s="148"/>
      <c r="CT185" s="148"/>
      <c r="CU185" s="148"/>
      <c r="CV185" s="148"/>
      <c r="CW185" s="148"/>
      <c r="CX185" s="148"/>
      <c r="CY185" s="148"/>
      <c r="CZ185" s="148"/>
      <c r="DA185" s="148"/>
      <c r="DB185" s="148"/>
      <c r="DC185" s="148"/>
      <c r="DD185" s="148"/>
      <c r="DE185" s="148"/>
      <c r="DF185" s="148"/>
      <c r="DG185" s="148"/>
      <c r="DH185" s="148"/>
      <c r="DI185" s="148"/>
      <c r="DJ185" s="148"/>
      <c r="DK185" s="148"/>
      <c r="DL185" s="148"/>
      <c r="DM185" s="148"/>
      <c r="DN185" s="148"/>
      <c r="DO185" s="148"/>
      <c r="DP185" s="148"/>
      <c r="DQ185" s="148"/>
      <c r="DR185" s="148"/>
      <c r="DS185" s="148"/>
      <c r="DT185" s="148"/>
      <c r="DU185" s="148"/>
      <c r="DV185" s="148"/>
      <c r="DW185" s="148"/>
      <c r="DX185" s="148"/>
      <c r="DY185" s="148"/>
      <c r="DZ185" s="148"/>
      <c r="EA185" s="148"/>
      <c r="EB185" s="148"/>
      <c r="EC185" s="148"/>
      <c r="ED185" s="148"/>
      <c r="EE185" s="148"/>
      <c r="EF185" s="148"/>
      <c r="EG185" s="148"/>
      <c r="EH185" s="148"/>
      <c r="EI185" s="148"/>
      <c r="EJ185" s="148"/>
      <c r="EK185" s="148"/>
      <c r="EL185" s="148"/>
      <c r="EM185" s="148"/>
      <c r="EN185" s="148"/>
      <c r="EO185" s="148"/>
      <c r="EP185" s="148"/>
      <c r="EQ185" s="148"/>
      <c r="ER185" s="148"/>
      <c r="ES185" s="148"/>
      <c r="ET185" s="148"/>
      <c r="EU185" s="148"/>
      <c r="EV185" s="148"/>
      <c r="EW185" s="148"/>
      <c r="EX185" s="148"/>
      <c r="EY185" s="148"/>
      <c r="EZ185" s="148"/>
      <c r="FA185" s="148"/>
      <c r="FB185" s="148"/>
      <c r="FC185" s="148"/>
      <c r="FD185" s="148"/>
      <c r="FE185" s="148"/>
      <c r="FF185" s="148"/>
      <c r="FG185" s="148"/>
      <c r="FH185" s="148"/>
      <c r="FI185" s="148"/>
      <c r="FJ185" s="148"/>
      <c r="FK185" s="148"/>
      <c r="FL185" s="148"/>
      <c r="FM185" s="148"/>
      <c r="FN185" s="148"/>
      <c r="FO185" s="148"/>
      <c r="FP185" s="148"/>
      <c r="FQ185" s="148"/>
      <c r="FR185" s="148"/>
      <c r="FS185" s="148"/>
      <c r="FT185" s="148"/>
      <c r="FU185" s="148"/>
      <c r="FV185" s="148"/>
      <c r="FW185" s="148"/>
      <c r="FX185" s="148"/>
      <c r="FY185" s="148"/>
      <c r="FZ185" s="148"/>
      <c r="GA185" s="148"/>
      <c r="GB185" s="148"/>
      <c r="GC185" s="148"/>
      <c r="GD185" s="148"/>
      <c r="GE185" s="148"/>
      <c r="GF185" s="148"/>
      <c r="GG185" s="148"/>
      <c r="GH185" s="148"/>
      <c r="GI185" s="148"/>
      <c r="GJ185" s="148"/>
      <c r="GK185" s="148"/>
      <c r="GL185" s="148"/>
      <c r="GM185" s="148"/>
      <c r="GN185" s="148"/>
      <c r="GO185" s="148"/>
      <c r="GP185" s="148"/>
      <c r="GQ185" s="148"/>
      <c r="GR185" s="148"/>
      <c r="GS185" s="148"/>
      <c r="GT185" s="148"/>
      <c r="GU185" s="148"/>
      <c r="GV185" s="148"/>
      <c r="GW185" s="148"/>
      <c r="GX185" s="148"/>
      <c r="GY185" s="148"/>
      <c r="GZ185" s="148"/>
      <c r="HA185" s="148"/>
      <c r="HB185" s="148"/>
      <c r="HC185" s="148"/>
      <c r="HD185" s="148"/>
      <c r="HE185" s="148"/>
      <c r="HF185" s="148"/>
      <c r="HG185" s="148"/>
      <c r="HH185" s="148"/>
      <c r="HI185" s="148"/>
      <c r="HJ185" s="148"/>
      <c r="HK185" s="148"/>
      <c r="HL185" s="148"/>
      <c r="HM185" s="148"/>
      <c r="HN185" s="148"/>
      <c r="HO185" s="148"/>
      <c r="HP185" s="148"/>
      <c r="HQ185" s="148"/>
      <c r="HR185" s="148"/>
      <c r="HS185" s="148"/>
      <c r="HT185" s="148"/>
      <c r="HU185" s="148"/>
      <c r="HV185" s="148"/>
      <c r="HW185" s="148"/>
      <c r="HX185" s="148"/>
      <c r="HY185" s="148"/>
      <c r="HZ185" s="148"/>
      <c r="IA185" s="148"/>
      <c r="IB185" s="148"/>
      <c r="IC185" s="148"/>
      <c r="ID185" s="148"/>
      <c r="IE185" s="148"/>
      <c r="IF185" s="148"/>
      <c r="IG185" s="148"/>
      <c r="IH185" s="148"/>
      <c r="II185" s="148"/>
      <c r="IJ185" s="148"/>
      <c r="IK185" s="148"/>
      <c r="IL185" s="148"/>
      <c r="IM185" s="148"/>
      <c r="IN185" s="148"/>
      <c r="IO185" s="148"/>
      <c r="IP185" s="148"/>
      <c r="IQ185" s="148"/>
      <c r="IR185" s="148"/>
      <c r="IS185" s="148"/>
      <c r="IT185" s="148"/>
      <c r="IU185" s="148"/>
      <c r="IV185" s="148"/>
    </row>
    <row r="186" spans="1:256" s="18" customFormat="1" ht="12" customHeight="1" x14ac:dyDescent="0.2">
      <c r="A186" s="151"/>
      <c r="B186" s="151"/>
      <c r="C186" s="22"/>
      <c r="D186" s="22"/>
      <c r="E186" s="22"/>
      <c r="F186" s="22"/>
      <c r="G186" s="22"/>
      <c r="H186" s="22"/>
      <c r="I186" s="22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  <c r="FF186" s="148"/>
      <c r="FG186" s="148"/>
      <c r="FH186" s="148"/>
      <c r="FI186" s="148"/>
      <c r="FJ186" s="148"/>
      <c r="FK186" s="148"/>
      <c r="FL186" s="148"/>
      <c r="FM186" s="148"/>
      <c r="FN186" s="148"/>
      <c r="FO186" s="148"/>
      <c r="FP186" s="148"/>
      <c r="FQ186" s="148"/>
      <c r="FR186" s="148"/>
      <c r="FS186" s="148"/>
      <c r="FT186" s="148"/>
      <c r="FU186" s="148"/>
      <c r="FV186" s="148"/>
      <c r="FW186" s="148"/>
      <c r="FX186" s="148"/>
      <c r="FY186" s="148"/>
      <c r="FZ186" s="148"/>
      <c r="GA186" s="148"/>
      <c r="GB186" s="148"/>
      <c r="GC186" s="148"/>
      <c r="GD186" s="148"/>
      <c r="GE186" s="148"/>
      <c r="GF186" s="148"/>
      <c r="GG186" s="148"/>
      <c r="GH186" s="148"/>
      <c r="GI186" s="148"/>
      <c r="GJ186" s="148"/>
      <c r="GK186" s="148"/>
      <c r="GL186" s="148"/>
      <c r="GM186" s="148"/>
      <c r="GN186" s="148"/>
      <c r="GO186" s="148"/>
      <c r="GP186" s="148"/>
      <c r="GQ186" s="148"/>
      <c r="GR186" s="148"/>
      <c r="GS186" s="148"/>
      <c r="GT186" s="148"/>
      <c r="GU186" s="148"/>
      <c r="GV186" s="148"/>
      <c r="GW186" s="148"/>
      <c r="GX186" s="148"/>
      <c r="GY186" s="148"/>
      <c r="GZ186" s="148"/>
      <c r="HA186" s="148"/>
      <c r="HB186" s="148"/>
      <c r="HC186" s="148"/>
      <c r="HD186" s="148"/>
      <c r="HE186" s="148"/>
      <c r="HF186" s="148"/>
      <c r="HG186" s="148"/>
      <c r="HH186" s="148"/>
      <c r="HI186" s="148"/>
      <c r="HJ186" s="148"/>
      <c r="HK186" s="148"/>
      <c r="HL186" s="148"/>
      <c r="HM186" s="148"/>
      <c r="HN186" s="148"/>
      <c r="HO186" s="148"/>
      <c r="HP186" s="148"/>
      <c r="HQ186" s="148"/>
      <c r="HR186" s="148"/>
      <c r="HS186" s="148"/>
      <c r="HT186" s="148"/>
      <c r="HU186" s="148"/>
      <c r="HV186" s="148"/>
      <c r="HW186" s="148"/>
      <c r="HX186" s="148"/>
      <c r="HY186" s="148"/>
      <c r="HZ186" s="148"/>
      <c r="IA186" s="148"/>
      <c r="IB186" s="148"/>
      <c r="IC186" s="148"/>
      <c r="ID186" s="148"/>
      <c r="IE186" s="148"/>
      <c r="IF186" s="148"/>
      <c r="IG186" s="148"/>
      <c r="IH186" s="148"/>
      <c r="II186" s="148"/>
      <c r="IJ186" s="148"/>
      <c r="IK186" s="148"/>
      <c r="IL186" s="148"/>
      <c r="IM186" s="148"/>
      <c r="IN186" s="148"/>
      <c r="IO186" s="148"/>
      <c r="IP186" s="148"/>
      <c r="IQ186" s="148"/>
      <c r="IR186" s="148"/>
      <c r="IS186" s="148"/>
      <c r="IT186" s="148"/>
      <c r="IU186" s="148"/>
      <c r="IV186" s="148"/>
    </row>
    <row r="187" spans="1:256" s="18" customFormat="1" ht="12" customHeight="1" x14ac:dyDescent="0.2">
      <c r="A187" s="280" t="s">
        <v>225</v>
      </c>
      <c r="B187" s="280"/>
      <c r="C187" s="17">
        <v>353709</v>
      </c>
      <c r="D187" s="17">
        <v>172505</v>
      </c>
      <c r="E187" s="17">
        <v>181204</v>
      </c>
      <c r="F187" s="17">
        <v>353343</v>
      </c>
      <c r="G187" s="17">
        <v>172192</v>
      </c>
      <c r="H187" s="17">
        <v>181151</v>
      </c>
      <c r="I187" s="17">
        <v>353526</v>
      </c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56" s="18" customFormat="1" ht="12" customHeight="1" x14ac:dyDescent="0.2">
      <c r="A188" s="278" t="s">
        <v>226</v>
      </c>
      <c r="B188" s="278"/>
      <c r="C188" s="19">
        <v>51084</v>
      </c>
      <c r="D188" s="19">
        <v>24933</v>
      </c>
      <c r="E188" s="19">
        <v>26151</v>
      </c>
      <c r="F188" s="19">
        <v>50865</v>
      </c>
      <c r="G188" s="19">
        <v>24834</v>
      </c>
      <c r="H188" s="19">
        <v>26031</v>
      </c>
      <c r="I188" s="19">
        <v>50975</v>
      </c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48"/>
      <c r="DE188" s="148"/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8"/>
      <c r="DR188" s="148"/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48"/>
      <c r="EJ188" s="148"/>
      <c r="EK188" s="148"/>
      <c r="EL188" s="148"/>
      <c r="EM188" s="148"/>
      <c r="EN188" s="148"/>
      <c r="EO188" s="148"/>
      <c r="EP188" s="148"/>
      <c r="EQ188" s="148"/>
      <c r="ER188" s="148"/>
      <c r="ES188" s="148"/>
      <c r="ET188" s="148"/>
      <c r="EU188" s="148"/>
      <c r="EV188" s="148"/>
      <c r="EW188" s="148"/>
      <c r="EX188" s="148"/>
      <c r="EY188" s="148"/>
      <c r="EZ188" s="148"/>
      <c r="FA188" s="148"/>
      <c r="FB188" s="148"/>
      <c r="FC188" s="148"/>
      <c r="FD188" s="148"/>
      <c r="FE188" s="148"/>
      <c r="FF188" s="148"/>
      <c r="FG188" s="148"/>
      <c r="FH188" s="148"/>
      <c r="FI188" s="148"/>
      <c r="FJ188" s="148"/>
      <c r="FK188" s="148"/>
      <c r="FL188" s="148"/>
      <c r="FM188" s="148"/>
      <c r="FN188" s="148"/>
      <c r="FO188" s="148"/>
      <c r="FP188" s="148"/>
      <c r="FQ188" s="148"/>
      <c r="FR188" s="148"/>
      <c r="FS188" s="148"/>
      <c r="FT188" s="148"/>
      <c r="FU188" s="148"/>
      <c r="FV188" s="148"/>
      <c r="FW188" s="148"/>
      <c r="FX188" s="148"/>
      <c r="FY188" s="148"/>
      <c r="FZ188" s="148"/>
      <c r="GA188" s="148"/>
      <c r="GB188" s="148"/>
      <c r="GC188" s="148"/>
      <c r="GD188" s="148"/>
      <c r="GE188" s="148"/>
      <c r="GF188" s="148"/>
      <c r="GG188" s="148"/>
      <c r="GH188" s="148"/>
      <c r="GI188" s="148"/>
      <c r="GJ188" s="148"/>
      <c r="GK188" s="148"/>
      <c r="GL188" s="148"/>
      <c r="GM188" s="148"/>
      <c r="GN188" s="148"/>
      <c r="GO188" s="148"/>
      <c r="GP188" s="148"/>
      <c r="GQ188" s="148"/>
      <c r="GR188" s="148"/>
      <c r="GS188" s="148"/>
      <c r="GT188" s="148"/>
      <c r="GU188" s="148"/>
      <c r="GV188" s="148"/>
      <c r="GW188" s="148"/>
      <c r="GX188" s="148"/>
      <c r="GY188" s="148"/>
      <c r="GZ188" s="148"/>
      <c r="HA188" s="148"/>
      <c r="HB188" s="148"/>
      <c r="HC188" s="148"/>
      <c r="HD188" s="148"/>
      <c r="HE188" s="148"/>
      <c r="HF188" s="148"/>
      <c r="HG188" s="148"/>
      <c r="HH188" s="148"/>
      <c r="HI188" s="148"/>
      <c r="HJ188" s="148"/>
      <c r="HK188" s="148"/>
      <c r="HL188" s="148"/>
      <c r="HM188" s="148"/>
      <c r="HN188" s="148"/>
      <c r="HO188" s="148"/>
      <c r="HP188" s="148"/>
      <c r="HQ188" s="148"/>
      <c r="HR188" s="148"/>
      <c r="HS188" s="148"/>
      <c r="HT188" s="148"/>
      <c r="HU188" s="148"/>
      <c r="HV188" s="148"/>
      <c r="HW188" s="148"/>
      <c r="HX188" s="148"/>
      <c r="HY188" s="148"/>
      <c r="HZ188" s="148"/>
      <c r="IA188" s="148"/>
      <c r="IB188" s="148"/>
      <c r="IC188" s="148"/>
      <c r="ID188" s="148"/>
      <c r="IE188" s="148"/>
      <c r="IF188" s="148"/>
      <c r="IG188" s="148"/>
      <c r="IH188" s="148"/>
      <c r="II188" s="148"/>
      <c r="IJ188" s="148"/>
      <c r="IK188" s="148"/>
      <c r="IL188" s="148"/>
      <c r="IM188" s="148"/>
      <c r="IN188" s="148"/>
      <c r="IO188" s="148"/>
      <c r="IP188" s="148"/>
      <c r="IQ188" s="148"/>
      <c r="IR188" s="148"/>
      <c r="IS188" s="148"/>
      <c r="IT188" s="148"/>
      <c r="IU188" s="148"/>
      <c r="IV188" s="148"/>
    </row>
    <row r="189" spans="1:256" s="18" customFormat="1" ht="12" customHeight="1" x14ac:dyDescent="0.2">
      <c r="A189" s="278" t="s">
        <v>227</v>
      </c>
      <c r="B189" s="278"/>
      <c r="C189" s="19">
        <v>151692</v>
      </c>
      <c r="D189" s="19">
        <v>73743</v>
      </c>
      <c r="E189" s="19">
        <v>77949</v>
      </c>
      <c r="F189" s="19">
        <v>151592</v>
      </c>
      <c r="G189" s="19">
        <v>73606</v>
      </c>
      <c r="H189" s="19">
        <v>77986</v>
      </c>
      <c r="I189" s="19">
        <v>151643</v>
      </c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  <c r="GB189" s="148"/>
      <c r="GC189" s="148"/>
      <c r="GD189" s="148"/>
      <c r="GE189" s="148"/>
      <c r="GF189" s="148"/>
      <c r="GG189" s="148"/>
      <c r="GH189" s="148"/>
      <c r="GI189" s="148"/>
      <c r="GJ189" s="148"/>
      <c r="GK189" s="148"/>
      <c r="GL189" s="148"/>
      <c r="GM189" s="148"/>
      <c r="GN189" s="148"/>
      <c r="GO189" s="148"/>
      <c r="GP189" s="148"/>
      <c r="GQ189" s="148"/>
      <c r="GR189" s="148"/>
      <c r="GS189" s="148"/>
      <c r="GT189" s="148"/>
      <c r="GU189" s="148"/>
      <c r="GV189" s="148"/>
      <c r="GW189" s="148"/>
      <c r="GX189" s="148"/>
      <c r="GY189" s="148"/>
      <c r="GZ189" s="148"/>
      <c r="HA189" s="148"/>
      <c r="HB189" s="148"/>
      <c r="HC189" s="148"/>
      <c r="HD189" s="148"/>
      <c r="HE189" s="148"/>
      <c r="HF189" s="148"/>
      <c r="HG189" s="148"/>
      <c r="HH189" s="148"/>
      <c r="HI189" s="148"/>
      <c r="HJ189" s="148"/>
      <c r="HK189" s="148"/>
      <c r="HL189" s="148"/>
      <c r="HM189" s="148"/>
      <c r="HN189" s="148"/>
      <c r="HO189" s="148"/>
      <c r="HP189" s="148"/>
      <c r="HQ189" s="148"/>
      <c r="HR189" s="148"/>
      <c r="HS189" s="148"/>
      <c r="HT189" s="148"/>
      <c r="HU189" s="148"/>
      <c r="HV189" s="148"/>
      <c r="HW189" s="148"/>
      <c r="HX189" s="148"/>
      <c r="HY189" s="148"/>
      <c r="HZ189" s="148"/>
      <c r="IA189" s="148"/>
      <c r="IB189" s="148"/>
      <c r="IC189" s="148"/>
      <c r="ID189" s="148"/>
      <c r="IE189" s="148"/>
      <c r="IF189" s="148"/>
      <c r="IG189" s="148"/>
      <c r="IH189" s="148"/>
      <c r="II189" s="148"/>
      <c r="IJ189" s="148"/>
      <c r="IK189" s="148"/>
      <c r="IL189" s="148"/>
      <c r="IM189" s="148"/>
      <c r="IN189" s="148"/>
      <c r="IO189" s="148"/>
      <c r="IP189" s="148"/>
      <c r="IQ189" s="148"/>
      <c r="IR189" s="148"/>
      <c r="IS189" s="148"/>
      <c r="IT189" s="148"/>
      <c r="IU189" s="148"/>
      <c r="IV189" s="148"/>
    </row>
    <row r="190" spans="1:256" s="18" customFormat="1" ht="12" customHeight="1" x14ac:dyDescent="0.2">
      <c r="A190" s="278" t="s">
        <v>228</v>
      </c>
      <c r="B190" s="278"/>
      <c r="C190" s="19">
        <v>64154</v>
      </c>
      <c r="D190" s="19">
        <v>30817</v>
      </c>
      <c r="E190" s="19">
        <v>33337</v>
      </c>
      <c r="F190" s="19">
        <v>64075</v>
      </c>
      <c r="G190" s="19">
        <v>30734</v>
      </c>
      <c r="H190" s="19">
        <v>33341</v>
      </c>
      <c r="I190" s="19">
        <v>64114</v>
      </c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48"/>
      <c r="GH190" s="148"/>
      <c r="GI190" s="148"/>
      <c r="GJ190" s="148"/>
      <c r="GK190" s="148"/>
      <c r="GL190" s="148"/>
      <c r="GM190" s="148"/>
      <c r="GN190" s="148"/>
      <c r="GO190" s="148"/>
      <c r="GP190" s="148"/>
      <c r="GQ190" s="148"/>
      <c r="GR190" s="148"/>
      <c r="GS190" s="148"/>
      <c r="GT190" s="148"/>
      <c r="GU190" s="148"/>
      <c r="GV190" s="148"/>
      <c r="GW190" s="148"/>
      <c r="GX190" s="148"/>
      <c r="GY190" s="148"/>
      <c r="GZ190" s="148"/>
      <c r="HA190" s="148"/>
      <c r="HB190" s="148"/>
      <c r="HC190" s="148"/>
      <c r="HD190" s="148"/>
      <c r="HE190" s="148"/>
      <c r="HF190" s="148"/>
      <c r="HG190" s="148"/>
      <c r="HH190" s="148"/>
      <c r="HI190" s="148"/>
      <c r="HJ190" s="148"/>
      <c r="HK190" s="148"/>
      <c r="HL190" s="148"/>
      <c r="HM190" s="148"/>
      <c r="HN190" s="148"/>
      <c r="HO190" s="148"/>
      <c r="HP190" s="148"/>
      <c r="HQ190" s="148"/>
      <c r="HR190" s="148"/>
      <c r="HS190" s="148"/>
      <c r="HT190" s="148"/>
      <c r="HU190" s="148"/>
      <c r="HV190" s="148"/>
      <c r="HW190" s="148"/>
      <c r="HX190" s="148"/>
      <c r="HY190" s="148"/>
      <c r="HZ190" s="148"/>
      <c r="IA190" s="148"/>
      <c r="IB190" s="148"/>
      <c r="IC190" s="148"/>
      <c r="ID190" s="148"/>
      <c r="IE190" s="148"/>
      <c r="IF190" s="148"/>
      <c r="IG190" s="148"/>
      <c r="IH190" s="148"/>
      <c r="II190" s="148"/>
      <c r="IJ190" s="148"/>
      <c r="IK190" s="148"/>
      <c r="IL190" s="148"/>
      <c r="IM190" s="148"/>
      <c r="IN190" s="148"/>
      <c r="IO190" s="148"/>
      <c r="IP190" s="148"/>
      <c r="IQ190" s="148"/>
      <c r="IR190" s="148"/>
      <c r="IS190" s="148"/>
      <c r="IT190" s="148"/>
      <c r="IU190" s="148"/>
      <c r="IV190" s="148"/>
    </row>
    <row r="191" spans="1:256" s="18" customFormat="1" ht="12" customHeight="1" x14ac:dyDescent="0.2">
      <c r="A191" s="278" t="s">
        <v>229</v>
      </c>
      <c r="B191" s="278"/>
      <c r="C191" s="19">
        <v>5968</v>
      </c>
      <c r="D191" s="19">
        <v>2958</v>
      </c>
      <c r="E191" s="19">
        <v>3010</v>
      </c>
      <c r="F191" s="19">
        <v>5970</v>
      </c>
      <c r="G191" s="19">
        <v>2965</v>
      </c>
      <c r="H191" s="19">
        <v>3005</v>
      </c>
      <c r="I191" s="19">
        <v>5970</v>
      </c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8"/>
      <c r="EO191" s="148"/>
      <c r="EP191" s="148"/>
      <c r="EQ191" s="148"/>
      <c r="ER191" s="148"/>
      <c r="ES191" s="148"/>
      <c r="ET191" s="148"/>
      <c r="EU191" s="148"/>
      <c r="EV191" s="148"/>
      <c r="EW191" s="148"/>
      <c r="EX191" s="148"/>
      <c r="EY191" s="148"/>
      <c r="EZ191" s="148"/>
      <c r="FA191" s="148"/>
      <c r="FB191" s="148"/>
      <c r="FC191" s="148"/>
      <c r="FD191" s="148"/>
      <c r="FE191" s="148"/>
      <c r="FF191" s="148"/>
      <c r="FG191" s="148"/>
      <c r="FH191" s="148"/>
      <c r="FI191" s="148"/>
      <c r="FJ191" s="148"/>
      <c r="FK191" s="148"/>
      <c r="FL191" s="148"/>
      <c r="FM191" s="148"/>
      <c r="FN191" s="148"/>
      <c r="FO191" s="148"/>
      <c r="FP191" s="148"/>
      <c r="FQ191" s="148"/>
      <c r="FR191" s="148"/>
      <c r="FS191" s="148"/>
      <c r="FT191" s="148"/>
      <c r="FU191" s="148"/>
      <c r="FV191" s="148"/>
      <c r="FW191" s="148"/>
      <c r="FX191" s="148"/>
      <c r="FY191" s="148"/>
      <c r="FZ191" s="148"/>
      <c r="GA191" s="148"/>
      <c r="GB191" s="148"/>
      <c r="GC191" s="148"/>
      <c r="GD191" s="148"/>
      <c r="GE191" s="148"/>
      <c r="GF191" s="148"/>
      <c r="GG191" s="148"/>
      <c r="GH191" s="148"/>
      <c r="GI191" s="148"/>
      <c r="GJ191" s="148"/>
      <c r="GK191" s="148"/>
      <c r="GL191" s="148"/>
      <c r="GM191" s="148"/>
      <c r="GN191" s="148"/>
      <c r="GO191" s="148"/>
      <c r="GP191" s="148"/>
      <c r="GQ191" s="148"/>
      <c r="GR191" s="148"/>
      <c r="GS191" s="148"/>
      <c r="GT191" s="148"/>
      <c r="GU191" s="148"/>
      <c r="GV191" s="148"/>
      <c r="GW191" s="148"/>
      <c r="GX191" s="148"/>
      <c r="GY191" s="148"/>
      <c r="GZ191" s="148"/>
      <c r="HA191" s="148"/>
      <c r="HB191" s="148"/>
      <c r="HC191" s="148"/>
      <c r="HD191" s="148"/>
      <c r="HE191" s="148"/>
      <c r="HF191" s="148"/>
      <c r="HG191" s="148"/>
      <c r="HH191" s="148"/>
      <c r="HI191" s="148"/>
      <c r="HJ191" s="148"/>
      <c r="HK191" s="148"/>
      <c r="HL191" s="148"/>
      <c r="HM191" s="148"/>
      <c r="HN191" s="148"/>
      <c r="HO191" s="148"/>
      <c r="HP191" s="148"/>
      <c r="HQ191" s="148"/>
      <c r="HR191" s="148"/>
      <c r="HS191" s="148"/>
      <c r="HT191" s="148"/>
      <c r="HU191" s="148"/>
      <c r="HV191" s="148"/>
      <c r="HW191" s="148"/>
      <c r="HX191" s="148"/>
      <c r="HY191" s="148"/>
      <c r="HZ191" s="148"/>
      <c r="IA191" s="148"/>
      <c r="IB191" s="148"/>
      <c r="IC191" s="148"/>
      <c r="ID191" s="148"/>
      <c r="IE191" s="148"/>
      <c r="IF191" s="148"/>
      <c r="IG191" s="148"/>
      <c r="IH191" s="148"/>
      <c r="II191" s="148"/>
      <c r="IJ191" s="148"/>
      <c r="IK191" s="148"/>
      <c r="IL191" s="148"/>
      <c r="IM191" s="148"/>
      <c r="IN191" s="148"/>
      <c r="IO191" s="148"/>
      <c r="IP191" s="148"/>
      <c r="IQ191" s="148"/>
      <c r="IR191" s="148"/>
      <c r="IS191" s="148"/>
      <c r="IT191" s="148"/>
      <c r="IU191" s="148"/>
      <c r="IV191" s="148"/>
    </row>
    <row r="192" spans="1:256" s="18" customFormat="1" ht="12" customHeight="1" x14ac:dyDescent="0.2">
      <c r="A192" s="278" t="s">
        <v>230</v>
      </c>
      <c r="B192" s="278"/>
      <c r="C192" s="19">
        <v>55513</v>
      </c>
      <c r="D192" s="19">
        <v>27148</v>
      </c>
      <c r="E192" s="19">
        <v>28365</v>
      </c>
      <c r="F192" s="19">
        <v>55711</v>
      </c>
      <c r="G192" s="19">
        <v>27221</v>
      </c>
      <c r="H192" s="19">
        <v>28490</v>
      </c>
      <c r="I192" s="19">
        <v>55612</v>
      </c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8"/>
      <c r="DB192" s="148"/>
      <c r="DC192" s="148"/>
      <c r="DD192" s="148"/>
      <c r="DE192" s="148"/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8"/>
      <c r="DR192" s="148"/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8"/>
      <c r="EC192" s="148"/>
      <c r="ED192" s="148"/>
      <c r="EE192" s="148"/>
      <c r="EF192" s="148"/>
      <c r="EG192" s="148"/>
      <c r="EH192" s="148"/>
      <c r="EI192" s="148"/>
      <c r="EJ192" s="148"/>
      <c r="EK192" s="148"/>
      <c r="EL192" s="148"/>
      <c r="EM192" s="148"/>
      <c r="EN192" s="148"/>
      <c r="EO192" s="148"/>
      <c r="EP192" s="148"/>
      <c r="EQ192" s="148"/>
      <c r="ER192" s="148"/>
      <c r="ES192" s="148"/>
      <c r="ET192" s="148"/>
      <c r="EU192" s="148"/>
      <c r="EV192" s="148"/>
      <c r="EW192" s="148"/>
      <c r="EX192" s="148"/>
      <c r="EY192" s="148"/>
      <c r="EZ192" s="148"/>
      <c r="FA192" s="148"/>
      <c r="FB192" s="148"/>
      <c r="FC192" s="148"/>
      <c r="FD192" s="148"/>
      <c r="FE192" s="148"/>
      <c r="FF192" s="148"/>
      <c r="FG192" s="148"/>
      <c r="FH192" s="148"/>
      <c r="FI192" s="148"/>
      <c r="FJ192" s="148"/>
      <c r="FK192" s="148"/>
      <c r="FL192" s="148"/>
      <c r="FM192" s="148"/>
      <c r="FN192" s="148"/>
      <c r="FO192" s="148"/>
      <c r="FP192" s="148"/>
      <c r="FQ192" s="148"/>
      <c r="FR192" s="148"/>
      <c r="FS192" s="148"/>
      <c r="FT192" s="148"/>
      <c r="FU192" s="148"/>
      <c r="FV192" s="148"/>
      <c r="FW192" s="148"/>
      <c r="FX192" s="148"/>
      <c r="FY192" s="148"/>
      <c r="FZ192" s="148"/>
      <c r="GA192" s="148"/>
      <c r="GB192" s="148"/>
      <c r="GC192" s="148"/>
      <c r="GD192" s="148"/>
      <c r="GE192" s="148"/>
      <c r="GF192" s="148"/>
      <c r="GG192" s="148"/>
      <c r="GH192" s="148"/>
      <c r="GI192" s="148"/>
      <c r="GJ192" s="148"/>
      <c r="GK192" s="148"/>
      <c r="GL192" s="148"/>
      <c r="GM192" s="148"/>
      <c r="GN192" s="148"/>
      <c r="GO192" s="148"/>
      <c r="GP192" s="148"/>
      <c r="GQ192" s="148"/>
      <c r="GR192" s="148"/>
      <c r="GS192" s="148"/>
      <c r="GT192" s="148"/>
      <c r="GU192" s="148"/>
      <c r="GV192" s="148"/>
      <c r="GW192" s="148"/>
      <c r="GX192" s="148"/>
      <c r="GY192" s="148"/>
      <c r="GZ192" s="148"/>
      <c r="HA192" s="148"/>
      <c r="HB192" s="148"/>
      <c r="HC192" s="148"/>
      <c r="HD192" s="148"/>
      <c r="HE192" s="148"/>
      <c r="HF192" s="148"/>
      <c r="HG192" s="148"/>
      <c r="HH192" s="148"/>
      <c r="HI192" s="148"/>
      <c r="HJ192" s="148"/>
      <c r="HK192" s="148"/>
      <c r="HL192" s="148"/>
      <c r="HM192" s="148"/>
      <c r="HN192" s="148"/>
      <c r="HO192" s="148"/>
      <c r="HP192" s="148"/>
      <c r="HQ192" s="148"/>
      <c r="HR192" s="148"/>
      <c r="HS192" s="148"/>
      <c r="HT192" s="148"/>
      <c r="HU192" s="148"/>
      <c r="HV192" s="148"/>
      <c r="HW192" s="148"/>
      <c r="HX192" s="148"/>
      <c r="HY192" s="148"/>
      <c r="HZ192" s="148"/>
      <c r="IA192" s="148"/>
      <c r="IB192" s="148"/>
      <c r="IC192" s="148"/>
      <c r="ID192" s="148"/>
      <c r="IE192" s="148"/>
      <c r="IF192" s="148"/>
      <c r="IG192" s="148"/>
      <c r="IH192" s="148"/>
      <c r="II192" s="148"/>
      <c r="IJ192" s="148"/>
      <c r="IK192" s="148"/>
      <c r="IL192" s="148"/>
      <c r="IM192" s="148"/>
      <c r="IN192" s="148"/>
      <c r="IO192" s="148"/>
      <c r="IP192" s="148"/>
      <c r="IQ192" s="148"/>
      <c r="IR192" s="148"/>
      <c r="IS192" s="148"/>
      <c r="IT192" s="148"/>
      <c r="IU192" s="148"/>
      <c r="IV192" s="148"/>
    </row>
    <row r="193" spans="1:256" s="18" customFormat="1" ht="12" customHeight="1" x14ac:dyDescent="0.2">
      <c r="A193" s="278" t="s">
        <v>231</v>
      </c>
      <c r="B193" s="278"/>
      <c r="C193" s="19">
        <v>10318</v>
      </c>
      <c r="D193" s="19">
        <v>5302</v>
      </c>
      <c r="E193" s="19">
        <v>5016</v>
      </c>
      <c r="F193" s="19">
        <v>10335</v>
      </c>
      <c r="G193" s="19">
        <v>5305</v>
      </c>
      <c r="H193" s="19">
        <v>5030</v>
      </c>
      <c r="I193" s="19">
        <v>10325</v>
      </c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8"/>
      <c r="EI193" s="148"/>
      <c r="EJ193" s="148"/>
      <c r="EK193" s="148"/>
      <c r="EL193" s="148"/>
      <c r="EM193" s="148"/>
      <c r="EN193" s="148"/>
      <c r="EO193" s="148"/>
      <c r="EP193" s="148"/>
      <c r="EQ193" s="148"/>
      <c r="ER193" s="148"/>
      <c r="ES193" s="148"/>
      <c r="ET193" s="148"/>
      <c r="EU193" s="148"/>
      <c r="EV193" s="148"/>
      <c r="EW193" s="148"/>
      <c r="EX193" s="148"/>
      <c r="EY193" s="148"/>
      <c r="EZ193" s="148"/>
      <c r="FA193" s="148"/>
      <c r="FB193" s="148"/>
      <c r="FC193" s="148"/>
      <c r="FD193" s="148"/>
      <c r="FE193" s="148"/>
      <c r="FF193" s="148"/>
      <c r="FG193" s="148"/>
      <c r="FH193" s="148"/>
      <c r="FI193" s="148"/>
      <c r="FJ193" s="148"/>
      <c r="FK193" s="148"/>
      <c r="FL193" s="148"/>
      <c r="FM193" s="148"/>
      <c r="FN193" s="148"/>
      <c r="FO193" s="148"/>
      <c r="FP193" s="148"/>
      <c r="FQ193" s="148"/>
      <c r="FR193" s="148"/>
      <c r="FS193" s="148"/>
      <c r="FT193" s="148"/>
      <c r="FU193" s="148"/>
      <c r="FV193" s="148"/>
      <c r="FW193" s="148"/>
      <c r="FX193" s="148"/>
      <c r="FY193" s="148"/>
      <c r="FZ193" s="148"/>
      <c r="GA193" s="148"/>
      <c r="GB193" s="148"/>
      <c r="GC193" s="148"/>
      <c r="GD193" s="148"/>
      <c r="GE193" s="148"/>
      <c r="GF193" s="148"/>
      <c r="GG193" s="148"/>
      <c r="GH193" s="148"/>
      <c r="GI193" s="148"/>
      <c r="GJ193" s="148"/>
      <c r="GK193" s="148"/>
      <c r="GL193" s="148"/>
      <c r="GM193" s="148"/>
      <c r="GN193" s="148"/>
      <c r="GO193" s="148"/>
      <c r="GP193" s="148"/>
      <c r="GQ193" s="148"/>
      <c r="GR193" s="148"/>
      <c r="GS193" s="148"/>
      <c r="GT193" s="148"/>
      <c r="GU193" s="148"/>
      <c r="GV193" s="148"/>
      <c r="GW193" s="148"/>
      <c r="GX193" s="148"/>
      <c r="GY193" s="148"/>
      <c r="GZ193" s="148"/>
      <c r="HA193" s="148"/>
      <c r="HB193" s="148"/>
      <c r="HC193" s="148"/>
      <c r="HD193" s="148"/>
      <c r="HE193" s="148"/>
      <c r="HF193" s="148"/>
      <c r="HG193" s="148"/>
      <c r="HH193" s="148"/>
      <c r="HI193" s="148"/>
      <c r="HJ193" s="148"/>
      <c r="HK193" s="148"/>
      <c r="HL193" s="148"/>
      <c r="HM193" s="148"/>
      <c r="HN193" s="148"/>
      <c r="HO193" s="148"/>
      <c r="HP193" s="148"/>
      <c r="HQ193" s="148"/>
      <c r="HR193" s="148"/>
      <c r="HS193" s="148"/>
      <c r="HT193" s="148"/>
      <c r="HU193" s="148"/>
      <c r="HV193" s="148"/>
      <c r="HW193" s="148"/>
      <c r="HX193" s="148"/>
      <c r="HY193" s="148"/>
      <c r="HZ193" s="148"/>
      <c r="IA193" s="148"/>
      <c r="IB193" s="148"/>
      <c r="IC193" s="148"/>
      <c r="ID193" s="148"/>
      <c r="IE193" s="148"/>
      <c r="IF193" s="148"/>
      <c r="IG193" s="148"/>
      <c r="IH193" s="148"/>
      <c r="II193" s="148"/>
      <c r="IJ193" s="148"/>
      <c r="IK193" s="148"/>
      <c r="IL193" s="148"/>
      <c r="IM193" s="148"/>
      <c r="IN193" s="148"/>
      <c r="IO193" s="148"/>
      <c r="IP193" s="148"/>
      <c r="IQ193" s="148"/>
      <c r="IR193" s="148"/>
      <c r="IS193" s="148"/>
      <c r="IT193" s="148"/>
      <c r="IU193" s="148"/>
      <c r="IV193" s="148"/>
    </row>
    <row r="194" spans="1:256" s="18" customFormat="1" ht="12" customHeight="1" x14ac:dyDescent="0.2">
      <c r="A194" s="278" t="s">
        <v>232</v>
      </c>
      <c r="B194" s="278"/>
      <c r="C194" s="19">
        <v>5747</v>
      </c>
      <c r="D194" s="19">
        <v>2888</v>
      </c>
      <c r="E194" s="19">
        <v>2859</v>
      </c>
      <c r="F194" s="19">
        <v>5682</v>
      </c>
      <c r="G194" s="19">
        <v>2853</v>
      </c>
      <c r="H194" s="19">
        <v>2829</v>
      </c>
      <c r="I194" s="19">
        <v>5715</v>
      </c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  <c r="GB194" s="148"/>
      <c r="GC194" s="148"/>
      <c r="GD194" s="148"/>
      <c r="GE194" s="148"/>
      <c r="GF194" s="148"/>
      <c r="GG194" s="148"/>
      <c r="GH194" s="148"/>
      <c r="GI194" s="148"/>
      <c r="GJ194" s="148"/>
      <c r="GK194" s="148"/>
      <c r="GL194" s="148"/>
      <c r="GM194" s="148"/>
      <c r="GN194" s="148"/>
      <c r="GO194" s="148"/>
      <c r="GP194" s="148"/>
      <c r="GQ194" s="148"/>
      <c r="GR194" s="148"/>
      <c r="GS194" s="148"/>
      <c r="GT194" s="148"/>
      <c r="GU194" s="148"/>
      <c r="GV194" s="148"/>
      <c r="GW194" s="148"/>
      <c r="GX194" s="148"/>
      <c r="GY194" s="148"/>
      <c r="GZ194" s="148"/>
      <c r="HA194" s="148"/>
      <c r="HB194" s="148"/>
      <c r="HC194" s="148"/>
      <c r="HD194" s="148"/>
      <c r="HE194" s="148"/>
      <c r="HF194" s="148"/>
      <c r="HG194" s="148"/>
      <c r="HH194" s="148"/>
      <c r="HI194" s="148"/>
      <c r="HJ194" s="148"/>
      <c r="HK194" s="148"/>
      <c r="HL194" s="148"/>
      <c r="HM194" s="148"/>
      <c r="HN194" s="148"/>
      <c r="HO194" s="148"/>
      <c r="HP194" s="148"/>
      <c r="HQ194" s="148"/>
      <c r="HR194" s="148"/>
      <c r="HS194" s="148"/>
      <c r="HT194" s="148"/>
      <c r="HU194" s="148"/>
      <c r="HV194" s="148"/>
      <c r="HW194" s="148"/>
      <c r="HX194" s="148"/>
      <c r="HY194" s="148"/>
      <c r="HZ194" s="148"/>
      <c r="IA194" s="148"/>
      <c r="IB194" s="148"/>
      <c r="IC194" s="148"/>
      <c r="ID194" s="148"/>
      <c r="IE194" s="148"/>
      <c r="IF194" s="148"/>
      <c r="IG194" s="148"/>
      <c r="IH194" s="148"/>
      <c r="II194" s="148"/>
      <c r="IJ194" s="148"/>
      <c r="IK194" s="148"/>
      <c r="IL194" s="148"/>
      <c r="IM194" s="148"/>
      <c r="IN194" s="148"/>
      <c r="IO194" s="148"/>
      <c r="IP194" s="148"/>
      <c r="IQ194" s="148"/>
      <c r="IR194" s="148"/>
      <c r="IS194" s="148"/>
      <c r="IT194" s="148"/>
      <c r="IU194" s="148"/>
      <c r="IV194" s="148"/>
    </row>
    <row r="195" spans="1:256" s="18" customFormat="1" ht="12" customHeight="1" x14ac:dyDescent="0.2">
      <c r="A195" s="279" t="s">
        <v>233</v>
      </c>
      <c r="B195" s="279"/>
      <c r="C195" s="25">
        <v>9233</v>
      </c>
      <c r="D195" s="25">
        <v>4716</v>
      </c>
      <c r="E195" s="25">
        <v>4517</v>
      </c>
      <c r="F195" s="25">
        <v>9113</v>
      </c>
      <c r="G195" s="25">
        <v>4674</v>
      </c>
      <c r="H195" s="25">
        <v>4439</v>
      </c>
      <c r="I195" s="25">
        <v>9172</v>
      </c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8"/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8"/>
      <c r="DR195" s="148"/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8"/>
      <c r="EC195" s="148"/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8"/>
      <c r="EO195" s="148"/>
      <c r="EP195" s="148"/>
      <c r="EQ195" s="148"/>
      <c r="ER195" s="148"/>
      <c r="ES195" s="148"/>
      <c r="ET195" s="148"/>
      <c r="EU195" s="148"/>
      <c r="EV195" s="148"/>
      <c r="EW195" s="148"/>
      <c r="EX195" s="148"/>
      <c r="EY195" s="148"/>
      <c r="EZ195" s="148"/>
      <c r="FA195" s="148"/>
      <c r="FB195" s="148"/>
      <c r="FC195" s="148"/>
      <c r="FD195" s="148"/>
      <c r="FE195" s="148"/>
      <c r="FF195" s="148"/>
      <c r="FG195" s="148"/>
      <c r="FH195" s="148"/>
      <c r="FI195" s="148"/>
      <c r="FJ195" s="148"/>
      <c r="FK195" s="148"/>
      <c r="FL195" s="148"/>
      <c r="FM195" s="148"/>
      <c r="FN195" s="148"/>
      <c r="FO195" s="148"/>
      <c r="FP195" s="148"/>
      <c r="FQ195" s="148"/>
      <c r="FR195" s="148"/>
      <c r="FS195" s="148"/>
      <c r="FT195" s="148"/>
      <c r="FU195" s="148"/>
      <c r="FV195" s="148"/>
      <c r="FW195" s="148"/>
      <c r="FX195" s="148"/>
      <c r="FY195" s="148"/>
      <c r="FZ195" s="148"/>
      <c r="GA195" s="148"/>
      <c r="GB195" s="148"/>
      <c r="GC195" s="148"/>
      <c r="GD195" s="148"/>
      <c r="GE195" s="148"/>
      <c r="GF195" s="148"/>
      <c r="GG195" s="148"/>
      <c r="GH195" s="148"/>
      <c r="GI195" s="148"/>
      <c r="GJ195" s="148"/>
      <c r="GK195" s="148"/>
      <c r="GL195" s="148"/>
      <c r="GM195" s="148"/>
      <c r="GN195" s="148"/>
      <c r="GO195" s="148"/>
      <c r="GP195" s="148"/>
      <c r="GQ195" s="148"/>
      <c r="GR195" s="148"/>
      <c r="GS195" s="148"/>
      <c r="GT195" s="148"/>
      <c r="GU195" s="148"/>
      <c r="GV195" s="148"/>
      <c r="GW195" s="148"/>
      <c r="GX195" s="148"/>
      <c r="GY195" s="148"/>
      <c r="GZ195" s="148"/>
      <c r="HA195" s="148"/>
      <c r="HB195" s="148"/>
      <c r="HC195" s="148"/>
      <c r="HD195" s="148"/>
      <c r="HE195" s="148"/>
      <c r="HF195" s="148"/>
      <c r="HG195" s="148"/>
      <c r="HH195" s="148"/>
      <c r="HI195" s="148"/>
      <c r="HJ195" s="148"/>
      <c r="HK195" s="148"/>
      <c r="HL195" s="148"/>
      <c r="HM195" s="148"/>
      <c r="HN195" s="148"/>
      <c r="HO195" s="148"/>
      <c r="HP195" s="148"/>
      <c r="HQ195" s="148"/>
      <c r="HR195" s="148"/>
      <c r="HS195" s="148"/>
      <c r="HT195" s="148"/>
      <c r="HU195" s="148"/>
      <c r="HV195" s="148"/>
      <c r="HW195" s="148"/>
      <c r="HX195" s="148"/>
      <c r="HY195" s="148"/>
      <c r="HZ195" s="148"/>
      <c r="IA195" s="148"/>
      <c r="IB195" s="148"/>
      <c r="IC195" s="148"/>
      <c r="ID195" s="148"/>
      <c r="IE195" s="148"/>
      <c r="IF195" s="148"/>
      <c r="IG195" s="148"/>
      <c r="IH195" s="148"/>
      <c r="II195" s="148"/>
      <c r="IJ195" s="148"/>
      <c r="IK195" s="148"/>
      <c r="IL195" s="148"/>
      <c r="IM195" s="148"/>
      <c r="IN195" s="148"/>
      <c r="IO195" s="148"/>
      <c r="IP195" s="148"/>
      <c r="IQ195" s="148"/>
      <c r="IR195" s="148"/>
      <c r="IS195" s="148"/>
      <c r="IT195" s="148"/>
      <c r="IU195" s="148"/>
      <c r="IV195" s="148"/>
    </row>
    <row r="196" spans="1:256" s="18" customFormat="1" ht="12" customHeight="1" x14ac:dyDescent="0.2">
      <c r="A196" s="153"/>
      <c r="B196" s="153"/>
      <c r="C196" s="53"/>
      <c r="D196" s="53"/>
      <c r="E196" s="53"/>
      <c r="F196" s="53"/>
      <c r="G196" s="53"/>
      <c r="H196" s="53"/>
      <c r="I196" s="53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8"/>
      <c r="DE196" s="148"/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8"/>
      <c r="DR196" s="148"/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  <c r="GB196" s="148"/>
      <c r="GC196" s="148"/>
      <c r="GD196" s="148"/>
      <c r="GE196" s="148"/>
      <c r="GF196" s="148"/>
      <c r="GG196" s="148"/>
      <c r="GH196" s="148"/>
      <c r="GI196" s="148"/>
      <c r="GJ196" s="148"/>
      <c r="GK196" s="148"/>
      <c r="GL196" s="148"/>
      <c r="GM196" s="148"/>
      <c r="GN196" s="148"/>
      <c r="GO196" s="148"/>
      <c r="GP196" s="148"/>
      <c r="GQ196" s="148"/>
      <c r="GR196" s="148"/>
      <c r="GS196" s="148"/>
      <c r="GT196" s="148"/>
      <c r="GU196" s="148"/>
      <c r="GV196" s="148"/>
      <c r="GW196" s="148"/>
      <c r="GX196" s="148"/>
      <c r="GY196" s="148"/>
      <c r="GZ196" s="148"/>
      <c r="HA196" s="148"/>
      <c r="HB196" s="148"/>
      <c r="HC196" s="148"/>
      <c r="HD196" s="148"/>
      <c r="HE196" s="148"/>
      <c r="HF196" s="148"/>
      <c r="HG196" s="148"/>
      <c r="HH196" s="148"/>
      <c r="HI196" s="148"/>
      <c r="HJ196" s="148"/>
      <c r="HK196" s="148"/>
      <c r="HL196" s="148"/>
      <c r="HM196" s="148"/>
      <c r="HN196" s="148"/>
      <c r="HO196" s="148"/>
      <c r="HP196" s="148"/>
      <c r="HQ196" s="148"/>
      <c r="HR196" s="148"/>
      <c r="HS196" s="148"/>
      <c r="HT196" s="148"/>
      <c r="HU196" s="148"/>
      <c r="HV196" s="148"/>
      <c r="HW196" s="148"/>
      <c r="HX196" s="148"/>
      <c r="HY196" s="148"/>
      <c r="HZ196" s="148"/>
      <c r="IA196" s="148"/>
      <c r="IB196" s="148"/>
      <c r="IC196" s="148"/>
      <c r="ID196" s="148"/>
      <c r="IE196" s="148"/>
      <c r="IF196" s="148"/>
      <c r="IG196" s="148"/>
      <c r="IH196" s="148"/>
      <c r="II196" s="148"/>
      <c r="IJ196" s="148"/>
      <c r="IK196" s="148"/>
      <c r="IL196" s="148"/>
      <c r="IM196" s="148"/>
      <c r="IN196" s="148"/>
      <c r="IO196" s="148"/>
      <c r="IP196" s="148"/>
      <c r="IQ196" s="148"/>
      <c r="IR196" s="148"/>
      <c r="IS196" s="148"/>
      <c r="IT196" s="148"/>
      <c r="IU196" s="148"/>
      <c r="IV196" s="148"/>
    </row>
    <row r="197" spans="1:256" s="18" customFormat="1" ht="12" customHeight="1" x14ac:dyDescent="0.2">
      <c r="A197" s="280" t="s">
        <v>363</v>
      </c>
      <c r="B197" s="280"/>
      <c r="C197" s="17">
        <f>+C198+C199+C200+C201+C202</f>
        <v>327864</v>
      </c>
      <c r="D197" s="17">
        <f t="shared" ref="D197:I197" si="0">+D198+D199+D200+D201+D202</f>
        <v>159437</v>
      </c>
      <c r="E197" s="17">
        <f t="shared" si="0"/>
        <v>168427</v>
      </c>
      <c r="F197" s="17">
        <f t="shared" si="0"/>
        <v>327779</v>
      </c>
      <c r="G197" s="17">
        <f t="shared" si="0"/>
        <v>159221</v>
      </c>
      <c r="H197" s="17">
        <f t="shared" si="0"/>
        <v>168558</v>
      </c>
      <c r="I197" s="17">
        <f t="shared" si="0"/>
        <v>327824</v>
      </c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8"/>
      <c r="DR197" s="148"/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8"/>
      <c r="EC197" s="148"/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8"/>
      <c r="EO197" s="148"/>
      <c r="EP197" s="148"/>
      <c r="EQ197" s="148"/>
      <c r="ER197" s="148"/>
      <c r="ES197" s="148"/>
      <c r="ET197" s="148"/>
      <c r="EU197" s="148"/>
      <c r="EV197" s="148"/>
      <c r="EW197" s="148"/>
      <c r="EX197" s="148"/>
      <c r="EY197" s="148"/>
      <c r="EZ197" s="148"/>
      <c r="FA197" s="148"/>
      <c r="FB197" s="148"/>
      <c r="FC197" s="148"/>
      <c r="FD197" s="148"/>
      <c r="FE197" s="148"/>
      <c r="FF197" s="148"/>
      <c r="FG197" s="148"/>
      <c r="FH197" s="148"/>
      <c r="FI197" s="148"/>
      <c r="FJ197" s="148"/>
      <c r="FK197" s="148"/>
      <c r="FL197" s="148"/>
      <c r="FM197" s="148"/>
      <c r="FN197" s="148"/>
      <c r="FO197" s="148"/>
      <c r="FP197" s="148"/>
      <c r="FQ197" s="148"/>
      <c r="FR197" s="148"/>
      <c r="FS197" s="148"/>
      <c r="FT197" s="148"/>
      <c r="FU197" s="148"/>
      <c r="FV197" s="148"/>
      <c r="FW197" s="148"/>
      <c r="FX197" s="148"/>
      <c r="FY197" s="148"/>
      <c r="FZ197" s="148"/>
      <c r="GA197" s="148"/>
      <c r="GB197" s="148"/>
      <c r="GC197" s="148"/>
      <c r="GD197" s="148"/>
      <c r="GE197" s="148"/>
      <c r="GF197" s="148"/>
      <c r="GG197" s="148"/>
      <c r="GH197" s="148"/>
      <c r="GI197" s="148"/>
      <c r="GJ197" s="148"/>
      <c r="GK197" s="148"/>
      <c r="GL197" s="148"/>
      <c r="GM197" s="148"/>
      <c r="GN197" s="148"/>
      <c r="GO197" s="148"/>
      <c r="GP197" s="148"/>
      <c r="GQ197" s="148"/>
      <c r="GR197" s="148"/>
      <c r="GS197" s="148"/>
      <c r="GT197" s="148"/>
      <c r="GU197" s="148"/>
      <c r="GV197" s="148"/>
      <c r="GW197" s="148"/>
      <c r="GX197" s="148"/>
      <c r="GY197" s="148"/>
      <c r="GZ197" s="148"/>
      <c r="HA197" s="148"/>
      <c r="HB197" s="148"/>
      <c r="HC197" s="148"/>
      <c r="HD197" s="148"/>
      <c r="HE197" s="148"/>
      <c r="HF197" s="148"/>
      <c r="HG197" s="148"/>
      <c r="HH197" s="148"/>
      <c r="HI197" s="148"/>
      <c r="HJ197" s="148"/>
      <c r="HK197" s="148"/>
      <c r="HL197" s="148"/>
      <c r="HM197" s="148"/>
      <c r="HN197" s="148"/>
      <c r="HO197" s="148"/>
      <c r="HP197" s="148"/>
      <c r="HQ197" s="148"/>
      <c r="HR197" s="148"/>
      <c r="HS197" s="148"/>
      <c r="HT197" s="148"/>
      <c r="HU197" s="148"/>
      <c r="HV197" s="148"/>
      <c r="HW197" s="148"/>
      <c r="HX197" s="148"/>
      <c r="HY197" s="148"/>
      <c r="HZ197" s="148"/>
      <c r="IA197" s="148"/>
      <c r="IB197" s="148"/>
      <c r="IC197" s="148"/>
      <c r="ID197" s="148"/>
      <c r="IE197" s="148"/>
      <c r="IF197" s="148"/>
      <c r="IG197" s="148"/>
      <c r="IH197" s="148"/>
      <c r="II197" s="148"/>
      <c r="IJ197" s="148"/>
      <c r="IK197" s="148"/>
      <c r="IL197" s="148"/>
      <c r="IM197" s="148"/>
      <c r="IN197" s="148"/>
      <c r="IO197" s="148"/>
      <c r="IP197" s="148"/>
      <c r="IQ197" s="148"/>
      <c r="IR197" s="148"/>
      <c r="IS197" s="148"/>
      <c r="IT197" s="148"/>
      <c r="IU197" s="148"/>
      <c r="IV197" s="148"/>
    </row>
    <row r="198" spans="1:256" s="18" customFormat="1" ht="12" customHeight="1" x14ac:dyDescent="0.2">
      <c r="A198" s="278" t="s">
        <v>364</v>
      </c>
      <c r="B198" s="278"/>
      <c r="C198" s="19">
        <f>+C159+C160+C163+C164</f>
        <v>52203</v>
      </c>
      <c r="D198" s="19">
        <f t="shared" ref="D198:I198" si="1">+D159+D160+D163+D164</f>
        <v>25421</v>
      </c>
      <c r="E198" s="19">
        <f t="shared" si="1"/>
        <v>26782</v>
      </c>
      <c r="F198" s="19">
        <f t="shared" si="1"/>
        <v>52361</v>
      </c>
      <c r="G198" s="19">
        <f t="shared" si="1"/>
        <v>25489</v>
      </c>
      <c r="H198" s="19">
        <f t="shared" si="1"/>
        <v>26872</v>
      </c>
      <c r="I198" s="19">
        <f t="shared" si="1"/>
        <v>52282</v>
      </c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  <c r="GB198" s="148"/>
      <c r="GC198" s="148"/>
      <c r="GD198" s="148"/>
      <c r="GE198" s="148"/>
      <c r="GF198" s="148"/>
      <c r="GG198" s="148"/>
      <c r="GH198" s="148"/>
      <c r="GI198" s="148"/>
      <c r="GJ198" s="148"/>
      <c r="GK198" s="148"/>
      <c r="GL198" s="148"/>
      <c r="GM198" s="148"/>
      <c r="GN198" s="148"/>
      <c r="GO198" s="148"/>
      <c r="GP198" s="148"/>
      <c r="GQ198" s="148"/>
      <c r="GR198" s="148"/>
      <c r="GS198" s="148"/>
      <c r="GT198" s="148"/>
      <c r="GU198" s="148"/>
      <c r="GV198" s="148"/>
      <c r="GW198" s="148"/>
      <c r="GX198" s="148"/>
      <c r="GY198" s="148"/>
      <c r="GZ198" s="148"/>
      <c r="HA198" s="148"/>
      <c r="HB198" s="148"/>
      <c r="HC198" s="148"/>
      <c r="HD198" s="148"/>
      <c r="HE198" s="148"/>
      <c r="HF198" s="148"/>
      <c r="HG198" s="148"/>
      <c r="HH198" s="148"/>
      <c r="HI198" s="148"/>
      <c r="HJ198" s="148"/>
      <c r="HK198" s="148"/>
      <c r="HL198" s="148"/>
      <c r="HM198" s="148"/>
      <c r="HN198" s="148"/>
      <c r="HO198" s="148"/>
      <c r="HP198" s="148"/>
      <c r="HQ198" s="148"/>
      <c r="HR198" s="148"/>
      <c r="HS198" s="148"/>
      <c r="HT198" s="148"/>
      <c r="HU198" s="148"/>
      <c r="HV198" s="148"/>
      <c r="HW198" s="148"/>
      <c r="HX198" s="148"/>
      <c r="HY198" s="148"/>
      <c r="HZ198" s="148"/>
      <c r="IA198" s="148"/>
      <c r="IB198" s="148"/>
      <c r="IC198" s="148"/>
      <c r="ID198" s="148"/>
      <c r="IE198" s="148"/>
      <c r="IF198" s="148"/>
      <c r="IG198" s="148"/>
      <c r="IH198" s="148"/>
      <c r="II198" s="148"/>
      <c r="IJ198" s="148"/>
      <c r="IK198" s="148"/>
      <c r="IL198" s="148"/>
      <c r="IM198" s="148"/>
      <c r="IN198" s="148"/>
      <c r="IO198" s="148"/>
      <c r="IP198" s="148"/>
      <c r="IQ198" s="148"/>
      <c r="IR198" s="148"/>
      <c r="IS198" s="148"/>
      <c r="IT198" s="148"/>
      <c r="IU198" s="148"/>
      <c r="IV198" s="148"/>
    </row>
    <row r="199" spans="1:256" s="18" customFormat="1" ht="12" customHeight="1" x14ac:dyDescent="0.2">
      <c r="A199" s="278" t="s">
        <v>365</v>
      </c>
      <c r="B199" s="278"/>
      <c r="C199" s="21">
        <f>+C57+C58+C79+C59+C60+C61+C62+C63+C64+C65+C66+C67</f>
        <v>51569</v>
      </c>
      <c r="D199" s="21">
        <f t="shared" ref="D199:I199" si="2">+D57+D58+D79+D59+D60+D61+D62+D63+D64+D65+D66+D67</f>
        <v>25182</v>
      </c>
      <c r="E199" s="21">
        <f t="shared" si="2"/>
        <v>26387</v>
      </c>
      <c r="F199" s="21">
        <f t="shared" si="2"/>
        <v>51335</v>
      </c>
      <c r="G199" s="21">
        <f t="shared" si="2"/>
        <v>25073</v>
      </c>
      <c r="H199" s="21">
        <f t="shared" si="2"/>
        <v>26262</v>
      </c>
      <c r="I199" s="21">
        <f t="shared" si="2"/>
        <v>51453</v>
      </c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  <c r="GB199" s="148"/>
      <c r="GC199" s="148"/>
      <c r="GD199" s="148"/>
      <c r="GE199" s="148"/>
      <c r="GF199" s="148"/>
      <c r="GG199" s="148"/>
      <c r="GH199" s="148"/>
      <c r="GI199" s="148"/>
      <c r="GJ199" s="148"/>
      <c r="GK199" s="148"/>
      <c r="GL199" s="148"/>
      <c r="GM199" s="148"/>
      <c r="GN199" s="148"/>
      <c r="GO199" s="148"/>
      <c r="GP199" s="148"/>
      <c r="GQ199" s="148"/>
      <c r="GR199" s="148"/>
      <c r="GS199" s="148"/>
      <c r="GT199" s="148"/>
      <c r="GU199" s="148"/>
      <c r="GV199" s="148"/>
      <c r="GW199" s="148"/>
      <c r="GX199" s="148"/>
      <c r="GY199" s="148"/>
      <c r="GZ199" s="148"/>
      <c r="HA199" s="148"/>
      <c r="HB199" s="148"/>
      <c r="HC199" s="148"/>
      <c r="HD199" s="148"/>
      <c r="HE199" s="148"/>
      <c r="HF199" s="148"/>
      <c r="HG199" s="148"/>
      <c r="HH199" s="148"/>
      <c r="HI199" s="148"/>
      <c r="HJ199" s="148"/>
      <c r="HK199" s="148"/>
      <c r="HL199" s="148"/>
      <c r="HM199" s="148"/>
      <c r="HN199" s="148"/>
      <c r="HO199" s="148"/>
      <c r="HP199" s="148"/>
      <c r="HQ199" s="148"/>
      <c r="HR199" s="148"/>
      <c r="HS199" s="148"/>
      <c r="HT199" s="148"/>
      <c r="HU199" s="148"/>
      <c r="HV199" s="148"/>
      <c r="HW199" s="148"/>
      <c r="HX199" s="148"/>
      <c r="HY199" s="148"/>
      <c r="HZ199" s="148"/>
      <c r="IA199" s="148"/>
      <c r="IB199" s="148"/>
      <c r="IC199" s="148"/>
      <c r="ID199" s="148"/>
      <c r="IE199" s="148"/>
      <c r="IF199" s="148"/>
      <c r="IG199" s="148"/>
      <c r="IH199" s="148"/>
      <c r="II199" s="148"/>
      <c r="IJ199" s="148"/>
      <c r="IK199" s="148"/>
      <c r="IL199" s="148"/>
      <c r="IM199" s="148"/>
      <c r="IN199" s="148"/>
      <c r="IO199" s="148"/>
      <c r="IP199" s="148"/>
      <c r="IQ199" s="148"/>
      <c r="IR199" s="148"/>
      <c r="IS199" s="148"/>
      <c r="IT199" s="148"/>
      <c r="IU199" s="148"/>
      <c r="IV199" s="148"/>
    </row>
    <row r="200" spans="1:256" s="102" customFormat="1" ht="12" customHeight="1" x14ac:dyDescent="0.2">
      <c r="A200" s="278" t="s">
        <v>366</v>
      </c>
      <c r="B200" s="278"/>
      <c r="C200" s="19">
        <f>+C124+C149+C126+C128+C129+C133+C135+C136+C156+C137+C138+C139+C141+C142+C144+C145</f>
        <v>55761</v>
      </c>
      <c r="D200" s="19">
        <f t="shared" ref="D200:I200" si="3">+D124+D149+D126+D128+D129+D133+D135+D136+D156+D137+D138+D139+D141+D142+D144+D145</f>
        <v>26635</v>
      </c>
      <c r="E200" s="19">
        <f t="shared" si="3"/>
        <v>29126</v>
      </c>
      <c r="F200" s="19">
        <f t="shared" si="3"/>
        <v>55753</v>
      </c>
      <c r="G200" s="19">
        <f t="shared" si="3"/>
        <v>26596</v>
      </c>
      <c r="H200" s="19">
        <f t="shared" si="3"/>
        <v>29157</v>
      </c>
      <c r="I200" s="19">
        <f t="shared" si="3"/>
        <v>55763</v>
      </c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8"/>
      <c r="DE200" s="148"/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8"/>
      <c r="DR200" s="148"/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48"/>
      <c r="EJ200" s="148"/>
      <c r="EK200" s="148"/>
      <c r="EL200" s="148"/>
      <c r="EM200" s="148"/>
      <c r="EN200" s="148"/>
      <c r="EO200" s="148"/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8"/>
      <c r="FF200" s="148"/>
      <c r="FG200" s="148"/>
      <c r="FH200" s="148"/>
      <c r="FI200" s="148"/>
      <c r="FJ200" s="148"/>
      <c r="FK200" s="148"/>
      <c r="FL200" s="148"/>
      <c r="FM200" s="148"/>
      <c r="FN200" s="148"/>
      <c r="FO200" s="148"/>
      <c r="FP200" s="148"/>
      <c r="FQ200" s="148"/>
      <c r="FR200" s="148"/>
      <c r="FS200" s="148"/>
      <c r="FT200" s="148"/>
      <c r="FU200" s="148"/>
      <c r="FV200" s="148"/>
      <c r="FW200" s="148"/>
      <c r="FX200" s="148"/>
      <c r="FY200" s="148"/>
      <c r="FZ200" s="148"/>
      <c r="GA200" s="148"/>
      <c r="GB200" s="148"/>
      <c r="GC200" s="148"/>
      <c r="GD200" s="148"/>
      <c r="GE200" s="148"/>
      <c r="GF200" s="148"/>
      <c r="GG200" s="148"/>
      <c r="GH200" s="148"/>
      <c r="GI200" s="148"/>
      <c r="GJ200" s="148"/>
      <c r="GK200" s="148"/>
      <c r="GL200" s="148"/>
      <c r="GM200" s="148"/>
      <c r="GN200" s="148"/>
      <c r="GO200" s="148"/>
      <c r="GP200" s="148"/>
      <c r="GQ200" s="148"/>
      <c r="GR200" s="148"/>
      <c r="GS200" s="148"/>
      <c r="GT200" s="148"/>
      <c r="GU200" s="148"/>
      <c r="GV200" s="148"/>
      <c r="GW200" s="148"/>
      <c r="GX200" s="148"/>
      <c r="GY200" s="148"/>
      <c r="GZ200" s="148"/>
      <c r="HA200" s="148"/>
      <c r="HB200" s="148"/>
      <c r="HC200" s="148"/>
      <c r="HD200" s="148"/>
      <c r="HE200" s="148"/>
      <c r="HF200" s="148"/>
      <c r="HG200" s="148"/>
      <c r="HH200" s="148"/>
      <c r="HI200" s="148"/>
      <c r="HJ200" s="148"/>
      <c r="HK200" s="148"/>
      <c r="HL200" s="148"/>
      <c r="HM200" s="148"/>
      <c r="HN200" s="148"/>
      <c r="HO200" s="148"/>
      <c r="HP200" s="148"/>
      <c r="HQ200" s="148"/>
      <c r="HR200" s="148"/>
      <c r="HS200" s="148"/>
      <c r="HT200" s="148"/>
      <c r="HU200" s="148"/>
      <c r="HV200" s="148"/>
      <c r="HW200" s="148"/>
      <c r="HX200" s="148"/>
      <c r="HY200" s="148"/>
      <c r="HZ200" s="148"/>
      <c r="IA200" s="148"/>
      <c r="IB200" s="148"/>
      <c r="IC200" s="148"/>
      <c r="ID200" s="148"/>
      <c r="IE200" s="148"/>
      <c r="IF200" s="148"/>
      <c r="IG200" s="148"/>
      <c r="IH200" s="148"/>
      <c r="II200" s="148"/>
      <c r="IJ200" s="148"/>
      <c r="IK200" s="148"/>
      <c r="IL200" s="148"/>
      <c r="IM200" s="148"/>
      <c r="IN200" s="148"/>
      <c r="IO200" s="148"/>
      <c r="IP200" s="148"/>
      <c r="IQ200" s="148"/>
      <c r="IR200" s="148"/>
      <c r="IS200" s="148"/>
      <c r="IT200" s="148"/>
      <c r="IU200" s="148"/>
      <c r="IV200" s="148"/>
    </row>
    <row r="201" spans="1:256" s="18" customFormat="1" ht="12" customHeight="1" x14ac:dyDescent="0.2">
      <c r="A201" s="278" t="s">
        <v>367</v>
      </c>
      <c r="B201" s="278"/>
      <c r="C201" s="19">
        <f>+C70+C71+C72+C73+C74+C75+C76+C77+C78+C80+C81+C82+C83+C84+C85+C86+C87+C88+C89+C90+C91+C92+C93+C94+C95+C96+C97+C98+C99+C100+C101+C102+C103+C104+C105+C106+C107+C108+C109+C110+C111+C112+C113+C114+C115+C116+C117+C118+C119+C120+C121</f>
        <v>151207</v>
      </c>
      <c r="D201" s="19">
        <f t="shared" ref="D201:I201" si="4">+D70+D71+D72+D73+D74+D75+D76+D77+D78+D80+D81+D82+D83+D84+D85+D86+D87+D88+D89+D90+D91+D92+D93+D94+D95+D96+D97+D98+D99+D100+D101+D102+D103+D104+D105+D106+D107+D108+D109+D110+D111+D112+D113+D114+D115+D116+D117+D118+D119+D120+D121</f>
        <v>73494</v>
      </c>
      <c r="E201" s="19">
        <f t="shared" si="4"/>
        <v>77713</v>
      </c>
      <c r="F201" s="19">
        <f t="shared" si="4"/>
        <v>151122</v>
      </c>
      <c r="G201" s="19">
        <f t="shared" si="4"/>
        <v>73367</v>
      </c>
      <c r="H201" s="19">
        <f t="shared" si="4"/>
        <v>77755</v>
      </c>
      <c r="I201" s="19">
        <f t="shared" si="4"/>
        <v>151165</v>
      </c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  <c r="FI201" s="148"/>
      <c r="FJ201" s="148"/>
      <c r="FK201" s="148"/>
      <c r="FL201" s="148"/>
      <c r="FM201" s="148"/>
      <c r="FN201" s="148"/>
      <c r="FO201" s="148"/>
      <c r="FP201" s="148"/>
      <c r="FQ201" s="148"/>
      <c r="FR201" s="148"/>
      <c r="FS201" s="148"/>
      <c r="FT201" s="148"/>
      <c r="FU201" s="148"/>
      <c r="FV201" s="148"/>
      <c r="FW201" s="148"/>
      <c r="FX201" s="148"/>
      <c r="FY201" s="148"/>
      <c r="FZ201" s="148"/>
      <c r="GA201" s="148"/>
      <c r="GB201" s="148"/>
      <c r="GC201" s="148"/>
      <c r="GD201" s="148"/>
      <c r="GE201" s="148"/>
      <c r="GF201" s="148"/>
      <c r="GG201" s="148"/>
      <c r="GH201" s="148"/>
      <c r="GI201" s="148"/>
      <c r="GJ201" s="148"/>
      <c r="GK201" s="148"/>
      <c r="GL201" s="148"/>
      <c r="GM201" s="148"/>
      <c r="GN201" s="148"/>
      <c r="GO201" s="148"/>
      <c r="GP201" s="148"/>
      <c r="GQ201" s="148"/>
      <c r="GR201" s="148"/>
      <c r="GS201" s="148"/>
      <c r="GT201" s="148"/>
      <c r="GU201" s="148"/>
      <c r="GV201" s="148"/>
      <c r="GW201" s="148"/>
      <c r="GX201" s="148"/>
      <c r="GY201" s="148"/>
      <c r="GZ201" s="148"/>
      <c r="HA201" s="148"/>
      <c r="HB201" s="148"/>
      <c r="HC201" s="148"/>
      <c r="HD201" s="148"/>
      <c r="HE201" s="148"/>
      <c r="HF201" s="148"/>
      <c r="HG201" s="148"/>
      <c r="HH201" s="148"/>
      <c r="HI201" s="148"/>
      <c r="HJ201" s="148"/>
      <c r="HK201" s="148"/>
      <c r="HL201" s="148"/>
      <c r="HM201" s="148"/>
      <c r="HN201" s="148"/>
      <c r="HO201" s="148"/>
      <c r="HP201" s="148"/>
      <c r="HQ201" s="148"/>
      <c r="HR201" s="148"/>
      <c r="HS201" s="148"/>
      <c r="HT201" s="148"/>
      <c r="HU201" s="148"/>
      <c r="HV201" s="148"/>
      <c r="HW201" s="148"/>
      <c r="HX201" s="148"/>
      <c r="HY201" s="148"/>
      <c r="HZ201" s="148"/>
      <c r="IA201" s="148"/>
      <c r="IB201" s="148"/>
      <c r="IC201" s="148"/>
      <c r="ID201" s="148"/>
      <c r="IE201" s="148"/>
      <c r="IF201" s="148"/>
      <c r="IG201" s="148"/>
      <c r="IH201" s="148"/>
      <c r="II201" s="148"/>
      <c r="IJ201" s="148"/>
      <c r="IK201" s="148"/>
      <c r="IL201" s="148"/>
      <c r="IM201" s="148"/>
      <c r="IN201" s="148"/>
      <c r="IO201" s="148"/>
      <c r="IP201" s="148"/>
      <c r="IQ201" s="148"/>
      <c r="IR201" s="148"/>
      <c r="IS201" s="148"/>
      <c r="IT201" s="148"/>
      <c r="IU201" s="148"/>
      <c r="IV201" s="148"/>
    </row>
    <row r="202" spans="1:256" s="18" customFormat="1" ht="12" customHeight="1" x14ac:dyDescent="0.2">
      <c r="A202" s="159" t="s">
        <v>368</v>
      </c>
      <c r="B202" s="159"/>
      <c r="C202" s="25">
        <f>+C161+C130+C132+C162+C168+C134+C146</f>
        <v>17124</v>
      </c>
      <c r="D202" s="25">
        <f t="shared" ref="D202:I202" si="5">+D161+D130+D132+D162+D168+D134+D146</f>
        <v>8705</v>
      </c>
      <c r="E202" s="25">
        <f t="shared" si="5"/>
        <v>8419</v>
      </c>
      <c r="F202" s="25">
        <f t="shared" si="5"/>
        <v>17208</v>
      </c>
      <c r="G202" s="25">
        <f t="shared" si="5"/>
        <v>8696</v>
      </c>
      <c r="H202" s="25">
        <f t="shared" si="5"/>
        <v>8512</v>
      </c>
      <c r="I202" s="25">
        <f t="shared" si="5"/>
        <v>17161</v>
      </c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8"/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8"/>
      <c r="DR202" s="148"/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8"/>
      <c r="EC202" s="148"/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8"/>
      <c r="EO202" s="148"/>
      <c r="EP202" s="148"/>
      <c r="EQ202" s="148"/>
      <c r="ER202" s="148"/>
      <c r="ES202" s="148"/>
      <c r="ET202" s="148"/>
      <c r="EU202" s="148"/>
      <c r="EV202" s="148"/>
      <c r="EW202" s="148"/>
      <c r="EX202" s="148"/>
      <c r="EY202" s="148"/>
      <c r="EZ202" s="148"/>
      <c r="FA202" s="148"/>
      <c r="FB202" s="148"/>
      <c r="FC202" s="148"/>
      <c r="FD202" s="148"/>
      <c r="FE202" s="148"/>
      <c r="FF202" s="148"/>
      <c r="FG202" s="148"/>
      <c r="FH202" s="148"/>
      <c r="FI202" s="148"/>
      <c r="FJ202" s="148"/>
      <c r="FK202" s="148"/>
      <c r="FL202" s="148"/>
      <c r="FM202" s="148"/>
      <c r="FN202" s="148"/>
      <c r="FO202" s="148"/>
      <c r="FP202" s="148"/>
      <c r="FQ202" s="148"/>
      <c r="FR202" s="148"/>
      <c r="FS202" s="148"/>
      <c r="FT202" s="148"/>
      <c r="FU202" s="148"/>
      <c r="FV202" s="148"/>
      <c r="FW202" s="148"/>
      <c r="FX202" s="148"/>
      <c r="FY202" s="148"/>
      <c r="FZ202" s="148"/>
      <c r="GA202" s="148"/>
      <c r="GB202" s="148"/>
      <c r="GC202" s="148"/>
      <c r="GD202" s="148"/>
      <c r="GE202" s="148"/>
      <c r="GF202" s="148"/>
      <c r="GG202" s="148"/>
      <c r="GH202" s="148"/>
      <c r="GI202" s="148"/>
      <c r="GJ202" s="148"/>
      <c r="GK202" s="148"/>
      <c r="GL202" s="148"/>
      <c r="GM202" s="148"/>
      <c r="GN202" s="148"/>
      <c r="GO202" s="148"/>
      <c r="GP202" s="148"/>
      <c r="GQ202" s="148"/>
      <c r="GR202" s="148"/>
      <c r="GS202" s="148"/>
      <c r="GT202" s="148"/>
      <c r="GU202" s="148"/>
      <c r="GV202" s="148"/>
      <c r="GW202" s="148"/>
      <c r="GX202" s="148"/>
      <c r="GY202" s="148"/>
      <c r="GZ202" s="148"/>
      <c r="HA202" s="148"/>
      <c r="HB202" s="148"/>
      <c r="HC202" s="148"/>
      <c r="HD202" s="148"/>
      <c r="HE202" s="148"/>
      <c r="HF202" s="148"/>
      <c r="HG202" s="148"/>
      <c r="HH202" s="148"/>
      <c r="HI202" s="148"/>
      <c r="HJ202" s="148"/>
      <c r="HK202" s="148"/>
      <c r="HL202" s="148"/>
      <c r="HM202" s="148"/>
      <c r="HN202" s="148"/>
      <c r="HO202" s="148"/>
      <c r="HP202" s="148"/>
      <c r="HQ202" s="148"/>
      <c r="HR202" s="148"/>
      <c r="HS202" s="148"/>
      <c r="HT202" s="148"/>
      <c r="HU202" s="148"/>
      <c r="HV202" s="148"/>
      <c r="HW202" s="148"/>
      <c r="HX202" s="148"/>
      <c r="HY202" s="148"/>
      <c r="HZ202" s="148"/>
      <c r="IA202" s="148"/>
      <c r="IB202" s="148"/>
      <c r="IC202" s="148"/>
      <c r="ID202" s="148"/>
      <c r="IE202" s="148"/>
      <c r="IF202" s="148"/>
      <c r="IG202" s="148"/>
      <c r="IH202" s="148"/>
      <c r="II202" s="148"/>
      <c r="IJ202" s="148"/>
      <c r="IK202" s="148"/>
      <c r="IL202" s="148"/>
      <c r="IM202" s="148"/>
      <c r="IN202" s="148"/>
      <c r="IO202" s="148"/>
      <c r="IP202" s="148"/>
      <c r="IQ202" s="148"/>
      <c r="IR202" s="148"/>
      <c r="IS202" s="148"/>
      <c r="IT202" s="148"/>
      <c r="IU202" s="148"/>
      <c r="IV202" s="148"/>
    </row>
    <row r="203" spans="1:256" s="18" customFormat="1" ht="12" customHeight="1" x14ac:dyDescent="0.2">
      <c r="A203" s="157"/>
      <c r="B203" s="157"/>
      <c r="C203" s="29"/>
      <c r="D203" s="29"/>
      <c r="E203" s="29"/>
      <c r="F203" s="29"/>
      <c r="G203" s="29"/>
      <c r="H203" s="29"/>
      <c r="I203" s="29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  <c r="DE203" s="148"/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8"/>
      <c r="DR203" s="148"/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8"/>
      <c r="EC203" s="148"/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8"/>
      <c r="EO203" s="148"/>
      <c r="EP203" s="148"/>
      <c r="EQ203" s="148"/>
      <c r="ER203" s="148"/>
      <c r="ES203" s="148"/>
      <c r="ET203" s="148"/>
      <c r="EU203" s="148"/>
      <c r="EV203" s="148"/>
      <c r="EW203" s="148"/>
      <c r="EX203" s="148"/>
      <c r="EY203" s="148"/>
      <c r="EZ203" s="148"/>
      <c r="FA203" s="148"/>
      <c r="FB203" s="148"/>
      <c r="FC203" s="148"/>
      <c r="FD203" s="148"/>
      <c r="FE203" s="148"/>
      <c r="FF203" s="148"/>
      <c r="FG203" s="148"/>
      <c r="FH203" s="148"/>
      <c r="FI203" s="148"/>
      <c r="FJ203" s="148"/>
      <c r="FK203" s="148"/>
      <c r="FL203" s="148"/>
      <c r="FM203" s="148"/>
      <c r="FN203" s="148"/>
      <c r="FO203" s="148"/>
      <c r="FP203" s="148"/>
      <c r="FQ203" s="148"/>
      <c r="FR203" s="148"/>
      <c r="FS203" s="148"/>
      <c r="FT203" s="148"/>
      <c r="FU203" s="148"/>
      <c r="FV203" s="148"/>
      <c r="FW203" s="148"/>
      <c r="FX203" s="148"/>
      <c r="FY203" s="148"/>
      <c r="FZ203" s="148"/>
      <c r="GA203" s="148"/>
      <c r="GB203" s="148"/>
      <c r="GC203" s="148"/>
      <c r="GD203" s="148"/>
      <c r="GE203" s="148"/>
      <c r="GF203" s="148"/>
      <c r="GG203" s="148"/>
      <c r="GH203" s="148"/>
      <c r="GI203" s="148"/>
      <c r="GJ203" s="148"/>
      <c r="GK203" s="148"/>
      <c r="GL203" s="148"/>
      <c r="GM203" s="148"/>
      <c r="GN203" s="148"/>
      <c r="GO203" s="148"/>
      <c r="GP203" s="148"/>
      <c r="GQ203" s="148"/>
      <c r="GR203" s="148"/>
      <c r="GS203" s="148"/>
      <c r="GT203" s="148"/>
      <c r="GU203" s="148"/>
      <c r="GV203" s="148"/>
      <c r="GW203" s="148"/>
      <c r="GX203" s="148"/>
      <c r="GY203" s="148"/>
      <c r="GZ203" s="148"/>
      <c r="HA203" s="148"/>
      <c r="HB203" s="148"/>
      <c r="HC203" s="148"/>
      <c r="HD203" s="148"/>
      <c r="HE203" s="148"/>
      <c r="HF203" s="148"/>
      <c r="HG203" s="148"/>
      <c r="HH203" s="148"/>
      <c r="HI203" s="148"/>
      <c r="HJ203" s="148"/>
      <c r="HK203" s="148"/>
      <c r="HL203" s="148"/>
      <c r="HM203" s="148"/>
      <c r="HN203" s="148"/>
      <c r="HO203" s="148"/>
      <c r="HP203" s="148"/>
      <c r="HQ203" s="148"/>
      <c r="HR203" s="148"/>
      <c r="HS203" s="148"/>
      <c r="HT203" s="148"/>
      <c r="HU203" s="148"/>
      <c r="HV203" s="148"/>
      <c r="HW203" s="148"/>
      <c r="HX203" s="148"/>
      <c r="HY203" s="148"/>
      <c r="HZ203" s="148"/>
      <c r="IA203" s="148"/>
      <c r="IB203" s="148"/>
      <c r="IC203" s="148"/>
      <c r="ID203" s="148"/>
      <c r="IE203" s="148"/>
      <c r="IF203" s="148"/>
      <c r="IG203" s="148"/>
      <c r="IH203" s="148"/>
      <c r="II203" s="148"/>
      <c r="IJ203" s="148"/>
      <c r="IK203" s="148"/>
      <c r="IL203" s="148"/>
      <c r="IM203" s="148"/>
      <c r="IN203" s="148"/>
      <c r="IO203" s="148"/>
      <c r="IP203" s="148"/>
      <c r="IQ203" s="148"/>
      <c r="IR203" s="148"/>
      <c r="IS203" s="148"/>
      <c r="IT203" s="148"/>
      <c r="IU203" s="148"/>
      <c r="IV203" s="148"/>
    </row>
    <row r="204" spans="1:256" s="18" customFormat="1" ht="12" customHeight="1" x14ac:dyDescent="0.2">
      <c r="A204" s="161" t="s">
        <v>369</v>
      </c>
      <c r="B204" s="161"/>
      <c r="C204" s="45">
        <f>+C187-C197</f>
        <v>25845</v>
      </c>
      <c r="D204" s="45">
        <f t="shared" ref="D204:I204" si="6">+D187-D197</f>
        <v>13068</v>
      </c>
      <c r="E204" s="45">
        <f t="shared" si="6"/>
        <v>12777</v>
      </c>
      <c r="F204" s="45">
        <f t="shared" si="6"/>
        <v>25564</v>
      </c>
      <c r="G204" s="45">
        <f t="shared" si="6"/>
        <v>12971</v>
      </c>
      <c r="H204" s="45">
        <f t="shared" si="6"/>
        <v>12593</v>
      </c>
      <c r="I204" s="45">
        <f t="shared" si="6"/>
        <v>25702</v>
      </c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  <c r="GB204" s="148"/>
      <c r="GC204" s="148"/>
      <c r="GD204" s="148"/>
      <c r="GE204" s="148"/>
      <c r="GF204" s="148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  <c r="GR204" s="148"/>
      <c r="GS204" s="148"/>
      <c r="GT204" s="148"/>
      <c r="GU204" s="148"/>
      <c r="GV204" s="148"/>
      <c r="GW204" s="148"/>
      <c r="GX204" s="148"/>
      <c r="GY204" s="148"/>
      <c r="GZ204" s="148"/>
      <c r="HA204" s="148"/>
      <c r="HB204" s="148"/>
      <c r="HC204" s="148"/>
      <c r="HD204" s="148"/>
      <c r="HE204" s="148"/>
      <c r="HF204" s="148"/>
      <c r="HG204" s="148"/>
      <c r="HH204" s="148"/>
      <c r="HI204" s="148"/>
      <c r="HJ204" s="148"/>
      <c r="HK204" s="148"/>
      <c r="HL204" s="148"/>
      <c r="HM204" s="148"/>
      <c r="HN204" s="148"/>
      <c r="HO204" s="148"/>
      <c r="HP204" s="148"/>
      <c r="HQ204" s="148"/>
      <c r="HR204" s="148"/>
      <c r="HS204" s="148"/>
      <c r="HT204" s="148"/>
      <c r="HU204" s="148"/>
      <c r="HV204" s="148"/>
      <c r="HW204" s="148"/>
      <c r="HX204" s="148"/>
      <c r="HY204" s="148"/>
      <c r="HZ204" s="148"/>
      <c r="IA204" s="148"/>
      <c r="IB204" s="148"/>
      <c r="IC204" s="148"/>
      <c r="ID204" s="148"/>
      <c r="IE204" s="148"/>
      <c r="IF204" s="148"/>
      <c r="IG204" s="148"/>
      <c r="IH204" s="148"/>
      <c r="II204" s="148"/>
      <c r="IJ204" s="148"/>
      <c r="IK204" s="148"/>
      <c r="IL204" s="148"/>
      <c r="IM204" s="148"/>
      <c r="IN204" s="148"/>
      <c r="IO204" s="148"/>
      <c r="IP204" s="148"/>
      <c r="IQ204" s="148"/>
      <c r="IR204" s="148"/>
      <c r="IS204" s="148"/>
      <c r="IT204" s="148"/>
      <c r="IU204" s="148"/>
      <c r="IV204" s="148"/>
    </row>
    <row r="205" spans="1:256" s="18" customFormat="1" ht="12" customHeight="1" x14ac:dyDescent="0.2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48"/>
      <c r="M205" s="148"/>
      <c r="N205" s="148"/>
      <c r="O205" s="148"/>
      <c r="P205" s="148"/>
      <c r="Q205" s="148"/>
      <c r="R205" s="148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D205" s="163"/>
      <c r="CE205" s="163"/>
      <c r="CF205" s="163"/>
      <c r="CG205" s="163"/>
      <c r="CH205" s="163"/>
      <c r="CI205" s="163"/>
      <c r="CJ205" s="163"/>
      <c r="CK205" s="163"/>
      <c r="CL205" s="163"/>
      <c r="CM205" s="163"/>
      <c r="CN205" s="163"/>
      <c r="CO205" s="163"/>
      <c r="CP205" s="163"/>
      <c r="CQ205" s="163"/>
      <c r="CR205" s="163"/>
      <c r="CS205" s="163"/>
      <c r="CT205" s="163"/>
      <c r="CU205" s="163"/>
      <c r="CV205" s="163"/>
      <c r="CW205" s="163"/>
      <c r="CX205" s="163"/>
      <c r="CY205" s="163"/>
      <c r="CZ205" s="163"/>
      <c r="DA205" s="163"/>
      <c r="DB205" s="163"/>
      <c r="DC205" s="163"/>
      <c r="DD205" s="163"/>
      <c r="DE205" s="163"/>
      <c r="DF205" s="163"/>
      <c r="DG205" s="163"/>
      <c r="DH205" s="163"/>
      <c r="DI205" s="163"/>
      <c r="DJ205" s="163"/>
      <c r="DK205" s="163"/>
      <c r="DL205" s="163"/>
      <c r="DM205" s="163"/>
      <c r="DN205" s="163"/>
      <c r="DO205" s="163"/>
      <c r="DP205" s="163"/>
      <c r="DQ205" s="163"/>
      <c r="DR205" s="163"/>
      <c r="DS205" s="163"/>
      <c r="DT205" s="163"/>
      <c r="DU205" s="163"/>
      <c r="DV205" s="163"/>
      <c r="DW205" s="163"/>
      <c r="DX205" s="163"/>
      <c r="DY205" s="163"/>
      <c r="DZ205" s="163"/>
      <c r="EA205" s="163"/>
      <c r="EB205" s="163"/>
      <c r="EC205" s="163"/>
      <c r="ED205" s="163"/>
      <c r="EE205" s="163"/>
      <c r="EF205" s="163"/>
      <c r="EG205" s="163"/>
      <c r="EH205" s="163"/>
      <c r="EI205" s="163"/>
      <c r="EJ205" s="163"/>
      <c r="EK205" s="163"/>
      <c r="EL205" s="163"/>
      <c r="EM205" s="163"/>
      <c r="EN205" s="163"/>
      <c r="EO205" s="163"/>
      <c r="EP205" s="163"/>
      <c r="EQ205" s="163"/>
      <c r="ER205" s="163"/>
      <c r="ES205" s="163"/>
      <c r="ET205" s="163"/>
      <c r="EU205" s="163"/>
      <c r="EV205" s="163"/>
      <c r="EW205" s="163"/>
      <c r="EX205" s="163"/>
      <c r="EY205" s="163"/>
      <c r="EZ205" s="163"/>
      <c r="FA205" s="163"/>
      <c r="FB205" s="163"/>
      <c r="FC205" s="163"/>
      <c r="FD205" s="163"/>
      <c r="FE205" s="163"/>
      <c r="FF205" s="163"/>
      <c r="FG205" s="163"/>
      <c r="FH205" s="163"/>
      <c r="FI205" s="163"/>
      <c r="FJ205" s="163"/>
      <c r="FK205" s="163"/>
      <c r="FL205" s="163"/>
      <c r="FM205" s="163"/>
      <c r="FN205" s="163"/>
      <c r="FO205" s="163"/>
      <c r="FP205" s="163"/>
      <c r="FQ205" s="163"/>
      <c r="FR205" s="163"/>
      <c r="FS205" s="163"/>
      <c r="FT205" s="163"/>
      <c r="FU205" s="163"/>
      <c r="FV205" s="163"/>
      <c r="FW205" s="163"/>
      <c r="FX205" s="163"/>
      <c r="FY205" s="163"/>
      <c r="FZ205" s="163"/>
      <c r="GA205" s="163"/>
      <c r="GB205" s="163"/>
      <c r="GC205" s="163"/>
      <c r="GD205" s="163"/>
      <c r="GE205" s="163"/>
      <c r="GF205" s="163"/>
      <c r="GG205" s="163"/>
      <c r="GH205" s="163"/>
      <c r="GI205" s="163"/>
      <c r="GJ205" s="163"/>
      <c r="GK205" s="163"/>
      <c r="GL205" s="163"/>
      <c r="GM205" s="163"/>
      <c r="GN205" s="163"/>
      <c r="GO205" s="163"/>
      <c r="GP205" s="163"/>
      <c r="GQ205" s="163"/>
      <c r="GR205" s="163"/>
      <c r="GS205" s="163"/>
      <c r="GT205" s="163"/>
      <c r="GU205" s="163"/>
      <c r="GV205" s="163"/>
      <c r="GW205" s="163"/>
      <c r="GX205" s="163"/>
      <c r="GY205" s="163"/>
      <c r="GZ205" s="163"/>
      <c r="HA205" s="163"/>
      <c r="HB205" s="163"/>
      <c r="HC205" s="163"/>
      <c r="HD205" s="163"/>
      <c r="HE205" s="163"/>
      <c r="HF205" s="163"/>
      <c r="HG205" s="163"/>
      <c r="HH205" s="163"/>
      <c r="HI205" s="163"/>
      <c r="HJ205" s="163"/>
      <c r="HK205" s="163"/>
      <c r="HL205" s="163"/>
      <c r="HM205" s="163"/>
      <c r="HN205" s="163"/>
      <c r="HO205" s="163"/>
      <c r="HP205" s="163"/>
      <c r="HQ205" s="163"/>
      <c r="HR205" s="163"/>
      <c r="HS205" s="163"/>
      <c r="HT205" s="163"/>
      <c r="HU205" s="163"/>
      <c r="HV205" s="163"/>
      <c r="HW205" s="163"/>
      <c r="HX205" s="163"/>
      <c r="HY205" s="163"/>
      <c r="HZ205" s="163"/>
      <c r="IA205" s="163"/>
      <c r="IB205" s="163"/>
      <c r="IC205" s="163"/>
      <c r="ID205" s="163"/>
      <c r="IE205" s="163"/>
      <c r="IF205" s="163"/>
      <c r="IG205" s="163"/>
      <c r="IH205" s="163"/>
      <c r="II205" s="163"/>
      <c r="IJ205" s="163"/>
      <c r="IK205" s="163"/>
      <c r="IL205" s="163"/>
      <c r="IM205" s="163"/>
      <c r="IN205" s="163"/>
      <c r="IO205" s="163"/>
      <c r="IP205" s="163"/>
      <c r="IQ205" s="163"/>
      <c r="IR205" s="163"/>
      <c r="IS205" s="163"/>
      <c r="IT205" s="163"/>
      <c r="IU205" s="163"/>
      <c r="IV205" s="163"/>
    </row>
    <row r="206" spans="1:256" s="18" customFormat="1" ht="12" customHeight="1" x14ac:dyDescent="0.2">
      <c r="A206" s="287" t="s">
        <v>378</v>
      </c>
      <c r="B206" s="287"/>
      <c r="C206" s="287"/>
      <c r="D206" s="287"/>
      <c r="E206" s="287"/>
      <c r="F206" s="287"/>
      <c r="G206" s="287"/>
      <c r="H206" s="287"/>
      <c r="I206" s="287"/>
      <c r="J206" s="164"/>
      <c r="K206" s="164"/>
      <c r="L206" s="148"/>
      <c r="M206" s="148"/>
      <c r="N206" s="148"/>
      <c r="O206" s="148"/>
      <c r="P206" s="148"/>
      <c r="Q206" s="148"/>
      <c r="R206" s="148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4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4"/>
      <c r="EH206" s="164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/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  <c r="GD206" s="164"/>
      <c r="GE206" s="164"/>
      <c r="GF206" s="164"/>
      <c r="GG206" s="164"/>
      <c r="GH206" s="164"/>
      <c r="GI206" s="164"/>
      <c r="GJ206" s="164"/>
      <c r="GK206" s="164"/>
      <c r="GL206" s="164"/>
      <c r="GM206" s="164"/>
      <c r="GN206" s="164"/>
      <c r="GO206" s="164"/>
      <c r="GP206" s="164"/>
      <c r="GQ206" s="164"/>
      <c r="GR206" s="164"/>
      <c r="GS206" s="164"/>
      <c r="GT206" s="164"/>
      <c r="GU206" s="164"/>
      <c r="GV206" s="164"/>
      <c r="GW206" s="164"/>
      <c r="GX206" s="164"/>
      <c r="GY206" s="164"/>
      <c r="GZ206" s="164"/>
      <c r="HA206" s="164"/>
      <c r="HB206" s="164"/>
      <c r="HC206" s="164"/>
      <c r="HD206" s="164"/>
      <c r="HE206" s="164"/>
      <c r="HF206" s="164"/>
      <c r="HG206" s="164"/>
      <c r="HH206" s="164"/>
      <c r="HI206" s="164"/>
      <c r="HJ206" s="164"/>
      <c r="HK206" s="164"/>
      <c r="HL206" s="164"/>
      <c r="HM206" s="164"/>
      <c r="HN206" s="164"/>
      <c r="HO206" s="164"/>
      <c r="HP206" s="164"/>
      <c r="HQ206" s="164"/>
      <c r="HR206" s="164"/>
      <c r="HS206" s="164"/>
      <c r="HT206" s="164"/>
      <c r="HU206" s="164"/>
      <c r="HV206" s="164"/>
      <c r="HW206" s="164"/>
      <c r="HX206" s="164"/>
      <c r="HY206" s="164"/>
      <c r="HZ206" s="164"/>
      <c r="IA206" s="164"/>
      <c r="IB206" s="164"/>
      <c r="IC206" s="164"/>
      <c r="ID206" s="164"/>
      <c r="IE206" s="164"/>
      <c r="IF206" s="164"/>
      <c r="IG206" s="164"/>
      <c r="IH206" s="164"/>
      <c r="II206" s="164"/>
      <c r="IJ206" s="164"/>
      <c r="IK206" s="164"/>
      <c r="IL206" s="164"/>
      <c r="IM206" s="164"/>
      <c r="IN206" s="164"/>
      <c r="IO206" s="164"/>
      <c r="IP206" s="164"/>
      <c r="IQ206" s="164"/>
      <c r="IR206" s="164"/>
      <c r="IS206" s="164"/>
      <c r="IT206" s="164"/>
      <c r="IU206" s="164"/>
      <c r="IV206" s="164"/>
    </row>
    <row r="207" spans="1:256" s="18" customFormat="1" ht="12" customHeight="1" x14ac:dyDescent="0.2">
      <c r="A207" s="285" t="s">
        <v>370</v>
      </c>
      <c r="B207" s="285"/>
      <c r="C207" s="285"/>
      <c r="D207" s="285"/>
      <c r="E207" s="285"/>
      <c r="F207" s="285"/>
      <c r="G207" s="285"/>
      <c r="H207" s="285"/>
      <c r="I207" s="285"/>
      <c r="J207" s="165"/>
      <c r="K207" s="165"/>
      <c r="L207" s="148"/>
      <c r="M207" s="148"/>
      <c r="N207" s="148"/>
      <c r="O207" s="148"/>
      <c r="P207" s="148"/>
      <c r="Q207" s="148"/>
      <c r="R207" s="148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  <c r="BI207" s="165"/>
      <c r="BJ207" s="165"/>
      <c r="BK207" s="165"/>
      <c r="BL207" s="165"/>
      <c r="BM207" s="165"/>
      <c r="BN207" s="165"/>
      <c r="BO207" s="165"/>
      <c r="BP207" s="165"/>
      <c r="BQ207" s="165"/>
      <c r="BR207" s="165"/>
      <c r="BS207" s="165"/>
      <c r="BT207" s="165"/>
      <c r="BU207" s="165"/>
      <c r="BV207" s="165"/>
      <c r="BW207" s="165"/>
      <c r="BX207" s="165"/>
      <c r="BY207" s="165"/>
      <c r="BZ207" s="165"/>
      <c r="CA207" s="165"/>
      <c r="CB207" s="165"/>
      <c r="CC207" s="165"/>
      <c r="CD207" s="165"/>
      <c r="CE207" s="165"/>
      <c r="CF207" s="165"/>
      <c r="CG207" s="165"/>
      <c r="CH207" s="165"/>
      <c r="CI207" s="165"/>
      <c r="CJ207" s="165"/>
      <c r="CK207" s="165"/>
      <c r="CL207" s="165"/>
      <c r="CM207" s="165"/>
      <c r="CN207" s="165"/>
      <c r="CO207" s="165"/>
      <c r="CP207" s="165"/>
      <c r="CQ207" s="165"/>
      <c r="CR207" s="165"/>
      <c r="CS207" s="165"/>
      <c r="CT207" s="165"/>
      <c r="CU207" s="165"/>
      <c r="CV207" s="165"/>
      <c r="CW207" s="165"/>
      <c r="CX207" s="165"/>
      <c r="CY207" s="165"/>
      <c r="CZ207" s="165"/>
      <c r="DA207" s="165"/>
      <c r="DB207" s="165"/>
      <c r="DC207" s="165"/>
      <c r="DD207" s="165"/>
      <c r="DE207" s="165"/>
      <c r="DF207" s="165"/>
      <c r="DG207" s="165"/>
      <c r="DH207" s="165"/>
      <c r="DI207" s="165"/>
      <c r="DJ207" s="165"/>
      <c r="DK207" s="165"/>
      <c r="DL207" s="165"/>
      <c r="DM207" s="165"/>
      <c r="DN207" s="165"/>
      <c r="DO207" s="165"/>
      <c r="DP207" s="165"/>
      <c r="DQ207" s="165"/>
      <c r="DR207" s="165"/>
      <c r="DS207" s="165"/>
      <c r="DT207" s="165"/>
      <c r="DU207" s="165"/>
      <c r="DV207" s="165"/>
      <c r="DW207" s="165"/>
      <c r="DX207" s="165"/>
      <c r="DY207" s="165"/>
      <c r="DZ207" s="165"/>
      <c r="EA207" s="165"/>
      <c r="EB207" s="165"/>
      <c r="EC207" s="165"/>
      <c r="ED207" s="165"/>
      <c r="EE207" s="165"/>
      <c r="EF207" s="165"/>
      <c r="EG207" s="165"/>
      <c r="EH207" s="165"/>
      <c r="EI207" s="165"/>
      <c r="EJ207" s="165"/>
      <c r="EK207" s="165"/>
      <c r="EL207" s="165"/>
      <c r="EM207" s="165"/>
      <c r="EN207" s="165"/>
      <c r="EO207" s="165"/>
      <c r="EP207" s="165"/>
      <c r="EQ207" s="165"/>
      <c r="ER207" s="165"/>
      <c r="ES207" s="165"/>
      <c r="ET207" s="165"/>
      <c r="EU207" s="165"/>
      <c r="EV207" s="165"/>
      <c r="EW207" s="165"/>
      <c r="EX207" s="165"/>
      <c r="EY207" s="165"/>
      <c r="EZ207" s="165"/>
      <c r="FA207" s="165"/>
      <c r="FB207" s="165"/>
      <c r="FC207" s="165"/>
      <c r="FD207" s="165"/>
      <c r="FE207" s="165"/>
      <c r="FF207" s="165"/>
      <c r="FG207" s="165"/>
      <c r="FH207" s="165"/>
      <c r="FI207" s="165"/>
      <c r="FJ207" s="165"/>
      <c r="FK207" s="165"/>
      <c r="FL207" s="165"/>
      <c r="FM207" s="165"/>
      <c r="FN207" s="165"/>
      <c r="FO207" s="165"/>
      <c r="FP207" s="165"/>
      <c r="FQ207" s="165"/>
      <c r="FR207" s="165"/>
      <c r="FS207" s="165"/>
      <c r="FT207" s="165"/>
      <c r="FU207" s="165"/>
      <c r="FV207" s="165"/>
      <c r="FW207" s="165"/>
      <c r="FX207" s="165"/>
      <c r="FY207" s="165"/>
      <c r="FZ207" s="165"/>
      <c r="GA207" s="165"/>
      <c r="GB207" s="165"/>
      <c r="GC207" s="165"/>
      <c r="GD207" s="165"/>
      <c r="GE207" s="165"/>
      <c r="GF207" s="165"/>
      <c r="GG207" s="165"/>
      <c r="GH207" s="165"/>
      <c r="GI207" s="165"/>
      <c r="GJ207" s="165"/>
      <c r="GK207" s="165"/>
      <c r="GL207" s="165"/>
      <c r="GM207" s="165"/>
      <c r="GN207" s="165"/>
      <c r="GO207" s="165"/>
      <c r="GP207" s="165"/>
      <c r="GQ207" s="165"/>
      <c r="GR207" s="165"/>
      <c r="GS207" s="165"/>
      <c r="GT207" s="165"/>
      <c r="GU207" s="165"/>
      <c r="GV207" s="165"/>
      <c r="GW207" s="165"/>
      <c r="GX207" s="165"/>
      <c r="GY207" s="165"/>
      <c r="GZ207" s="165"/>
      <c r="HA207" s="165"/>
      <c r="HB207" s="165"/>
      <c r="HC207" s="165"/>
      <c r="HD207" s="165"/>
      <c r="HE207" s="165"/>
      <c r="HF207" s="165"/>
      <c r="HG207" s="165"/>
      <c r="HH207" s="165"/>
      <c r="HI207" s="165"/>
      <c r="HJ207" s="165"/>
      <c r="HK207" s="165"/>
      <c r="HL207" s="165"/>
      <c r="HM207" s="165"/>
      <c r="HN207" s="165"/>
      <c r="HO207" s="165"/>
      <c r="HP207" s="165"/>
      <c r="HQ207" s="165"/>
      <c r="HR207" s="165"/>
      <c r="HS207" s="165"/>
      <c r="HT207" s="165"/>
      <c r="HU207" s="165"/>
      <c r="HV207" s="165"/>
      <c r="HW207" s="165"/>
      <c r="HX207" s="165"/>
      <c r="HY207" s="165"/>
      <c r="HZ207" s="165"/>
      <c r="IA207" s="165"/>
      <c r="IB207" s="165"/>
      <c r="IC207" s="165"/>
      <c r="ID207" s="165"/>
      <c r="IE207" s="165"/>
      <c r="IF207" s="165"/>
      <c r="IG207" s="165"/>
      <c r="IH207" s="165"/>
      <c r="II207" s="165"/>
      <c r="IJ207" s="165"/>
      <c r="IK207" s="165"/>
      <c r="IL207" s="165"/>
      <c r="IM207" s="165"/>
      <c r="IN207" s="165"/>
      <c r="IO207" s="165"/>
      <c r="IP207" s="165"/>
      <c r="IQ207" s="165"/>
      <c r="IR207" s="165"/>
      <c r="IS207" s="165"/>
      <c r="IT207" s="165"/>
      <c r="IU207" s="165"/>
      <c r="IV207" s="165"/>
    </row>
    <row r="208" spans="1:256" s="18" customFormat="1" ht="12" customHeight="1" x14ac:dyDescent="0.2">
      <c r="A208" s="286"/>
      <c r="B208" s="286"/>
      <c r="C208" s="286"/>
      <c r="D208" s="286"/>
      <c r="E208" s="286"/>
      <c r="F208" s="286"/>
      <c r="G208" s="286"/>
      <c r="H208" s="286"/>
      <c r="I208" s="286"/>
      <c r="J208" s="165"/>
      <c r="K208" s="165"/>
      <c r="L208" s="148"/>
      <c r="M208" s="148"/>
      <c r="N208" s="148"/>
      <c r="O208" s="148"/>
      <c r="P208" s="148"/>
      <c r="Q208" s="148"/>
      <c r="R208" s="148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  <c r="BJ208" s="165"/>
      <c r="BK208" s="165"/>
      <c r="BL208" s="165"/>
      <c r="BM208" s="165"/>
      <c r="BN208" s="165"/>
      <c r="BO208" s="165"/>
      <c r="BP208" s="165"/>
      <c r="BQ208" s="165"/>
      <c r="BR208" s="165"/>
      <c r="BS208" s="165"/>
      <c r="BT208" s="165"/>
      <c r="BU208" s="165"/>
      <c r="BV208" s="165"/>
      <c r="BW208" s="165"/>
      <c r="BX208" s="165"/>
      <c r="BY208" s="165"/>
      <c r="BZ208" s="165"/>
      <c r="CA208" s="165"/>
      <c r="CB208" s="165"/>
      <c r="CC208" s="165"/>
      <c r="CD208" s="165"/>
      <c r="CE208" s="165"/>
      <c r="CF208" s="165"/>
      <c r="CG208" s="165"/>
      <c r="CH208" s="165"/>
      <c r="CI208" s="165"/>
      <c r="CJ208" s="165"/>
      <c r="CK208" s="165"/>
      <c r="CL208" s="165"/>
      <c r="CM208" s="165"/>
      <c r="CN208" s="165"/>
      <c r="CO208" s="165"/>
      <c r="CP208" s="165"/>
      <c r="CQ208" s="165"/>
      <c r="CR208" s="165"/>
      <c r="CS208" s="165"/>
      <c r="CT208" s="165"/>
      <c r="CU208" s="165"/>
      <c r="CV208" s="165"/>
      <c r="CW208" s="165"/>
      <c r="CX208" s="165"/>
      <c r="CY208" s="165"/>
      <c r="CZ208" s="165"/>
      <c r="DA208" s="165"/>
      <c r="DB208" s="165"/>
      <c r="DC208" s="165"/>
      <c r="DD208" s="165"/>
      <c r="DE208" s="165"/>
      <c r="DF208" s="165"/>
      <c r="DG208" s="165"/>
      <c r="DH208" s="165"/>
      <c r="DI208" s="165"/>
      <c r="DJ208" s="165"/>
      <c r="DK208" s="165"/>
      <c r="DL208" s="165"/>
      <c r="DM208" s="165"/>
      <c r="DN208" s="165"/>
      <c r="DO208" s="165"/>
      <c r="DP208" s="165"/>
      <c r="DQ208" s="165"/>
      <c r="DR208" s="165"/>
      <c r="DS208" s="165"/>
      <c r="DT208" s="165"/>
      <c r="DU208" s="165"/>
      <c r="DV208" s="165"/>
      <c r="DW208" s="165"/>
      <c r="DX208" s="165"/>
      <c r="DY208" s="165"/>
      <c r="DZ208" s="165"/>
      <c r="EA208" s="165"/>
      <c r="EB208" s="165"/>
      <c r="EC208" s="165"/>
      <c r="ED208" s="165"/>
      <c r="EE208" s="165"/>
      <c r="EF208" s="165"/>
      <c r="EG208" s="165"/>
      <c r="EH208" s="165"/>
      <c r="EI208" s="165"/>
      <c r="EJ208" s="165"/>
      <c r="EK208" s="165"/>
      <c r="EL208" s="165"/>
      <c r="EM208" s="165"/>
      <c r="EN208" s="165"/>
      <c r="EO208" s="165"/>
      <c r="EP208" s="165"/>
      <c r="EQ208" s="165"/>
      <c r="ER208" s="165"/>
      <c r="ES208" s="165"/>
      <c r="ET208" s="165"/>
      <c r="EU208" s="165"/>
      <c r="EV208" s="165"/>
      <c r="EW208" s="165"/>
      <c r="EX208" s="165"/>
      <c r="EY208" s="165"/>
      <c r="EZ208" s="165"/>
      <c r="FA208" s="165"/>
      <c r="FB208" s="165"/>
      <c r="FC208" s="165"/>
      <c r="FD208" s="165"/>
      <c r="FE208" s="165"/>
      <c r="FF208" s="165"/>
      <c r="FG208" s="165"/>
      <c r="FH208" s="165"/>
      <c r="FI208" s="165"/>
      <c r="FJ208" s="165"/>
      <c r="FK208" s="165"/>
      <c r="FL208" s="165"/>
      <c r="FM208" s="165"/>
      <c r="FN208" s="165"/>
      <c r="FO208" s="165"/>
      <c r="FP208" s="165"/>
      <c r="FQ208" s="165"/>
      <c r="FR208" s="165"/>
      <c r="FS208" s="165"/>
      <c r="FT208" s="165"/>
      <c r="FU208" s="165"/>
      <c r="FV208" s="165"/>
      <c r="FW208" s="165"/>
      <c r="FX208" s="165"/>
      <c r="FY208" s="165"/>
      <c r="FZ208" s="165"/>
      <c r="GA208" s="165"/>
      <c r="GB208" s="165"/>
      <c r="GC208" s="165"/>
      <c r="GD208" s="165"/>
      <c r="GE208" s="165"/>
      <c r="GF208" s="165"/>
      <c r="GG208" s="165"/>
      <c r="GH208" s="165"/>
      <c r="GI208" s="165"/>
      <c r="GJ208" s="165"/>
      <c r="GK208" s="165"/>
      <c r="GL208" s="165"/>
      <c r="GM208" s="165"/>
      <c r="GN208" s="165"/>
      <c r="GO208" s="165"/>
      <c r="GP208" s="165"/>
      <c r="GQ208" s="165"/>
      <c r="GR208" s="165"/>
      <c r="GS208" s="165"/>
      <c r="GT208" s="165"/>
      <c r="GU208" s="165"/>
      <c r="GV208" s="165"/>
      <c r="GW208" s="165"/>
      <c r="GX208" s="165"/>
      <c r="GY208" s="165"/>
      <c r="GZ208" s="165"/>
      <c r="HA208" s="165"/>
      <c r="HB208" s="165"/>
      <c r="HC208" s="165"/>
      <c r="HD208" s="165"/>
      <c r="HE208" s="165"/>
      <c r="HF208" s="165"/>
      <c r="HG208" s="165"/>
      <c r="HH208" s="165"/>
      <c r="HI208" s="165"/>
      <c r="HJ208" s="165"/>
      <c r="HK208" s="165"/>
      <c r="HL208" s="165"/>
      <c r="HM208" s="165"/>
      <c r="HN208" s="165"/>
      <c r="HO208" s="165"/>
      <c r="HP208" s="165"/>
      <c r="HQ208" s="165"/>
      <c r="HR208" s="165"/>
      <c r="HS208" s="165"/>
      <c r="HT208" s="165"/>
      <c r="HU208" s="165"/>
      <c r="HV208" s="165"/>
      <c r="HW208" s="165"/>
      <c r="HX208" s="165"/>
      <c r="HY208" s="165"/>
      <c r="HZ208" s="165"/>
      <c r="IA208" s="165"/>
      <c r="IB208" s="165"/>
      <c r="IC208" s="165"/>
      <c r="ID208" s="165"/>
      <c r="IE208" s="165"/>
      <c r="IF208" s="165"/>
      <c r="IG208" s="165"/>
      <c r="IH208" s="165"/>
      <c r="II208" s="165"/>
      <c r="IJ208" s="165"/>
      <c r="IK208" s="165"/>
      <c r="IL208" s="165"/>
      <c r="IM208" s="165"/>
      <c r="IN208" s="165"/>
      <c r="IO208" s="165"/>
      <c r="IP208" s="165"/>
      <c r="IQ208" s="165"/>
      <c r="IR208" s="165"/>
      <c r="IS208" s="165"/>
      <c r="IT208" s="165"/>
      <c r="IU208" s="165"/>
      <c r="IV208" s="165"/>
    </row>
    <row r="209" spans="1:256" s="18" customFormat="1" ht="12" customHeight="1" x14ac:dyDescent="0.2">
      <c r="A209" s="273" t="s">
        <v>346</v>
      </c>
      <c r="B209" s="273"/>
      <c r="C209" s="273"/>
      <c r="D209" s="273"/>
      <c r="E209" s="273"/>
      <c r="F209" s="273"/>
      <c r="G209" s="273"/>
      <c r="H209" s="273"/>
      <c r="I209" s="273"/>
      <c r="J209" s="166"/>
      <c r="K209" s="166"/>
      <c r="L209" s="148"/>
      <c r="M209" s="148"/>
      <c r="N209" s="148"/>
      <c r="O209" s="148"/>
      <c r="P209" s="148"/>
      <c r="Q209" s="148"/>
      <c r="R209" s="148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6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DI209" s="166"/>
      <c r="DJ209" s="166"/>
      <c r="DK209" s="166"/>
      <c r="DL209" s="166"/>
      <c r="DM209" s="166"/>
      <c r="DN209" s="166"/>
      <c r="DO209" s="166"/>
      <c r="DP209" s="166"/>
      <c r="DQ209" s="166"/>
      <c r="DR209" s="166"/>
      <c r="DS209" s="166"/>
      <c r="DT209" s="166"/>
      <c r="DU209" s="166"/>
      <c r="DV209" s="166"/>
      <c r="DW209" s="166"/>
      <c r="DX209" s="166"/>
      <c r="DY209" s="166"/>
      <c r="DZ209" s="166"/>
      <c r="EA209" s="166"/>
      <c r="EB209" s="166"/>
      <c r="EC209" s="166"/>
      <c r="ED209" s="166"/>
      <c r="EE209" s="166"/>
      <c r="EF209" s="166"/>
      <c r="EG209" s="166"/>
      <c r="EH209" s="166"/>
      <c r="EI209" s="166"/>
      <c r="EJ209" s="166"/>
      <c r="EK209" s="166"/>
      <c r="EL209" s="166"/>
      <c r="EM209" s="166"/>
      <c r="EN209" s="166"/>
      <c r="EO209" s="166"/>
      <c r="EP209" s="166"/>
      <c r="EQ209" s="166"/>
      <c r="ER209" s="166"/>
      <c r="ES209" s="166"/>
      <c r="ET209" s="166"/>
      <c r="EU209" s="166"/>
      <c r="EV209" s="166"/>
      <c r="EW209" s="166"/>
      <c r="EX209" s="166"/>
      <c r="EY209" s="166"/>
      <c r="EZ209" s="166"/>
      <c r="FA209" s="166"/>
      <c r="FB209" s="166"/>
      <c r="FC209" s="166"/>
      <c r="FD209" s="166"/>
      <c r="FE209" s="166"/>
      <c r="FF209" s="166"/>
      <c r="FG209" s="166"/>
      <c r="FH209" s="166"/>
      <c r="FI209" s="166"/>
      <c r="FJ209" s="166"/>
      <c r="FK209" s="166"/>
      <c r="FL209" s="166"/>
      <c r="FM209" s="166"/>
      <c r="FN209" s="166"/>
      <c r="FO209" s="166"/>
      <c r="FP209" s="166"/>
      <c r="FQ209" s="166"/>
      <c r="FR209" s="166"/>
      <c r="FS209" s="166"/>
      <c r="FT209" s="166"/>
      <c r="FU209" s="166"/>
      <c r="FV209" s="166"/>
      <c r="FW209" s="166"/>
      <c r="FX209" s="166"/>
      <c r="FY209" s="166"/>
      <c r="FZ209" s="166"/>
      <c r="GA209" s="166"/>
      <c r="GB209" s="166"/>
      <c r="GC209" s="166"/>
      <c r="GD209" s="166"/>
      <c r="GE209" s="166"/>
      <c r="GF209" s="166"/>
      <c r="GG209" s="166"/>
      <c r="GH209" s="166"/>
      <c r="GI209" s="166"/>
      <c r="GJ209" s="166"/>
      <c r="GK209" s="166"/>
      <c r="GL209" s="166"/>
      <c r="GM209" s="166"/>
      <c r="GN209" s="166"/>
      <c r="GO209" s="166"/>
      <c r="GP209" s="166"/>
      <c r="GQ209" s="166"/>
      <c r="GR209" s="166"/>
      <c r="GS209" s="166"/>
      <c r="GT209" s="166"/>
      <c r="GU209" s="166"/>
      <c r="GV209" s="166"/>
      <c r="GW209" s="166"/>
      <c r="GX209" s="166"/>
      <c r="GY209" s="166"/>
      <c r="GZ209" s="166"/>
      <c r="HA209" s="166"/>
      <c r="HB209" s="166"/>
      <c r="HC209" s="166"/>
      <c r="HD209" s="166"/>
      <c r="HE209" s="166"/>
      <c r="HF209" s="166"/>
      <c r="HG209" s="166"/>
      <c r="HH209" s="166"/>
      <c r="HI209" s="166"/>
      <c r="HJ209" s="166"/>
      <c r="HK209" s="166"/>
      <c r="HL209" s="166"/>
      <c r="HM209" s="166"/>
      <c r="HN209" s="166"/>
      <c r="HO209" s="166"/>
      <c r="HP209" s="166"/>
      <c r="HQ209" s="166"/>
      <c r="HR209" s="166"/>
      <c r="HS209" s="166"/>
      <c r="HT209" s="166"/>
      <c r="HU209" s="166"/>
      <c r="HV209" s="166"/>
      <c r="HW209" s="166"/>
      <c r="HX209" s="166"/>
      <c r="HY209" s="166"/>
      <c r="HZ209" s="166"/>
      <c r="IA209" s="166"/>
      <c r="IB209" s="166"/>
      <c r="IC209" s="166"/>
      <c r="ID209" s="166"/>
      <c r="IE209" s="166"/>
      <c r="IF209" s="166"/>
      <c r="IG209" s="166"/>
      <c r="IH209" s="166"/>
      <c r="II209" s="166"/>
      <c r="IJ209" s="166"/>
      <c r="IK209" s="166"/>
      <c r="IL209" s="166"/>
      <c r="IM209" s="166"/>
      <c r="IN209" s="166"/>
      <c r="IO209" s="166"/>
      <c r="IP209" s="166"/>
      <c r="IQ209" s="166"/>
      <c r="IR209" s="166"/>
      <c r="IS209" s="166"/>
      <c r="IT209" s="166"/>
      <c r="IU209" s="166"/>
      <c r="IV209" s="166"/>
    </row>
    <row r="210" spans="1:256" s="18" customFormat="1" ht="12" customHeight="1" x14ac:dyDescent="0.2">
      <c r="A210" s="271"/>
      <c r="B210" s="272"/>
      <c r="C210" s="272"/>
      <c r="D210" s="272"/>
      <c r="E210" s="272"/>
      <c r="F210" s="272"/>
      <c r="G210" s="272"/>
      <c r="H210" s="272"/>
      <c r="I210" s="272"/>
      <c r="J210" s="165"/>
      <c r="K210" s="165"/>
      <c r="L210" s="148"/>
      <c r="M210" s="148"/>
      <c r="N210" s="148"/>
      <c r="O210" s="148"/>
      <c r="P210" s="148"/>
      <c r="Q210" s="148"/>
      <c r="R210" s="148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  <c r="BI210" s="165"/>
      <c r="BJ210" s="165"/>
      <c r="BK210" s="165"/>
      <c r="BL210" s="165"/>
      <c r="BM210" s="165"/>
      <c r="BN210" s="165"/>
      <c r="BO210" s="165"/>
      <c r="BP210" s="165"/>
      <c r="BQ210" s="165"/>
      <c r="BR210" s="165"/>
      <c r="BS210" s="165"/>
      <c r="BT210" s="165"/>
      <c r="BU210" s="165"/>
      <c r="BV210" s="165"/>
      <c r="BW210" s="165"/>
      <c r="BX210" s="165"/>
      <c r="BY210" s="165"/>
      <c r="BZ210" s="165"/>
      <c r="CA210" s="165"/>
      <c r="CB210" s="165"/>
      <c r="CC210" s="165"/>
      <c r="CD210" s="165"/>
      <c r="CE210" s="165"/>
      <c r="CF210" s="165"/>
      <c r="CG210" s="165"/>
      <c r="CH210" s="165"/>
      <c r="CI210" s="165"/>
      <c r="CJ210" s="165"/>
      <c r="CK210" s="165"/>
      <c r="CL210" s="165"/>
      <c r="CM210" s="165"/>
      <c r="CN210" s="165"/>
      <c r="CO210" s="165"/>
      <c r="CP210" s="165"/>
      <c r="CQ210" s="165"/>
      <c r="CR210" s="165"/>
      <c r="CS210" s="165"/>
      <c r="CT210" s="165"/>
      <c r="CU210" s="165"/>
      <c r="CV210" s="165"/>
      <c r="CW210" s="165"/>
      <c r="CX210" s="165"/>
      <c r="CY210" s="165"/>
      <c r="CZ210" s="165"/>
      <c r="DA210" s="165"/>
      <c r="DB210" s="165"/>
      <c r="DC210" s="165"/>
      <c r="DD210" s="165"/>
      <c r="DE210" s="165"/>
      <c r="DF210" s="165"/>
      <c r="DG210" s="165"/>
      <c r="DH210" s="165"/>
      <c r="DI210" s="165"/>
      <c r="DJ210" s="165"/>
      <c r="DK210" s="165"/>
      <c r="DL210" s="165"/>
      <c r="DM210" s="165"/>
      <c r="DN210" s="165"/>
      <c r="DO210" s="165"/>
      <c r="DP210" s="165"/>
      <c r="DQ210" s="165"/>
      <c r="DR210" s="165"/>
      <c r="DS210" s="165"/>
      <c r="DT210" s="165"/>
      <c r="DU210" s="165"/>
      <c r="DV210" s="165"/>
      <c r="DW210" s="165"/>
      <c r="DX210" s="165"/>
      <c r="DY210" s="165"/>
      <c r="DZ210" s="165"/>
      <c r="EA210" s="165"/>
      <c r="EB210" s="165"/>
      <c r="EC210" s="165"/>
      <c r="ED210" s="165"/>
      <c r="EE210" s="165"/>
      <c r="EF210" s="165"/>
      <c r="EG210" s="165"/>
      <c r="EH210" s="165"/>
      <c r="EI210" s="165"/>
      <c r="EJ210" s="165"/>
      <c r="EK210" s="165"/>
      <c r="EL210" s="165"/>
      <c r="EM210" s="165"/>
      <c r="EN210" s="165"/>
      <c r="EO210" s="165"/>
      <c r="EP210" s="165"/>
      <c r="EQ210" s="165"/>
      <c r="ER210" s="165"/>
      <c r="ES210" s="165"/>
      <c r="ET210" s="165"/>
      <c r="EU210" s="165"/>
      <c r="EV210" s="165"/>
      <c r="EW210" s="165"/>
      <c r="EX210" s="165"/>
      <c r="EY210" s="165"/>
      <c r="EZ210" s="165"/>
      <c r="FA210" s="165"/>
      <c r="FB210" s="165"/>
      <c r="FC210" s="165"/>
      <c r="FD210" s="165"/>
      <c r="FE210" s="165"/>
      <c r="FF210" s="165"/>
      <c r="FG210" s="165"/>
      <c r="FH210" s="165"/>
      <c r="FI210" s="165"/>
      <c r="FJ210" s="165"/>
      <c r="FK210" s="165"/>
      <c r="FL210" s="165"/>
      <c r="FM210" s="165"/>
      <c r="FN210" s="165"/>
      <c r="FO210" s="165"/>
      <c r="FP210" s="165"/>
      <c r="FQ210" s="165"/>
      <c r="FR210" s="165"/>
      <c r="FS210" s="165"/>
      <c r="FT210" s="165"/>
      <c r="FU210" s="165"/>
      <c r="FV210" s="165"/>
      <c r="FW210" s="165"/>
      <c r="FX210" s="165"/>
      <c r="FY210" s="165"/>
      <c r="FZ210" s="165"/>
      <c r="GA210" s="165"/>
      <c r="GB210" s="165"/>
      <c r="GC210" s="165"/>
      <c r="GD210" s="165"/>
      <c r="GE210" s="165"/>
      <c r="GF210" s="165"/>
      <c r="GG210" s="165"/>
      <c r="GH210" s="165"/>
      <c r="GI210" s="165"/>
      <c r="GJ210" s="165"/>
      <c r="GK210" s="165"/>
      <c r="GL210" s="165"/>
      <c r="GM210" s="165"/>
      <c r="GN210" s="165"/>
      <c r="GO210" s="165"/>
      <c r="GP210" s="165"/>
      <c r="GQ210" s="165"/>
      <c r="GR210" s="165"/>
      <c r="GS210" s="165"/>
      <c r="GT210" s="165"/>
      <c r="GU210" s="165"/>
      <c r="GV210" s="165"/>
      <c r="GW210" s="165"/>
      <c r="GX210" s="165"/>
      <c r="GY210" s="165"/>
      <c r="GZ210" s="165"/>
      <c r="HA210" s="165"/>
      <c r="HB210" s="165"/>
      <c r="HC210" s="165"/>
      <c r="HD210" s="165"/>
      <c r="HE210" s="165"/>
      <c r="HF210" s="165"/>
      <c r="HG210" s="165"/>
      <c r="HH210" s="165"/>
      <c r="HI210" s="165"/>
      <c r="HJ210" s="165"/>
      <c r="HK210" s="165"/>
      <c r="HL210" s="165"/>
      <c r="HM210" s="165"/>
      <c r="HN210" s="165"/>
      <c r="HO210" s="165"/>
      <c r="HP210" s="165"/>
      <c r="HQ210" s="165"/>
      <c r="HR210" s="165"/>
      <c r="HS210" s="165"/>
      <c r="HT210" s="165"/>
      <c r="HU210" s="165"/>
      <c r="HV210" s="165"/>
      <c r="HW210" s="165"/>
      <c r="HX210" s="165"/>
      <c r="HY210" s="165"/>
      <c r="HZ210" s="165"/>
      <c r="IA210" s="165"/>
      <c r="IB210" s="165"/>
      <c r="IC210" s="165"/>
      <c r="ID210" s="165"/>
      <c r="IE210" s="165"/>
      <c r="IF210" s="165"/>
      <c r="IG210" s="165"/>
      <c r="IH210" s="165"/>
      <c r="II210" s="165"/>
      <c r="IJ210" s="165"/>
      <c r="IK210" s="165"/>
      <c r="IL210" s="165"/>
      <c r="IM210" s="165"/>
      <c r="IN210" s="165"/>
      <c r="IO210" s="165"/>
      <c r="IP210" s="165"/>
      <c r="IQ210" s="165"/>
      <c r="IR210" s="165"/>
      <c r="IS210" s="165"/>
      <c r="IT210" s="165"/>
      <c r="IU210" s="165"/>
      <c r="IV210" s="165"/>
    </row>
    <row r="211" spans="1:256" s="18" customFormat="1" ht="12" customHeight="1" x14ac:dyDescent="0.2">
      <c r="A211" s="269" t="s">
        <v>381</v>
      </c>
      <c r="B211" s="269"/>
      <c r="C211" s="269"/>
      <c r="D211" s="269"/>
      <c r="E211" s="269"/>
      <c r="F211" s="269"/>
      <c r="G211" s="269"/>
      <c r="H211" s="269"/>
      <c r="I211" s="269"/>
      <c r="J211" s="167"/>
      <c r="K211" s="167"/>
      <c r="L211" s="148"/>
      <c r="M211" s="148"/>
      <c r="N211" s="148"/>
      <c r="O211" s="148"/>
      <c r="P211" s="148"/>
      <c r="Q211" s="148"/>
      <c r="R211" s="148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7"/>
      <c r="BW211" s="167"/>
      <c r="BX211" s="167"/>
      <c r="BY211" s="167"/>
      <c r="BZ211" s="167"/>
      <c r="CA211" s="167"/>
      <c r="CB211" s="167"/>
      <c r="CC211" s="167"/>
      <c r="CD211" s="167"/>
      <c r="CE211" s="167"/>
      <c r="CF211" s="167"/>
      <c r="CG211" s="167"/>
      <c r="CH211" s="167"/>
      <c r="CI211" s="167"/>
      <c r="CJ211" s="167"/>
      <c r="CK211" s="167"/>
      <c r="CL211" s="167"/>
      <c r="CM211" s="167"/>
      <c r="CN211" s="167"/>
      <c r="CO211" s="167"/>
      <c r="CP211" s="167"/>
      <c r="CQ211" s="167"/>
      <c r="CR211" s="167"/>
      <c r="CS211" s="167"/>
      <c r="CT211" s="167"/>
      <c r="CU211" s="167"/>
      <c r="CV211" s="167"/>
      <c r="CW211" s="167"/>
      <c r="CX211" s="167"/>
      <c r="CY211" s="167"/>
      <c r="CZ211" s="167"/>
      <c r="DA211" s="167"/>
      <c r="DB211" s="167"/>
      <c r="DC211" s="167"/>
      <c r="DD211" s="167"/>
      <c r="DE211" s="167"/>
      <c r="DF211" s="167"/>
      <c r="DG211" s="167"/>
      <c r="DH211" s="167"/>
      <c r="DI211" s="167"/>
      <c r="DJ211" s="167"/>
      <c r="DK211" s="167"/>
      <c r="DL211" s="167"/>
      <c r="DM211" s="167"/>
      <c r="DN211" s="167"/>
      <c r="DO211" s="167"/>
      <c r="DP211" s="167"/>
      <c r="DQ211" s="167"/>
      <c r="DR211" s="167"/>
      <c r="DS211" s="167"/>
      <c r="DT211" s="167"/>
      <c r="DU211" s="167"/>
      <c r="DV211" s="167"/>
      <c r="DW211" s="167"/>
      <c r="DX211" s="167"/>
      <c r="DY211" s="167"/>
      <c r="DZ211" s="167"/>
      <c r="EA211" s="167"/>
      <c r="EB211" s="167"/>
      <c r="EC211" s="167"/>
      <c r="ED211" s="167"/>
      <c r="EE211" s="167"/>
      <c r="EF211" s="167"/>
      <c r="EG211" s="167"/>
      <c r="EH211" s="167"/>
      <c r="EI211" s="167"/>
      <c r="EJ211" s="167"/>
      <c r="EK211" s="167"/>
      <c r="EL211" s="167"/>
      <c r="EM211" s="167"/>
      <c r="EN211" s="167"/>
      <c r="EO211" s="167"/>
      <c r="EP211" s="167"/>
      <c r="EQ211" s="167"/>
      <c r="ER211" s="167"/>
      <c r="ES211" s="167"/>
      <c r="ET211" s="167"/>
      <c r="EU211" s="167"/>
      <c r="EV211" s="167"/>
      <c r="EW211" s="167"/>
      <c r="EX211" s="167"/>
      <c r="EY211" s="167"/>
      <c r="EZ211" s="167"/>
      <c r="FA211" s="167"/>
      <c r="FB211" s="167"/>
      <c r="FC211" s="167"/>
      <c r="FD211" s="167"/>
      <c r="FE211" s="167"/>
      <c r="FF211" s="167"/>
      <c r="FG211" s="167"/>
      <c r="FH211" s="167"/>
      <c r="FI211" s="167"/>
      <c r="FJ211" s="167"/>
      <c r="FK211" s="167"/>
      <c r="FL211" s="167"/>
      <c r="FM211" s="167"/>
      <c r="FN211" s="167"/>
      <c r="FO211" s="167"/>
      <c r="FP211" s="167"/>
      <c r="FQ211" s="167"/>
      <c r="FR211" s="167"/>
      <c r="FS211" s="167"/>
      <c r="FT211" s="167"/>
      <c r="FU211" s="167"/>
      <c r="FV211" s="167"/>
      <c r="FW211" s="167"/>
      <c r="FX211" s="167"/>
      <c r="FY211" s="167"/>
      <c r="FZ211" s="167"/>
      <c r="GA211" s="167"/>
      <c r="GB211" s="167"/>
      <c r="GC211" s="167"/>
      <c r="GD211" s="167"/>
      <c r="GE211" s="167"/>
      <c r="GF211" s="167"/>
      <c r="GG211" s="167"/>
      <c r="GH211" s="167"/>
      <c r="GI211" s="167"/>
      <c r="GJ211" s="167"/>
      <c r="GK211" s="167"/>
      <c r="GL211" s="167"/>
      <c r="GM211" s="167"/>
      <c r="GN211" s="167"/>
      <c r="GO211" s="167"/>
      <c r="GP211" s="167"/>
      <c r="GQ211" s="167"/>
      <c r="GR211" s="167"/>
      <c r="GS211" s="167"/>
      <c r="GT211" s="167"/>
      <c r="GU211" s="167"/>
      <c r="GV211" s="167"/>
      <c r="GW211" s="167"/>
      <c r="GX211" s="167"/>
      <c r="GY211" s="167"/>
      <c r="GZ211" s="167"/>
      <c r="HA211" s="167"/>
      <c r="HB211" s="167"/>
      <c r="HC211" s="167"/>
      <c r="HD211" s="167"/>
      <c r="HE211" s="167"/>
      <c r="HF211" s="167"/>
      <c r="HG211" s="167"/>
      <c r="HH211" s="167"/>
      <c r="HI211" s="167"/>
      <c r="HJ211" s="167"/>
      <c r="HK211" s="167"/>
      <c r="HL211" s="167"/>
      <c r="HM211" s="167"/>
      <c r="HN211" s="167"/>
      <c r="HO211" s="167"/>
      <c r="HP211" s="167"/>
      <c r="HQ211" s="167"/>
      <c r="HR211" s="167"/>
      <c r="HS211" s="167"/>
      <c r="HT211" s="167"/>
      <c r="HU211" s="167"/>
      <c r="HV211" s="167"/>
      <c r="HW211" s="167"/>
      <c r="HX211" s="167"/>
      <c r="HY211" s="167"/>
      <c r="HZ211" s="167"/>
      <c r="IA211" s="167"/>
      <c r="IB211" s="167"/>
      <c r="IC211" s="167"/>
      <c r="ID211" s="167"/>
      <c r="IE211" s="167"/>
      <c r="IF211" s="167"/>
      <c r="IG211" s="167"/>
      <c r="IH211" s="167"/>
      <c r="II211" s="167"/>
      <c r="IJ211" s="167"/>
      <c r="IK211" s="167"/>
      <c r="IL211" s="167"/>
      <c r="IM211" s="167"/>
      <c r="IN211" s="167"/>
      <c r="IO211" s="167"/>
      <c r="IP211" s="167"/>
      <c r="IQ211" s="167"/>
      <c r="IR211" s="167"/>
      <c r="IS211" s="167"/>
      <c r="IT211" s="167"/>
      <c r="IU211" s="167"/>
      <c r="IV211" s="167"/>
    </row>
    <row r="212" spans="1:256" s="18" customFormat="1" ht="12" customHeight="1" x14ac:dyDescent="0.2">
      <c r="A212" s="285" t="s">
        <v>338</v>
      </c>
      <c r="B212" s="285"/>
      <c r="C212" s="285"/>
      <c r="D212" s="285"/>
      <c r="E212" s="285"/>
      <c r="F212" s="285"/>
      <c r="G212" s="285"/>
      <c r="H212" s="285"/>
      <c r="I212" s="285"/>
      <c r="J212" s="167"/>
      <c r="K212" s="167"/>
      <c r="L212" s="163"/>
      <c r="M212" s="163"/>
      <c r="N212" s="163"/>
      <c r="O212" s="163"/>
      <c r="P212" s="163"/>
      <c r="Q212" s="163"/>
      <c r="R212" s="163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7"/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7"/>
      <c r="CJ212" s="167"/>
      <c r="CK212" s="167"/>
      <c r="CL212" s="167"/>
      <c r="CM212" s="167"/>
      <c r="CN212" s="167"/>
      <c r="CO212" s="167"/>
      <c r="CP212" s="167"/>
      <c r="CQ212" s="167"/>
      <c r="CR212" s="167"/>
      <c r="CS212" s="167"/>
      <c r="CT212" s="167"/>
      <c r="CU212" s="167"/>
      <c r="CV212" s="167"/>
      <c r="CW212" s="167"/>
      <c r="CX212" s="167"/>
      <c r="CY212" s="167"/>
      <c r="CZ212" s="167"/>
      <c r="DA212" s="167"/>
      <c r="DB212" s="167"/>
      <c r="DC212" s="167"/>
      <c r="DD212" s="167"/>
      <c r="DE212" s="167"/>
      <c r="DF212" s="167"/>
      <c r="DG212" s="167"/>
      <c r="DH212" s="167"/>
      <c r="DI212" s="167"/>
      <c r="DJ212" s="167"/>
      <c r="DK212" s="167"/>
      <c r="DL212" s="167"/>
      <c r="DM212" s="167"/>
      <c r="DN212" s="167"/>
      <c r="DO212" s="167"/>
      <c r="DP212" s="167"/>
      <c r="DQ212" s="167"/>
      <c r="DR212" s="167"/>
      <c r="DS212" s="167"/>
      <c r="DT212" s="167"/>
      <c r="DU212" s="167"/>
      <c r="DV212" s="167"/>
      <c r="DW212" s="167"/>
      <c r="DX212" s="167"/>
      <c r="DY212" s="167"/>
      <c r="DZ212" s="167"/>
      <c r="EA212" s="167"/>
      <c r="EB212" s="167"/>
      <c r="EC212" s="167"/>
      <c r="ED212" s="167"/>
      <c r="EE212" s="167"/>
      <c r="EF212" s="167"/>
      <c r="EG212" s="167"/>
      <c r="EH212" s="167"/>
      <c r="EI212" s="167"/>
      <c r="EJ212" s="167"/>
      <c r="EK212" s="167"/>
      <c r="EL212" s="167"/>
      <c r="EM212" s="167"/>
      <c r="EN212" s="167"/>
      <c r="EO212" s="167"/>
      <c r="EP212" s="167"/>
      <c r="EQ212" s="167"/>
      <c r="ER212" s="167"/>
      <c r="ES212" s="167"/>
      <c r="ET212" s="167"/>
      <c r="EU212" s="167"/>
      <c r="EV212" s="167"/>
      <c r="EW212" s="167"/>
      <c r="EX212" s="167"/>
      <c r="EY212" s="167"/>
      <c r="EZ212" s="167"/>
      <c r="FA212" s="167"/>
      <c r="FB212" s="167"/>
      <c r="FC212" s="167"/>
      <c r="FD212" s="167"/>
      <c r="FE212" s="167"/>
      <c r="FF212" s="167"/>
      <c r="FG212" s="167"/>
      <c r="FH212" s="167"/>
      <c r="FI212" s="167"/>
      <c r="FJ212" s="167"/>
      <c r="FK212" s="167"/>
      <c r="FL212" s="167"/>
      <c r="FM212" s="167"/>
      <c r="FN212" s="167"/>
      <c r="FO212" s="167"/>
      <c r="FP212" s="167"/>
      <c r="FQ212" s="167"/>
      <c r="FR212" s="167"/>
      <c r="FS212" s="167"/>
      <c r="FT212" s="167"/>
      <c r="FU212" s="167"/>
      <c r="FV212" s="167"/>
      <c r="FW212" s="167"/>
      <c r="FX212" s="167"/>
      <c r="FY212" s="167"/>
      <c r="FZ212" s="167"/>
      <c r="GA212" s="167"/>
      <c r="GB212" s="167"/>
      <c r="GC212" s="167"/>
      <c r="GD212" s="167"/>
      <c r="GE212" s="167"/>
      <c r="GF212" s="167"/>
      <c r="GG212" s="167"/>
      <c r="GH212" s="167"/>
      <c r="GI212" s="167"/>
      <c r="GJ212" s="167"/>
      <c r="GK212" s="167"/>
      <c r="GL212" s="167"/>
      <c r="GM212" s="167"/>
      <c r="GN212" s="167"/>
      <c r="GO212" s="167"/>
      <c r="GP212" s="167"/>
      <c r="GQ212" s="167"/>
      <c r="GR212" s="167"/>
      <c r="GS212" s="167"/>
      <c r="GT212" s="167"/>
      <c r="GU212" s="167"/>
      <c r="GV212" s="167"/>
      <c r="GW212" s="167"/>
      <c r="GX212" s="167"/>
      <c r="GY212" s="167"/>
      <c r="GZ212" s="167"/>
      <c r="HA212" s="167"/>
      <c r="HB212" s="167"/>
      <c r="HC212" s="167"/>
      <c r="HD212" s="167"/>
      <c r="HE212" s="167"/>
      <c r="HF212" s="167"/>
      <c r="HG212" s="167"/>
      <c r="HH212" s="167"/>
      <c r="HI212" s="167"/>
      <c r="HJ212" s="167"/>
      <c r="HK212" s="167"/>
      <c r="HL212" s="167"/>
      <c r="HM212" s="167"/>
      <c r="HN212" s="167"/>
      <c r="HO212" s="167"/>
      <c r="HP212" s="167"/>
      <c r="HQ212" s="167"/>
      <c r="HR212" s="167"/>
      <c r="HS212" s="167"/>
      <c r="HT212" s="167"/>
      <c r="HU212" s="167"/>
      <c r="HV212" s="167"/>
      <c r="HW212" s="167"/>
      <c r="HX212" s="167"/>
      <c r="HY212" s="167"/>
      <c r="HZ212" s="167"/>
      <c r="IA212" s="167"/>
      <c r="IB212" s="167"/>
      <c r="IC212" s="167"/>
      <c r="ID212" s="167"/>
      <c r="IE212" s="167"/>
      <c r="IF212" s="167"/>
      <c r="IG212" s="167"/>
      <c r="IH212" s="167"/>
      <c r="II212" s="167"/>
      <c r="IJ212" s="167"/>
      <c r="IK212" s="167"/>
      <c r="IL212" s="167"/>
      <c r="IM212" s="167"/>
      <c r="IN212" s="167"/>
      <c r="IO212" s="167"/>
      <c r="IP212" s="167"/>
      <c r="IQ212" s="167"/>
      <c r="IR212" s="167"/>
      <c r="IS212" s="167"/>
      <c r="IT212" s="167"/>
      <c r="IU212" s="167"/>
      <c r="IV212" s="167"/>
    </row>
    <row r="213" spans="1:256" s="18" customFormat="1" ht="12" customHeight="1" x14ac:dyDescent="0.2">
      <c r="A213" s="168"/>
      <c r="B213" s="168"/>
      <c r="C213" s="169"/>
      <c r="D213" s="169"/>
      <c r="E213" s="169"/>
      <c r="F213" s="169"/>
      <c r="G213" s="169"/>
      <c r="H213" s="168"/>
      <c r="I213" s="168"/>
      <c r="J213" s="168"/>
      <c r="K213" s="168"/>
      <c r="L213" s="164"/>
      <c r="M213" s="164"/>
      <c r="N213" s="164"/>
      <c r="O213" s="164"/>
      <c r="P213" s="164"/>
      <c r="Q213" s="164"/>
      <c r="R213" s="164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68"/>
      <c r="BD213" s="168"/>
      <c r="BE213" s="168"/>
      <c r="BF213" s="168"/>
      <c r="BG213" s="168"/>
      <c r="BH213" s="168"/>
      <c r="BI213" s="168"/>
      <c r="BJ213" s="168"/>
      <c r="BK213" s="168"/>
      <c r="BL213" s="168"/>
      <c r="BM213" s="168"/>
      <c r="BN213" s="168"/>
      <c r="BO213" s="168"/>
      <c r="BP213" s="168"/>
      <c r="BQ213" s="168"/>
      <c r="BR213" s="168"/>
      <c r="BS213" s="168"/>
      <c r="BT213" s="168"/>
      <c r="BU213" s="168"/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8"/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8"/>
      <c r="CU213" s="168"/>
      <c r="CV213" s="168"/>
      <c r="CW213" s="168"/>
      <c r="CX213" s="168"/>
      <c r="CY213" s="168"/>
      <c r="CZ213" s="168"/>
      <c r="DA213" s="168"/>
      <c r="DB213" s="168"/>
      <c r="DC213" s="168"/>
      <c r="DD213" s="168"/>
      <c r="DE213" s="168"/>
      <c r="DF213" s="168"/>
      <c r="DG213" s="168"/>
      <c r="DH213" s="168"/>
      <c r="DI213" s="168"/>
      <c r="DJ213" s="168"/>
      <c r="DK213" s="168"/>
      <c r="DL213" s="168"/>
      <c r="DM213" s="168"/>
      <c r="DN213" s="168"/>
      <c r="DO213" s="168"/>
      <c r="DP213" s="168"/>
      <c r="DQ213" s="168"/>
      <c r="DR213" s="168"/>
      <c r="DS213" s="168"/>
      <c r="DT213" s="168"/>
      <c r="DU213" s="168"/>
      <c r="DV213" s="168"/>
      <c r="DW213" s="168"/>
      <c r="DX213" s="168"/>
      <c r="DY213" s="168"/>
      <c r="DZ213" s="168"/>
      <c r="EA213" s="168"/>
      <c r="EB213" s="168"/>
      <c r="EC213" s="168"/>
      <c r="ED213" s="168"/>
      <c r="EE213" s="168"/>
      <c r="EF213" s="168"/>
      <c r="EG213" s="168"/>
      <c r="EH213" s="168"/>
      <c r="EI213" s="168"/>
      <c r="EJ213" s="168"/>
      <c r="EK213" s="168"/>
      <c r="EL213" s="168"/>
      <c r="EM213" s="168"/>
      <c r="EN213" s="168"/>
      <c r="EO213" s="168"/>
      <c r="EP213" s="168"/>
      <c r="EQ213" s="168"/>
      <c r="ER213" s="168"/>
      <c r="ES213" s="168"/>
      <c r="ET213" s="168"/>
      <c r="EU213" s="168"/>
      <c r="EV213" s="168"/>
      <c r="EW213" s="168"/>
      <c r="EX213" s="168"/>
      <c r="EY213" s="168"/>
      <c r="EZ213" s="168"/>
      <c r="FA213" s="168"/>
      <c r="FB213" s="168"/>
      <c r="FC213" s="168"/>
      <c r="FD213" s="168"/>
      <c r="FE213" s="168"/>
      <c r="FF213" s="168"/>
      <c r="FG213" s="168"/>
      <c r="FH213" s="168"/>
      <c r="FI213" s="168"/>
      <c r="FJ213" s="168"/>
      <c r="FK213" s="168"/>
      <c r="FL213" s="168"/>
      <c r="FM213" s="168"/>
      <c r="FN213" s="168"/>
      <c r="FO213" s="168"/>
      <c r="FP213" s="168"/>
      <c r="FQ213" s="168"/>
      <c r="FR213" s="168"/>
      <c r="FS213" s="168"/>
      <c r="FT213" s="168"/>
      <c r="FU213" s="168"/>
      <c r="FV213" s="168"/>
      <c r="FW213" s="168"/>
      <c r="FX213" s="168"/>
      <c r="FY213" s="168"/>
      <c r="FZ213" s="168"/>
      <c r="GA213" s="168"/>
      <c r="GB213" s="168"/>
      <c r="GC213" s="168"/>
      <c r="GD213" s="168"/>
      <c r="GE213" s="168"/>
      <c r="GF213" s="168"/>
      <c r="GG213" s="168"/>
      <c r="GH213" s="168"/>
      <c r="GI213" s="168"/>
      <c r="GJ213" s="168"/>
      <c r="GK213" s="168"/>
      <c r="GL213" s="168"/>
      <c r="GM213" s="168"/>
      <c r="GN213" s="168"/>
      <c r="GO213" s="168"/>
      <c r="GP213" s="168"/>
      <c r="GQ213" s="168"/>
      <c r="GR213" s="168"/>
      <c r="GS213" s="168"/>
      <c r="GT213" s="168"/>
      <c r="GU213" s="168"/>
      <c r="GV213" s="168"/>
      <c r="GW213" s="168"/>
      <c r="GX213" s="168"/>
      <c r="GY213" s="168"/>
      <c r="GZ213" s="168"/>
      <c r="HA213" s="168"/>
      <c r="HB213" s="168"/>
      <c r="HC213" s="168"/>
      <c r="HD213" s="168"/>
      <c r="HE213" s="168"/>
      <c r="HF213" s="168"/>
      <c r="HG213" s="168"/>
      <c r="HH213" s="168"/>
      <c r="HI213" s="168"/>
      <c r="HJ213" s="168"/>
      <c r="HK213" s="168"/>
      <c r="HL213" s="168"/>
      <c r="HM213" s="168"/>
      <c r="HN213" s="168"/>
      <c r="HO213" s="168"/>
      <c r="HP213" s="168"/>
      <c r="HQ213" s="168"/>
      <c r="HR213" s="168"/>
      <c r="HS213" s="168"/>
      <c r="HT213" s="168"/>
      <c r="HU213" s="168"/>
      <c r="HV213" s="168"/>
      <c r="HW213" s="168"/>
      <c r="HX213" s="168"/>
      <c r="HY213" s="168"/>
      <c r="HZ213" s="168"/>
      <c r="IA213" s="168"/>
      <c r="IB213" s="168"/>
      <c r="IC213" s="168"/>
      <c r="ID213" s="168"/>
      <c r="IE213" s="168"/>
      <c r="IF213" s="168"/>
      <c r="IG213" s="168"/>
      <c r="IH213" s="168"/>
      <c r="II213" s="168"/>
      <c r="IJ213" s="168"/>
      <c r="IK213" s="168"/>
      <c r="IL213" s="168"/>
      <c r="IM213" s="168"/>
      <c r="IN213" s="168"/>
      <c r="IO213" s="168"/>
      <c r="IP213" s="168"/>
      <c r="IQ213" s="168"/>
      <c r="IR213" s="168"/>
      <c r="IS213" s="168"/>
      <c r="IT213" s="168"/>
      <c r="IU213" s="168"/>
      <c r="IV213" s="168"/>
    </row>
    <row r="214" spans="1:256" s="18" customFormat="1" ht="12" customHeight="1" x14ac:dyDescent="0.2">
      <c r="A214" s="168"/>
      <c r="B214" s="168"/>
      <c r="C214" s="169"/>
      <c r="D214" s="169"/>
      <c r="E214" s="169"/>
      <c r="F214" s="169"/>
      <c r="G214" s="169"/>
      <c r="H214" s="168"/>
      <c r="I214" s="168"/>
      <c r="J214" s="168"/>
      <c r="K214" s="168"/>
      <c r="L214" s="165"/>
      <c r="M214" s="165"/>
      <c r="N214" s="165"/>
      <c r="O214" s="165"/>
      <c r="P214" s="165"/>
      <c r="Q214" s="165"/>
      <c r="R214" s="165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8"/>
      <c r="BN214" s="168"/>
      <c r="BO214" s="168"/>
      <c r="BP214" s="168"/>
      <c r="BQ214" s="168"/>
      <c r="BR214" s="168"/>
      <c r="BS214" s="168"/>
      <c r="BT214" s="168"/>
      <c r="BU214" s="168"/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8"/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8"/>
      <c r="CU214" s="168"/>
      <c r="CV214" s="168"/>
      <c r="CW214" s="168"/>
      <c r="CX214" s="168"/>
      <c r="CY214" s="168"/>
      <c r="CZ214" s="168"/>
      <c r="DA214" s="168"/>
      <c r="DB214" s="168"/>
      <c r="DC214" s="168"/>
      <c r="DD214" s="168"/>
      <c r="DE214" s="168"/>
      <c r="DF214" s="168"/>
      <c r="DG214" s="168"/>
      <c r="DH214" s="168"/>
      <c r="DI214" s="168"/>
      <c r="DJ214" s="168"/>
      <c r="DK214" s="168"/>
      <c r="DL214" s="168"/>
      <c r="DM214" s="168"/>
      <c r="DN214" s="168"/>
      <c r="DO214" s="168"/>
      <c r="DP214" s="168"/>
      <c r="DQ214" s="168"/>
      <c r="DR214" s="168"/>
      <c r="DS214" s="168"/>
      <c r="DT214" s="168"/>
      <c r="DU214" s="168"/>
      <c r="DV214" s="168"/>
      <c r="DW214" s="168"/>
      <c r="DX214" s="168"/>
      <c r="DY214" s="168"/>
      <c r="DZ214" s="168"/>
      <c r="EA214" s="168"/>
      <c r="EB214" s="168"/>
      <c r="EC214" s="168"/>
      <c r="ED214" s="168"/>
      <c r="EE214" s="168"/>
      <c r="EF214" s="168"/>
      <c r="EG214" s="168"/>
      <c r="EH214" s="168"/>
      <c r="EI214" s="168"/>
      <c r="EJ214" s="168"/>
      <c r="EK214" s="168"/>
      <c r="EL214" s="168"/>
      <c r="EM214" s="168"/>
      <c r="EN214" s="168"/>
      <c r="EO214" s="168"/>
      <c r="EP214" s="168"/>
      <c r="EQ214" s="168"/>
      <c r="ER214" s="168"/>
      <c r="ES214" s="168"/>
      <c r="ET214" s="168"/>
      <c r="EU214" s="168"/>
      <c r="EV214" s="168"/>
      <c r="EW214" s="168"/>
      <c r="EX214" s="168"/>
      <c r="EY214" s="168"/>
      <c r="EZ214" s="168"/>
      <c r="FA214" s="168"/>
      <c r="FB214" s="168"/>
      <c r="FC214" s="168"/>
      <c r="FD214" s="168"/>
      <c r="FE214" s="168"/>
      <c r="FF214" s="168"/>
      <c r="FG214" s="168"/>
      <c r="FH214" s="168"/>
      <c r="FI214" s="168"/>
      <c r="FJ214" s="168"/>
      <c r="FK214" s="168"/>
      <c r="FL214" s="168"/>
      <c r="FM214" s="168"/>
      <c r="FN214" s="168"/>
      <c r="FO214" s="168"/>
      <c r="FP214" s="168"/>
      <c r="FQ214" s="168"/>
      <c r="FR214" s="168"/>
      <c r="FS214" s="168"/>
      <c r="FT214" s="168"/>
      <c r="FU214" s="168"/>
      <c r="FV214" s="168"/>
      <c r="FW214" s="168"/>
      <c r="FX214" s="168"/>
      <c r="FY214" s="168"/>
      <c r="FZ214" s="168"/>
      <c r="GA214" s="168"/>
      <c r="GB214" s="168"/>
      <c r="GC214" s="168"/>
      <c r="GD214" s="168"/>
      <c r="GE214" s="168"/>
      <c r="GF214" s="168"/>
      <c r="GG214" s="168"/>
      <c r="GH214" s="168"/>
      <c r="GI214" s="168"/>
      <c r="GJ214" s="168"/>
      <c r="GK214" s="168"/>
      <c r="GL214" s="168"/>
      <c r="GM214" s="168"/>
      <c r="GN214" s="168"/>
      <c r="GO214" s="168"/>
      <c r="GP214" s="168"/>
      <c r="GQ214" s="168"/>
      <c r="GR214" s="168"/>
      <c r="GS214" s="168"/>
      <c r="GT214" s="168"/>
      <c r="GU214" s="168"/>
      <c r="GV214" s="168"/>
      <c r="GW214" s="168"/>
      <c r="GX214" s="168"/>
      <c r="GY214" s="168"/>
      <c r="GZ214" s="168"/>
      <c r="HA214" s="168"/>
      <c r="HB214" s="168"/>
      <c r="HC214" s="168"/>
      <c r="HD214" s="168"/>
      <c r="HE214" s="168"/>
      <c r="HF214" s="168"/>
      <c r="HG214" s="168"/>
      <c r="HH214" s="168"/>
      <c r="HI214" s="168"/>
      <c r="HJ214" s="168"/>
      <c r="HK214" s="168"/>
      <c r="HL214" s="168"/>
      <c r="HM214" s="168"/>
      <c r="HN214" s="168"/>
      <c r="HO214" s="168"/>
      <c r="HP214" s="168"/>
      <c r="HQ214" s="168"/>
      <c r="HR214" s="168"/>
      <c r="HS214" s="168"/>
      <c r="HT214" s="168"/>
      <c r="HU214" s="168"/>
      <c r="HV214" s="168"/>
      <c r="HW214" s="168"/>
      <c r="HX214" s="168"/>
      <c r="HY214" s="168"/>
      <c r="HZ214" s="168"/>
      <c r="IA214" s="168"/>
      <c r="IB214" s="168"/>
      <c r="IC214" s="168"/>
      <c r="ID214" s="168"/>
      <c r="IE214" s="168"/>
      <c r="IF214" s="168"/>
      <c r="IG214" s="168"/>
      <c r="IH214" s="168"/>
      <c r="II214" s="168"/>
      <c r="IJ214" s="168"/>
      <c r="IK214" s="168"/>
      <c r="IL214" s="168"/>
      <c r="IM214" s="168"/>
      <c r="IN214" s="168"/>
      <c r="IO214" s="168"/>
      <c r="IP214" s="168"/>
      <c r="IQ214" s="168"/>
      <c r="IR214" s="168"/>
      <c r="IS214" s="168"/>
      <c r="IT214" s="168"/>
      <c r="IU214" s="168"/>
      <c r="IV214" s="168"/>
    </row>
    <row r="215" spans="1:256" s="18" customFormat="1" ht="12" customHeight="1" x14ac:dyDescent="0.2">
      <c r="A215" s="168"/>
      <c r="B215" s="168"/>
      <c r="C215" s="169"/>
      <c r="D215" s="169"/>
      <c r="E215" s="169"/>
      <c r="F215" s="169"/>
      <c r="G215" s="169"/>
      <c r="H215" s="168"/>
      <c r="I215" s="168"/>
      <c r="J215" s="168"/>
      <c r="K215" s="168"/>
      <c r="L215" s="165"/>
      <c r="M215" s="165"/>
      <c r="N215" s="165"/>
      <c r="O215" s="165"/>
      <c r="P215" s="165"/>
      <c r="Q215" s="165"/>
      <c r="R215" s="165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  <c r="BG215" s="168"/>
      <c r="BH215" s="168"/>
      <c r="BI215" s="168"/>
      <c r="BJ215" s="168"/>
      <c r="BK215" s="168"/>
      <c r="BL215" s="168"/>
      <c r="BM215" s="168"/>
      <c r="BN215" s="168"/>
      <c r="BO215" s="168"/>
      <c r="BP215" s="168"/>
      <c r="BQ215" s="168"/>
      <c r="BR215" s="168"/>
      <c r="BS215" s="168"/>
      <c r="BT215" s="168"/>
      <c r="BU215" s="168"/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8"/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8"/>
      <c r="CU215" s="168"/>
      <c r="CV215" s="168"/>
      <c r="CW215" s="168"/>
      <c r="CX215" s="168"/>
      <c r="CY215" s="168"/>
      <c r="CZ215" s="168"/>
      <c r="DA215" s="168"/>
      <c r="DB215" s="168"/>
      <c r="DC215" s="168"/>
      <c r="DD215" s="168"/>
      <c r="DE215" s="168"/>
      <c r="DF215" s="168"/>
      <c r="DG215" s="168"/>
      <c r="DH215" s="168"/>
      <c r="DI215" s="168"/>
      <c r="DJ215" s="168"/>
      <c r="DK215" s="168"/>
      <c r="DL215" s="168"/>
      <c r="DM215" s="168"/>
      <c r="DN215" s="168"/>
      <c r="DO215" s="168"/>
      <c r="DP215" s="168"/>
      <c r="DQ215" s="168"/>
      <c r="DR215" s="168"/>
      <c r="DS215" s="168"/>
      <c r="DT215" s="168"/>
      <c r="DU215" s="168"/>
      <c r="DV215" s="168"/>
      <c r="DW215" s="168"/>
      <c r="DX215" s="168"/>
      <c r="DY215" s="168"/>
      <c r="DZ215" s="168"/>
      <c r="EA215" s="168"/>
      <c r="EB215" s="168"/>
      <c r="EC215" s="168"/>
      <c r="ED215" s="168"/>
      <c r="EE215" s="168"/>
      <c r="EF215" s="168"/>
      <c r="EG215" s="168"/>
      <c r="EH215" s="168"/>
      <c r="EI215" s="168"/>
      <c r="EJ215" s="168"/>
      <c r="EK215" s="168"/>
      <c r="EL215" s="168"/>
      <c r="EM215" s="168"/>
      <c r="EN215" s="168"/>
      <c r="EO215" s="168"/>
      <c r="EP215" s="168"/>
      <c r="EQ215" s="168"/>
      <c r="ER215" s="168"/>
      <c r="ES215" s="168"/>
      <c r="ET215" s="168"/>
      <c r="EU215" s="168"/>
      <c r="EV215" s="168"/>
      <c r="EW215" s="168"/>
      <c r="EX215" s="168"/>
      <c r="EY215" s="168"/>
      <c r="EZ215" s="168"/>
      <c r="FA215" s="168"/>
      <c r="FB215" s="168"/>
      <c r="FC215" s="168"/>
      <c r="FD215" s="168"/>
      <c r="FE215" s="168"/>
      <c r="FF215" s="168"/>
      <c r="FG215" s="168"/>
      <c r="FH215" s="168"/>
      <c r="FI215" s="168"/>
      <c r="FJ215" s="168"/>
      <c r="FK215" s="168"/>
      <c r="FL215" s="168"/>
      <c r="FM215" s="168"/>
      <c r="FN215" s="168"/>
      <c r="FO215" s="168"/>
      <c r="FP215" s="168"/>
      <c r="FQ215" s="168"/>
      <c r="FR215" s="168"/>
      <c r="FS215" s="168"/>
      <c r="FT215" s="168"/>
      <c r="FU215" s="168"/>
      <c r="FV215" s="168"/>
      <c r="FW215" s="168"/>
      <c r="FX215" s="168"/>
      <c r="FY215" s="168"/>
      <c r="FZ215" s="168"/>
      <c r="GA215" s="168"/>
      <c r="GB215" s="168"/>
      <c r="GC215" s="168"/>
      <c r="GD215" s="168"/>
      <c r="GE215" s="168"/>
      <c r="GF215" s="168"/>
      <c r="GG215" s="168"/>
      <c r="GH215" s="168"/>
      <c r="GI215" s="168"/>
      <c r="GJ215" s="168"/>
      <c r="GK215" s="168"/>
      <c r="GL215" s="168"/>
      <c r="GM215" s="168"/>
      <c r="GN215" s="168"/>
      <c r="GO215" s="168"/>
      <c r="GP215" s="168"/>
      <c r="GQ215" s="168"/>
      <c r="GR215" s="168"/>
      <c r="GS215" s="168"/>
      <c r="GT215" s="168"/>
      <c r="GU215" s="168"/>
      <c r="GV215" s="168"/>
      <c r="GW215" s="168"/>
      <c r="GX215" s="168"/>
      <c r="GY215" s="168"/>
      <c r="GZ215" s="168"/>
      <c r="HA215" s="168"/>
      <c r="HB215" s="168"/>
      <c r="HC215" s="168"/>
      <c r="HD215" s="168"/>
      <c r="HE215" s="168"/>
      <c r="HF215" s="168"/>
      <c r="HG215" s="168"/>
      <c r="HH215" s="168"/>
      <c r="HI215" s="168"/>
      <c r="HJ215" s="168"/>
      <c r="HK215" s="168"/>
      <c r="HL215" s="168"/>
      <c r="HM215" s="168"/>
      <c r="HN215" s="168"/>
      <c r="HO215" s="168"/>
      <c r="HP215" s="168"/>
      <c r="HQ215" s="168"/>
      <c r="HR215" s="168"/>
      <c r="HS215" s="168"/>
      <c r="HT215" s="168"/>
      <c r="HU215" s="168"/>
      <c r="HV215" s="168"/>
      <c r="HW215" s="168"/>
      <c r="HX215" s="168"/>
      <c r="HY215" s="168"/>
      <c r="HZ215" s="168"/>
      <c r="IA215" s="168"/>
      <c r="IB215" s="168"/>
      <c r="IC215" s="168"/>
      <c r="ID215" s="168"/>
      <c r="IE215" s="168"/>
      <c r="IF215" s="168"/>
      <c r="IG215" s="168"/>
      <c r="IH215" s="168"/>
      <c r="II215" s="168"/>
      <c r="IJ215" s="168"/>
      <c r="IK215" s="168"/>
      <c r="IL215" s="168"/>
      <c r="IM215" s="168"/>
      <c r="IN215" s="168"/>
      <c r="IO215" s="168"/>
      <c r="IP215" s="168"/>
      <c r="IQ215" s="168"/>
      <c r="IR215" s="168"/>
      <c r="IS215" s="168"/>
      <c r="IT215" s="168"/>
      <c r="IU215" s="168"/>
      <c r="IV215" s="168"/>
    </row>
    <row r="216" spans="1:256" s="18" customFormat="1" ht="12" customHeight="1" x14ac:dyDescent="0.2">
      <c r="A216" s="168"/>
      <c r="B216" s="168"/>
      <c r="C216" s="169"/>
      <c r="D216" s="169"/>
      <c r="E216" s="169"/>
      <c r="F216" s="169"/>
      <c r="G216" s="169"/>
      <c r="H216" s="168"/>
      <c r="I216" s="168"/>
      <c r="J216" s="168"/>
      <c r="K216" s="168"/>
      <c r="L216" s="166"/>
      <c r="M216" s="166"/>
      <c r="N216" s="166"/>
      <c r="O216" s="166"/>
      <c r="P216" s="166"/>
      <c r="Q216" s="166"/>
      <c r="R216" s="166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68"/>
      <c r="BD216" s="168"/>
      <c r="BE216" s="168"/>
      <c r="BF216" s="168"/>
      <c r="BG216" s="168"/>
      <c r="BH216" s="168"/>
      <c r="BI216" s="168"/>
      <c r="BJ216" s="168"/>
      <c r="BK216" s="168"/>
      <c r="BL216" s="168"/>
      <c r="BM216" s="168"/>
      <c r="BN216" s="168"/>
      <c r="BO216" s="168"/>
      <c r="BP216" s="168"/>
      <c r="BQ216" s="168"/>
      <c r="BR216" s="168"/>
      <c r="BS216" s="168"/>
      <c r="BT216" s="168"/>
      <c r="BU216" s="168"/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8"/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8"/>
      <c r="CU216" s="168"/>
      <c r="CV216" s="168"/>
      <c r="CW216" s="168"/>
      <c r="CX216" s="168"/>
      <c r="CY216" s="168"/>
      <c r="CZ216" s="168"/>
      <c r="DA216" s="168"/>
      <c r="DB216" s="168"/>
      <c r="DC216" s="168"/>
      <c r="DD216" s="168"/>
      <c r="DE216" s="168"/>
      <c r="DF216" s="168"/>
      <c r="DG216" s="168"/>
      <c r="DH216" s="168"/>
      <c r="DI216" s="168"/>
      <c r="DJ216" s="168"/>
      <c r="DK216" s="168"/>
      <c r="DL216" s="168"/>
      <c r="DM216" s="168"/>
      <c r="DN216" s="168"/>
      <c r="DO216" s="168"/>
      <c r="DP216" s="168"/>
      <c r="DQ216" s="168"/>
      <c r="DR216" s="168"/>
      <c r="DS216" s="168"/>
      <c r="DT216" s="168"/>
      <c r="DU216" s="168"/>
      <c r="DV216" s="168"/>
      <c r="DW216" s="168"/>
      <c r="DX216" s="168"/>
      <c r="DY216" s="168"/>
      <c r="DZ216" s="168"/>
      <c r="EA216" s="168"/>
      <c r="EB216" s="168"/>
      <c r="EC216" s="168"/>
      <c r="ED216" s="168"/>
      <c r="EE216" s="168"/>
      <c r="EF216" s="168"/>
      <c r="EG216" s="168"/>
      <c r="EH216" s="168"/>
      <c r="EI216" s="168"/>
      <c r="EJ216" s="168"/>
      <c r="EK216" s="168"/>
      <c r="EL216" s="168"/>
      <c r="EM216" s="168"/>
      <c r="EN216" s="168"/>
      <c r="EO216" s="168"/>
      <c r="EP216" s="168"/>
      <c r="EQ216" s="168"/>
      <c r="ER216" s="168"/>
      <c r="ES216" s="168"/>
      <c r="ET216" s="168"/>
      <c r="EU216" s="168"/>
      <c r="EV216" s="168"/>
      <c r="EW216" s="168"/>
      <c r="EX216" s="168"/>
      <c r="EY216" s="168"/>
      <c r="EZ216" s="168"/>
      <c r="FA216" s="168"/>
      <c r="FB216" s="168"/>
      <c r="FC216" s="168"/>
      <c r="FD216" s="168"/>
      <c r="FE216" s="168"/>
      <c r="FF216" s="168"/>
      <c r="FG216" s="168"/>
      <c r="FH216" s="168"/>
      <c r="FI216" s="168"/>
      <c r="FJ216" s="168"/>
      <c r="FK216" s="168"/>
      <c r="FL216" s="168"/>
      <c r="FM216" s="168"/>
      <c r="FN216" s="168"/>
      <c r="FO216" s="168"/>
      <c r="FP216" s="168"/>
      <c r="FQ216" s="168"/>
      <c r="FR216" s="168"/>
      <c r="FS216" s="168"/>
      <c r="FT216" s="168"/>
      <c r="FU216" s="168"/>
      <c r="FV216" s="168"/>
      <c r="FW216" s="168"/>
      <c r="FX216" s="168"/>
      <c r="FY216" s="168"/>
      <c r="FZ216" s="168"/>
      <c r="GA216" s="168"/>
      <c r="GB216" s="168"/>
      <c r="GC216" s="168"/>
      <c r="GD216" s="168"/>
      <c r="GE216" s="168"/>
      <c r="GF216" s="168"/>
      <c r="GG216" s="168"/>
      <c r="GH216" s="168"/>
      <c r="GI216" s="168"/>
      <c r="GJ216" s="168"/>
      <c r="GK216" s="168"/>
      <c r="GL216" s="168"/>
      <c r="GM216" s="168"/>
      <c r="GN216" s="168"/>
      <c r="GO216" s="168"/>
      <c r="GP216" s="168"/>
      <c r="GQ216" s="168"/>
      <c r="GR216" s="168"/>
      <c r="GS216" s="168"/>
      <c r="GT216" s="168"/>
      <c r="GU216" s="168"/>
      <c r="GV216" s="168"/>
      <c r="GW216" s="168"/>
      <c r="GX216" s="168"/>
      <c r="GY216" s="168"/>
      <c r="GZ216" s="168"/>
      <c r="HA216" s="168"/>
      <c r="HB216" s="168"/>
      <c r="HC216" s="168"/>
      <c r="HD216" s="168"/>
      <c r="HE216" s="168"/>
      <c r="HF216" s="168"/>
      <c r="HG216" s="168"/>
      <c r="HH216" s="168"/>
      <c r="HI216" s="168"/>
      <c r="HJ216" s="168"/>
      <c r="HK216" s="168"/>
      <c r="HL216" s="168"/>
      <c r="HM216" s="168"/>
      <c r="HN216" s="168"/>
      <c r="HO216" s="168"/>
      <c r="HP216" s="168"/>
      <c r="HQ216" s="168"/>
      <c r="HR216" s="168"/>
      <c r="HS216" s="168"/>
      <c r="HT216" s="168"/>
      <c r="HU216" s="168"/>
      <c r="HV216" s="168"/>
      <c r="HW216" s="168"/>
      <c r="HX216" s="168"/>
      <c r="HY216" s="168"/>
      <c r="HZ216" s="168"/>
      <c r="IA216" s="168"/>
      <c r="IB216" s="168"/>
      <c r="IC216" s="168"/>
      <c r="ID216" s="168"/>
      <c r="IE216" s="168"/>
      <c r="IF216" s="168"/>
      <c r="IG216" s="168"/>
      <c r="IH216" s="168"/>
      <c r="II216" s="168"/>
      <c r="IJ216" s="168"/>
      <c r="IK216" s="168"/>
      <c r="IL216" s="168"/>
      <c r="IM216" s="168"/>
      <c r="IN216" s="168"/>
      <c r="IO216" s="168"/>
      <c r="IP216" s="168"/>
      <c r="IQ216" s="168"/>
      <c r="IR216" s="168"/>
      <c r="IS216" s="168"/>
      <c r="IT216" s="168"/>
      <c r="IU216" s="168"/>
      <c r="IV216" s="168"/>
    </row>
    <row r="217" spans="1:256" s="18" customFormat="1" ht="12" customHeight="1" x14ac:dyDescent="0.2">
      <c r="A217" s="168"/>
      <c r="B217" s="168"/>
      <c r="C217" s="169"/>
      <c r="D217" s="169"/>
      <c r="E217" s="169"/>
      <c r="F217" s="169"/>
      <c r="G217" s="169"/>
      <c r="H217" s="168"/>
      <c r="I217" s="168"/>
      <c r="J217" s="168"/>
      <c r="K217" s="168"/>
      <c r="L217" s="165"/>
      <c r="M217" s="165"/>
      <c r="N217" s="165"/>
      <c r="O217" s="165"/>
      <c r="P217" s="165"/>
      <c r="Q217" s="165"/>
      <c r="R217" s="165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8"/>
      <c r="AW217" s="168"/>
      <c r="AX217" s="168"/>
      <c r="AY217" s="168"/>
      <c r="AZ217" s="168"/>
      <c r="BA217" s="168"/>
      <c r="BB217" s="168"/>
      <c r="BC217" s="168"/>
      <c r="BD217" s="168"/>
      <c r="BE217" s="168"/>
      <c r="BF217" s="168"/>
      <c r="BG217" s="168"/>
      <c r="BH217" s="168"/>
      <c r="BI217" s="168"/>
      <c r="BJ217" s="168"/>
      <c r="BK217" s="168"/>
      <c r="BL217" s="168"/>
      <c r="BM217" s="168"/>
      <c r="BN217" s="168"/>
      <c r="BO217" s="168"/>
      <c r="BP217" s="168"/>
      <c r="BQ217" s="168"/>
      <c r="BR217" s="168"/>
      <c r="BS217" s="168"/>
      <c r="BT217" s="168"/>
      <c r="BU217" s="168"/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8"/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8"/>
      <c r="CU217" s="168"/>
      <c r="CV217" s="168"/>
      <c r="CW217" s="168"/>
      <c r="CX217" s="168"/>
      <c r="CY217" s="168"/>
      <c r="CZ217" s="168"/>
      <c r="DA217" s="168"/>
      <c r="DB217" s="168"/>
      <c r="DC217" s="168"/>
      <c r="DD217" s="168"/>
      <c r="DE217" s="168"/>
      <c r="DF217" s="168"/>
      <c r="DG217" s="168"/>
      <c r="DH217" s="168"/>
      <c r="DI217" s="168"/>
      <c r="DJ217" s="168"/>
      <c r="DK217" s="168"/>
      <c r="DL217" s="168"/>
      <c r="DM217" s="168"/>
      <c r="DN217" s="168"/>
      <c r="DO217" s="168"/>
      <c r="DP217" s="168"/>
      <c r="DQ217" s="168"/>
      <c r="DR217" s="168"/>
      <c r="DS217" s="168"/>
      <c r="DT217" s="168"/>
      <c r="DU217" s="168"/>
      <c r="DV217" s="168"/>
      <c r="DW217" s="168"/>
      <c r="DX217" s="168"/>
      <c r="DY217" s="168"/>
      <c r="DZ217" s="168"/>
      <c r="EA217" s="168"/>
      <c r="EB217" s="168"/>
      <c r="EC217" s="168"/>
      <c r="ED217" s="168"/>
      <c r="EE217" s="168"/>
      <c r="EF217" s="168"/>
      <c r="EG217" s="168"/>
      <c r="EH217" s="168"/>
      <c r="EI217" s="168"/>
      <c r="EJ217" s="168"/>
      <c r="EK217" s="168"/>
      <c r="EL217" s="168"/>
      <c r="EM217" s="168"/>
      <c r="EN217" s="168"/>
      <c r="EO217" s="168"/>
      <c r="EP217" s="168"/>
      <c r="EQ217" s="168"/>
      <c r="ER217" s="168"/>
      <c r="ES217" s="168"/>
      <c r="ET217" s="168"/>
      <c r="EU217" s="168"/>
      <c r="EV217" s="168"/>
      <c r="EW217" s="168"/>
      <c r="EX217" s="168"/>
      <c r="EY217" s="168"/>
      <c r="EZ217" s="168"/>
      <c r="FA217" s="168"/>
      <c r="FB217" s="168"/>
      <c r="FC217" s="168"/>
      <c r="FD217" s="168"/>
      <c r="FE217" s="168"/>
      <c r="FF217" s="168"/>
      <c r="FG217" s="168"/>
      <c r="FH217" s="168"/>
      <c r="FI217" s="168"/>
      <c r="FJ217" s="168"/>
      <c r="FK217" s="168"/>
      <c r="FL217" s="168"/>
      <c r="FM217" s="168"/>
      <c r="FN217" s="168"/>
      <c r="FO217" s="168"/>
      <c r="FP217" s="168"/>
      <c r="FQ217" s="168"/>
      <c r="FR217" s="168"/>
      <c r="FS217" s="168"/>
      <c r="FT217" s="168"/>
      <c r="FU217" s="168"/>
      <c r="FV217" s="168"/>
      <c r="FW217" s="168"/>
      <c r="FX217" s="168"/>
      <c r="FY217" s="168"/>
      <c r="FZ217" s="168"/>
      <c r="GA217" s="168"/>
      <c r="GB217" s="168"/>
      <c r="GC217" s="168"/>
      <c r="GD217" s="168"/>
      <c r="GE217" s="168"/>
      <c r="GF217" s="168"/>
      <c r="GG217" s="168"/>
      <c r="GH217" s="168"/>
      <c r="GI217" s="168"/>
      <c r="GJ217" s="168"/>
      <c r="GK217" s="168"/>
      <c r="GL217" s="168"/>
      <c r="GM217" s="168"/>
      <c r="GN217" s="168"/>
      <c r="GO217" s="168"/>
      <c r="GP217" s="168"/>
      <c r="GQ217" s="168"/>
      <c r="GR217" s="168"/>
      <c r="GS217" s="168"/>
      <c r="GT217" s="168"/>
      <c r="GU217" s="168"/>
      <c r="GV217" s="168"/>
      <c r="GW217" s="168"/>
      <c r="GX217" s="168"/>
      <c r="GY217" s="168"/>
      <c r="GZ217" s="168"/>
      <c r="HA217" s="168"/>
      <c r="HB217" s="168"/>
      <c r="HC217" s="168"/>
      <c r="HD217" s="168"/>
      <c r="HE217" s="168"/>
      <c r="HF217" s="168"/>
      <c r="HG217" s="168"/>
      <c r="HH217" s="168"/>
      <c r="HI217" s="168"/>
      <c r="HJ217" s="168"/>
      <c r="HK217" s="168"/>
      <c r="HL217" s="168"/>
      <c r="HM217" s="168"/>
      <c r="HN217" s="168"/>
      <c r="HO217" s="168"/>
      <c r="HP217" s="168"/>
      <c r="HQ217" s="168"/>
      <c r="HR217" s="168"/>
      <c r="HS217" s="168"/>
      <c r="HT217" s="168"/>
      <c r="HU217" s="168"/>
      <c r="HV217" s="168"/>
      <c r="HW217" s="168"/>
      <c r="HX217" s="168"/>
      <c r="HY217" s="168"/>
      <c r="HZ217" s="168"/>
      <c r="IA217" s="168"/>
      <c r="IB217" s="168"/>
      <c r="IC217" s="168"/>
      <c r="ID217" s="168"/>
      <c r="IE217" s="168"/>
      <c r="IF217" s="168"/>
      <c r="IG217" s="168"/>
      <c r="IH217" s="168"/>
      <c r="II217" s="168"/>
      <c r="IJ217" s="168"/>
      <c r="IK217" s="168"/>
      <c r="IL217" s="168"/>
      <c r="IM217" s="168"/>
      <c r="IN217" s="168"/>
      <c r="IO217" s="168"/>
      <c r="IP217" s="168"/>
      <c r="IQ217" s="168"/>
      <c r="IR217" s="168"/>
      <c r="IS217" s="168"/>
      <c r="IT217" s="168"/>
      <c r="IU217" s="168"/>
      <c r="IV217" s="168"/>
    </row>
    <row r="218" spans="1:256" s="18" customFormat="1" ht="12" customHeight="1" x14ac:dyDescent="0.2">
      <c r="A218" s="168"/>
      <c r="B218" s="168"/>
      <c r="C218" s="169"/>
      <c r="D218" s="169"/>
      <c r="E218" s="169"/>
      <c r="F218" s="169"/>
      <c r="G218" s="169"/>
      <c r="H218" s="168"/>
      <c r="I218" s="168"/>
      <c r="J218" s="168"/>
      <c r="K218" s="168"/>
      <c r="L218" s="167"/>
      <c r="M218" s="167"/>
      <c r="N218" s="167"/>
      <c r="O218" s="167"/>
      <c r="P218" s="167"/>
      <c r="Q218" s="167"/>
      <c r="R218" s="167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68"/>
      <c r="BD218" s="168"/>
      <c r="BE218" s="168"/>
      <c r="BF218" s="168"/>
      <c r="BG218" s="168"/>
      <c r="BH218" s="168"/>
      <c r="BI218" s="168"/>
      <c r="BJ218" s="168"/>
      <c r="BK218" s="168"/>
      <c r="BL218" s="168"/>
      <c r="BM218" s="168"/>
      <c r="BN218" s="168"/>
      <c r="BO218" s="168"/>
      <c r="BP218" s="168"/>
      <c r="BQ218" s="168"/>
      <c r="BR218" s="168"/>
      <c r="BS218" s="168"/>
      <c r="BT218" s="168"/>
      <c r="BU218" s="168"/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8"/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8"/>
      <c r="CU218" s="168"/>
      <c r="CV218" s="168"/>
      <c r="CW218" s="168"/>
      <c r="CX218" s="168"/>
      <c r="CY218" s="168"/>
      <c r="CZ218" s="168"/>
      <c r="DA218" s="168"/>
      <c r="DB218" s="168"/>
      <c r="DC218" s="168"/>
      <c r="DD218" s="168"/>
      <c r="DE218" s="168"/>
      <c r="DF218" s="168"/>
      <c r="DG218" s="168"/>
      <c r="DH218" s="168"/>
      <c r="DI218" s="168"/>
      <c r="DJ218" s="168"/>
      <c r="DK218" s="168"/>
      <c r="DL218" s="168"/>
      <c r="DM218" s="168"/>
      <c r="DN218" s="168"/>
      <c r="DO218" s="168"/>
      <c r="DP218" s="168"/>
      <c r="DQ218" s="168"/>
      <c r="DR218" s="168"/>
      <c r="DS218" s="168"/>
      <c r="DT218" s="168"/>
      <c r="DU218" s="168"/>
      <c r="DV218" s="168"/>
      <c r="DW218" s="168"/>
      <c r="DX218" s="168"/>
      <c r="DY218" s="168"/>
      <c r="DZ218" s="168"/>
      <c r="EA218" s="168"/>
      <c r="EB218" s="168"/>
      <c r="EC218" s="168"/>
      <c r="ED218" s="168"/>
      <c r="EE218" s="168"/>
      <c r="EF218" s="168"/>
      <c r="EG218" s="168"/>
      <c r="EH218" s="168"/>
      <c r="EI218" s="168"/>
      <c r="EJ218" s="168"/>
      <c r="EK218" s="168"/>
      <c r="EL218" s="168"/>
      <c r="EM218" s="168"/>
      <c r="EN218" s="168"/>
      <c r="EO218" s="168"/>
      <c r="EP218" s="168"/>
      <c r="EQ218" s="168"/>
      <c r="ER218" s="168"/>
      <c r="ES218" s="168"/>
      <c r="ET218" s="168"/>
      <c r="EU218" s="168"/>
      <c r="EV218" s="168"/>
      <c r="EW218" s="168"/>
      <c r="EX218" s="168"/>
      <c r="EY218" s="168"/>
      <c r="EZ218" s="168"/>
      <c r="FA218" s="168"/>
      <c r="FB218" s="168"/>
      <c r="FC218" s="168"/>
      <c r="FD218" s="168"/>
      <c r="FE218" s="168"/>
      <c r="FF218" s="168"/>
      <c r="FG218" s="168"/>
      <c r="FH218" s="168"/>
      <c r="FI218" s="168"/>
      <c r="FJ218" s="168"/>
      <c r="FK218" s="168"/>
      <c r="FL218" s="168"/>
      <c r="FM218" s="168"/>
      <c r="FN218" s="168"/>
      <c r="FO218" s="168"/>
      <c r="FP218" s="168"/>
      <c r="FQ218" s="168"/>
      <c r="FR218" s="168"/>
      <c r="FS218" s="168"/>
      <c r="FT218" s="168"/>
      <c r="FU218" s="168"/>
      <c r="FV218" s="168"/>
      <c r="FW218" s="168"/>
      <c r="FX218" s="168"/>
      <c r="FY218" s="168"/>
      <c r="FZ218" s="168"/>
      <c r="GA218" s="168"/>
      <c r="GB218" s="168"/>
      <c r="GC218" s="168"/>
      <c r="GD218" s="168"/>
      <c r="GE218" s="168"/>
      <c r="GF218" s="168"/>
      <c r="GG218" s="168"/>
      <c r="GH218" s="168"/>
      <c r="GI218" s="168"/>
      <c r="GJ218" s="168"/>
      <c r="GK218" s="168"/>
      <c r="GL218" s="168"/>
      <c r="GM218" s="168"/>
      <c r="GN218" s="168"/>
      <c r="GO218" s="168"/>
      <c r="GP218" s="168"/>
      <c r="GQ218" s="168"/>
      <c r="GR218" s="168"/>
      <c r="GS218" s="168"/>
      <c r="GT218" s="168"/>
      <c r="GU218" s="168"/>
      <c r="GV218" s="168"/>
      <c r="GW218" s="168"/>
      <c r="GX218" s="168"/>
      <c r="GY218" s="168"/>
      <c r="GZ218" s="168"/>
      <c r="HA218" s="168"/>
      <c r="HB218" s="168"/>
      <c r="HC218" s="168"/>
      <c r="HD218" s="168"/>
      <c r="HE218" s="168"/>
      <c r="HF218" s="168"/>
      <c r="HG218" s="168"/>
      <c r="HH218" s="168"/>
      <c r="HI218" s="168"/>
      <c r="HJ218" s="168"/>
      <c r="HK218" s="168"/>
      <c r="HL218" s="168"/>
      <c r="HM218" s="168"/>
      <c r="HN218" s="168"/>
      <c r="HO218" s="168"/>
      <c r="HP218" s="168"/>
      <c r="HQ218" s="168"/>
      <c r="HR218" s="168"/>
      <c r="HS218" s="168"/>
      <c r="HT218" s="168"/>
      <c r="HU218" s="168"/>
      <c r="HV218" s="168"/>
      <c r="HW218" s="168"/>
      <c r="HX218" s="168"/>
      <c r="HY218" s="168"/>
      <c r="HZ218" s="168"/>
      <c r="IA218" s="168"/>
      <c r="IB218" s="168"/>
      <c r="IC218" s="168"/>
      <c r="ID218" s="168"/>
      <c r="IE218" s="168"/>
      <c r="IF218" s="168"/>
      <c r="IG218" s="168"/>
      <c r="IH218" s="168"/>
      <c r="II218" s="168"/>
      <c r="IJ218" s="168"/>
      <c r="IK218" s="168"/>
      <c r="IL218" s="168"/>
      <c r="IM218" s="168"/>
      <c r="IN218" s="168"/>
      <c r="IO218" s="168"/>
      <c r="IP218" s="168"/>
      <c r="IQ218" s="168"/>
      <c r="IR218" s="168"/>
      <c r="IS218" s="168"/>
      <c r="IT218" s="168"/>
      <c r="IU218" s="168"/>
      <c r="IV218" s="168"/>
    </row>
    <row r="219" spans="1:256" s="18" customFormat="1" ht="12" customHeight="1" x14ac:dyDescent="0.2">
      <c r="A219" s="168"/>
      <c r="B219" s="168"/>
      <c r="C219" s="169"/>
      <c r="D219" s="169"/>
      <c r="E219" s="169"/>
      <c r="F219" s="169"/>
      <c r="G219" s="169"/>
      <c r="H219" s="168"/>
      <c r="I219" s="168"/>
      <c r="J219" s="168"/>
      <c r="K219" s="168"/>
      <c r="L219" s="167"/>
      <c r="M219" s="167"/>
      <c r="N219" s="167"/>
      <c r="O219" s="167"/>
      <c r="P219" s="167"/>
      <c r="Q219" s="167"/>
      <c r="R219" s="167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68"/>
      <c r="BD219" s="168"/>
      <c r="BE219" s="168"/>
      <c r="BF219" s="168"/>
      <c r="BG219" s="168"/>
      <c r="BH219" s="168"/>
      <c r="BI219" s="168"/>
      <c r="BJ219" s="168"/>
      <c r="BK219" s="168"/>
      <c r="BL219" s="168"/>
      <c r="BM219" s="168"/>
      <c r="BN219" s="168"/>
      <c r="BO219" s="168"/>
      <c r="BP219" s="168"/>
      <c r="BQ219" s="168"/>
      <c r="BR219" s="168"/>
      <c r="BS219" s="168"/>
      <c r="BT219" s="168"/>
      <c r="BU219" s="168"/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8"/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8"/>
      <c r="CU219" s="168"/>
      <c r="CV219" s="168"/>
      <c r="CW219" s="168"/>
      <c r="CX219" s="168"/>
      <c r="CY219" s="168"/>
      <c r="CZ219" s="168"/>
      <c r="DA219" s="168"/>
      <c r="DB219" s="168"/>
      <c r="DC219" s="168"/>
      <c r="DD219" s="168"/>
      <c r="DE219" s="168"/>
      <c r="DF219" s="168"/>
      <c r="DG219" s="168"/>
      <c r="DH219" s="168"/>
      <c r="DI219" s="168"/>
      <c r="DJ219" s="168"/>
      <c r="DK219" s="168"/>
      <c r="DL219" s="168"/>
      <c r="DM219" s="168"/>
      <c r="DN219" s="168"/>
      <c r="DO219" s="168"/>
      <c r="DP219" s="168"/>
      <c r="DQ219" s="168"/>
      <c r="DR219" s="168"/>
      <c r="DS219" s="168"/>
      <c r="DT219" s="168"/>
      <c r="DU219" s="168"/>
      <c r="DV219" s="168"/>
      <c r="DW219" s="168"/>
      <c r="DX219" s="168"/>
      <c r="DY219" s="168"/>
      <c r="DZ219" s="168"/>
      <c r="EA219" s="168"/>
      <c r="EB219" s="168"/>
      <c r="EC219" s="168"/>
      <c r="ED219" s="168"/>
      <c r="EE219" s="168"/>
      <c r="EF219" s="168"/>
      <c r="EG219" s="168"/>
      <c r="EH219" s="168"/>
      <c r="EI219" s="168"/>
      <c r="EJ219" s="168"/>
      <c r="EK219" s="168"/>
      <c r="EL219" s="168"/>
      <c r="EM219" s="168"/>
      <c r="EN219" s="168"/>
      <c r="EO219" s="168"/>
      <c r="EP219" s="168"/>
      <c r="EQ219" s="168"/>
      <c r="ER219" s="168"/>
      <c r="ES219" s="168"/>
      <c r="ET219" s="168"/>
      <c r="EU219" s="168"/>
      <c r="EV219" s="168"/>
      <c r="EW219" s="168"/>
      <c r="EX219" s="168"/>
      <c r="EY219" s="168"/>
      <c r="EZ219" s="168"/>
      <c r="FA219" s="168"/>
      <c r="FB219" s="168"/>
      <c r="FC219" s="168"/>
      <c r="FD219" s="168"/>
      <c r="FE219" s="168"/>
      <c r="FF219" s="168"/>
      <c r="FG219" s="168"/>
      <c r="FH219" s="168"/>
      <c r="FI219" s="168"/>
      <c r="FJ219" s="168"/>
      <c r="FK219" s="168"/>
      <c r="FL219" s="168"/>
      <c r="FM219" s="168"/>
      <c r="FN219" s="168"/>
      <c r="FO219" s="168"/>
      <c r="FP219" s="168"/>
      <c r="FQ219" s="168"/>
      <c r="FR219" s="168"/>
      <c r="FS219" s="168"/>
      <c r="FT219" s="168"/>
      <c r="FU219" s="168"/>
      <c r="FV219" s="168"/>
      <c r="FW219" s="168"/>
      <c r="FX219" s="168"/>
      <c r="FY219" s="168"/>
      <c r="FZ219" s="168"/>
      <c r="GA219" s="168"/>
      <c r="GB219" s="168"/>
      <c r="GC219" s="168"/>
      <c r="GD219" s="168"/>
      <c r="GE219" s="168"/>
      <c r="GF219" s="168"/>
      <c r="GG219" s="168"/>
      <c r="GH219" s="168"/>
      <c r="GI219" s="168"/>
      <c r="GJ219" s="168"/>
      <c r="GK219" s="168"/>
      <c r="GL219" s="168"/>
      <c r="GM219" s="168"/>
      <c r="GN219" s="168"/>
      <c r="GO219" s="168"/>
      <c r="GP219" s="168"/>
      <c r="GQ219" s="168"/>
      <c r="GR219" s="168"/>
      <c r="GS219" s="168"/>
      <c r="GT219" s="168"/>
      <c r="GU219" s="168"/>
      <c r="GV219" s="168"/>
      <c r="GW219" s="168"/>
      <c r="GX219" s="168"/>
      <c r="GY219" s="168"/>
      <c r="GZ219" s="168"/>
      <c r="HA219" s="168"/>
      <c r="HB219" s="168"/>
      <c r="HC219" s="168"/>
      <c r="HD219" s="168"/>
      <c r="HE219" s="168"/>
      <c r="HF219" s="168"/>
      <c r="HG219" s="168"/>
      <c r="HH219" s="168"/>
      <c r="HI219" s="168"/>
      <c r="HJ219" s="168"/>
      <c r="HK219" s="168"/>
      <c r="HL219" s="168"/>
      <c r="HM219" s="168"/>
      <c r="HN219" s="168"/>
      <c r="HO219" s="168"/>
      <c r="HP219" s="168"/>
      <c r="HQ219" s="168"/>
      <c r="HR219" s="168"/>
      <c r="HS219" s="168"/>
      <c r="HT219" s="168"/>
      <c r="HU219" s="168"/>
      <c r="HV219" s="168"/>
      <c r="HW219" s="168"/>
      <c r="HX219" s="168"/>
      <c r="HY219" s="168"/>
      <c r="HZ219" s="168"/>
      <c r="IA219" s="168"/>
      <c r="IB219" s="168"/>
      <c r="IC219" s="168"/>
      <c r="ID219" s="168"/>
      <c r="IE219" s="168"/>
      <c r="IF219" s="168"/>
      <c r="IG219" s="168"/>
      <c r="IH219" s="168"/>
      <c r="II219" s="168"/>
      <c r="IJ219" s="168"/>
      <c r="IK219" s="168"/>
      <c r="IL219" s="168"/>
      <c r="IM219" s="168"/>
      <c r="IN219" s="168"/>
      <c r="IO219" s="168"/>
      <c r="IP219" s="168"/>
      <c r="IQ219" s="168"/>
      <c r="IR219" s="168"/>
      <c r="IS219" s="168"/>
      <c r="IT219" s="168"/>
      <c r="IU219" s="168"/>
      <c r="IV219" s="168"/>
    </row>
    <row r="220" spans="1:256" s="30" customFormat="1" ht="12" customHeight="1" x14ac:dyDescent="0.2">
      <c r="A220" s="168"/>
      <c r="B220" s="168"/>
      <c r="C220" s="169"/>
      <c r="D220" s="169"/>
      <c r="E220" s="169"/>
      <c r="F220" s="169"/>
      <c r="G220" s="169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68"/>
      <c r="BD220" s="168"/>
      <c r="BE220" s="168"/>
      <c r="BF220" s="168"/>
      <c r="BG220" s="168"/>
      <c r="BH220" s="168"/>
      <c r="BI220" s="168"/>
      <c r="BJ220" s="168"/>
      <c r="BK220" s="168"/>
      <c r="BL220" s="168"/>
      <c r="BM220" s="168"/>
      <c r="BN220" s="168"/>
      <c r="BO220" s="168"/>
      <c r="BP220" s="168"/>
      <c r="BQ220" s="168"/>
      <c r="BR220" s="168"/>
      <c r="BS220" s="168"/>
      <c r="BT220" s="168"/>
      <c r="BU220" s="168"/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8"/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8"/>
      <c r="CU220" s="168"/>
      <c r="CV220" s="168"/>
      <c r="CW220" s="168"/>
      <c r="CX220" s="168"/>
      <c r="CY220" s="168"/>
      <c r="CZ220" s="168"/>
      <c r="DA220" s="168"/>
      <c r="DB220" s="168"/>
      <c r="DC220" s="168"/>
      <c r="DD220" s="168"/>
      <c r="DE220" s="168"/>
      <c r="DF220" s="168"/>
      <c r="DG220" s="168"/>
      <c r="DH220" s="168"/>
      <c r="DI220" s="168"/>
      <c r="DJ220" s="168"/>
      <c r="DK220" s="168"/>
      <c r="DL220" s="168"/>
      <c r="DM220" s="168"/>
      <c r="DN220" s="168"/>
      <c r="DO220" s="168"/>
      <c r="DP220" s="168"/>
      <c r="DQ220" s="168"/>
      <c r="DR220" s="168"/>
      <c r="DS220" s="168"/>
      <c r="DT220" s="168"/>
      <c r="DU220" s="168"/>
      <c r="DV220" s="168"/>
      <c r="DW220" s="168"/>
      <c r="DX220" s="168"/>
      <c r="DY220" s="168"/>
      <c r="DZ220" s="168"/>
      <c r="EA220" s="168"/>
      <c r="EB220" s="168"/>
      <c r="EC220" s="168"/>
      <c r="ED220" s="168"/>
      <c r="EE220" s="168"/>
      <c r="EF220" s="168"/>
      <c r="EG220" s="168"/>
      <c r="EH220" s="168"/>
      <c r="EI220" s="168"/>
      <c r="EJ220" s="168"/>
      <c r="EK220" s="168"/>
      <c r="EL220" s="168"/>
      <c r="EM220" s="168"/>
      <c r="EN220" s="168"/>
      <c r="EO220" s="168"/>
      <c r="EP220" s="168"/>
      <c r="EQ220" s="168"/>
      <c r="ER220" s="168"/>
      <c r="ES220" s="168"/>
      <c r="ET220" s="168"/>
      <c r="EU220" s="168"/>
      <c r="EV220" s="168"/>
      <c r="EW220" s="168"/>
      <c r="EX220" s="168"/>
      <c r="EY220" s="168"/>
      <c r="EZ220" s="168"/>
      <c r="FA220" s="168"/>
      <c r="FB220" s="168"/>
      <c r="FC220" s="168"/>
      <c r="FD220" s="168"/>
      <c r="FE220" s="168"/>
      <c r="FF220" s="168"/>
      <c r="FG220" s="168"/>
      <c r="FH220" s="168"/>
      <c r="FI220" s="168"/>
      <c r="FJ220" s="168"/>
      <c r="FK220" s="168"/>
      <c r="FL220" s="168"/>
      <c r="FM220" s="168"/>
      <c r="FN220" s="168"/>
      <c r="FO220" s="168"/>
      <c r="FP220" s="168"/>
      <c r="FQ220" s="168"/>
      <c r="FR220" s="168"/>
      <c r="FS220" s="168"/>
      <c r="FT220" s="168"/>
      <c r="FU220" s="168"/>
      <c r="FV220" s="168"/>
      <c r="FW220" s="168"/>
      <c r="FX220" s="168"/>
      <c r="FY220" s="168"/>
      <c r="FZ220" s="168"/>
      <c r="GA220" s="168"/>
      <c r="GB220" s="168"/>
      <c r="GC220" s="168"/>
      <c r="GD220" s="168"/>
      <c r="GE220" s="168"/>
      <c r="GF220" s="168"/>
      <c r="GG220" s="168"/>
      <c r="GH220" s="168"/>
      <c r="GI220" s="168"/>
      <c r="GJ220" s="168"/>
      <c r="GK220" s="168"/>
      <c r="GL220" s="168"/>
      <c r="GM220" s="168"/>
      <c r="GN220" s="168"/>
      <c r="GO220" s="168"/>
      <c r="GP220" s="168"/>
      <c r="GQ220" s="168"/>
      <c r="GR220" s="168"/>
      <c r="GS220" s="168"/>
      <c r="GT220" s="168"/>
      <c r="GU220" s="168"/>
      <c r="GV220" s="168"/>
      <c r="GW220" s="168"/>
      <c r="GX220" s="168"/>
      <c r="GY220" s="168"/>
      <c r="GZ220" s="168"/>
      <c r="HA220" s="168"/>
      <c r="HB220" s="168"/>
      <c r="HC220" s="168"/>
      <c r="HD220" s="168"/>
      <c r="HE220" s="168"/>
      <c r="HF220" s="168"/>
      <c r="HG220" s="168"/>
      <c r="HH220" s="168"/>
      <c r="HI220" s="168"/>
      <c r="HJ220" s="168"/>
      <c r="HK220" s="168"/>
      <c r="HL220" s="168"/>
      <c r="HM220" s="168"/>
      <c r="HN220" s="168"/>
      <c r="HO220" s="168"/>
      <c r="HP220" s="168"/>
      <c r="HQ220" s="168"/>
      <c r="HR220" s="168"/>
      <c r="HS220" s="168"/>
      <c r="HT220" s="168"/>
      <c r="HU220" s="168"/>
      <c r="HV220" s="168"/>
      <c r="HW220" s="168"/>
      <c r="HX220" s="168"/>
      <c r="HY220" s="168"/>
      <c r="HZ220" s="168"/>
      <c r="IA220" s="168"/>
      <c r="IB220" s="168"/>
      <c r="IC220" s="168"/>
      <c r="ID220" s="168"/>
      <c r="IE220" s="168"/>
      <c r="IF220" s="168"/>
      <c r="IG220" s="168"/>
      <c r="IH220" s="168"/>
      <c r="II220" s="168"/>
      <c r="IJ220" s="168"/>
      <c r="IK220" s="168"/>
      <c r="IL220" s="168"/>
      <c r="IM220" s="168"/>
      <c r="IN220" s="168"/>
      <c r="IO220" s="168"/>
      <c r="IP220" s="168"/>
      <c r="IQ220" s="168"/>
      <c r="IR220" s="168"/>
      <c r="IS220" s="168"/>
      <c r="IT220" s="168"/>
      <c r="IU220" s="168"/>
      <c r="IV220" s="168"/>
    </row>
    <row r="221" spans="1:256" s="31" customFormat="1" ht="12" customHeight="1" x14ac:dyDescent="0.2">
      <c r="A221" s="168"/>
      <c r="B221" s="168"/>
      <c r="C221" s="169"/>
      <c r="D221" s="169"/>
      <c r="E221" s="169"/>
      <c r="F221" s="169"/>
      <c r="G221" s="169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8"/>
      <c r="BJ221" s="168"/>
      <c r="BK221" s="168"/>
      <c r="BL221" s="168"/>
      <c r="BM221" s="168"/>
      <c r="BN221" s="168"/>
      <c r="BO221" s="168"/>
      <c r="BP221" s="168"/>
      <c r="BQ221" s="168"/>
      <c r="BR221" s="168"/>
      <c r="BS221" s="168"/>
      <c r="BT221" s="168"/>
      <c r="BU221" s="168"/>
      <c r="BV221" s="168"/>
      <c r="BW221" s="168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8"/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8"/>
      <c r="CU221" s="168"/>
      <c r="CV221" s="168"/>
      <c r="CW221" s="168"/>
      <c r="CX221" s="168"/>
      <c r="CY221" s="168"/>
      <c r="CZ221" s="168"/>
      <c r="DA221" s="168"/>
      <c r="DB221" s="168"/>
      <c r="DC221" s="168"/>
      <c r="DD221" s="168"/>
      <c r="DE221" s="168"/>
      <c r="DF221" s="168"/>
      <c r="DG221" s="168"/>
      <c r="DH221" s="168"/>
      <c r="DI221" s="168"/>
      <c r="DJ221" s="168"/>
      <c r="DK221" s="168"/>
      <c r="DL221" s="168"/>
      <c r="DM221" s="168"/>
      <c r="DN221" s="168"/>
      <c r="DO221" s="168"/>
      <c r="DP221" s="168"/>
      <c r="DQ221" s="168"/>
      <c r="DR221" s="168"/>
      <c r="DS221" s="168"/>
      <c r="DT221" s="168"/>
      <c r="DU221" s="168"/>
      <c r="DV221" s="168"/>
      <c r="DW221" s="168"/>
      <c r="DX221" s="168"/>
      <c r="DY221" s="168"/>
      <c r="DZ221" s="168"/>
      <c r="EA221" s="168"/>
      <c r="EB221" s="168"/>
      <c r="EC221" s="168"/>
      <c r="ED221" s="168"/>
      <c r="EE221" s="168"/>
      <c r="EF221" s="168"/>
      <c r="EG221" s="168"/>
      <c r="EH221" s="168"/>
      <c r="EI221" s="168"/>
      <c r="EJ221" s="168"/>
      <c r="EK221" s="168"/>
      <c r="EL221" s="168"/>
      <c r="EM221" s="168"/>
      <c r="EN221" s="168"/>
      <c r="EO221" s="168"/>
      <c r="EP221" s="168"/>
      <c r="EQ221" s="168"/>
      <c r="ER221" s="168"/>
      <c r="ES221" s="168"/>
      <c r="ET221" s="168"/>
      <c r="EU221" s="168"/>
      <c r="EV221" s="168"/>
      <c r="EW221" s="168"/>
      <c r="EX221" s="168"/>
      <c r="EY221" s="168"/>
      <c r="EZ221" s="168"/>
      <c r="FA221" s="168"/>
      <c r="FB221" s="168"/>
      <c r="FC221" s="168"/>
      <c r="FD221" s="168"/>
      <c r="FE221" s="168"/>
      <c r="FF221" s="168"/>
      <c r="FG221" s="168"/>
      <c r="FH221" s="168"/>
      <c r="FI221" s="168"/>
      <c r="FJ221" s="168"/>
      <c r="FK221" s="168"/>
      <c r="FL221" s="168"/>
      <c r="FM221" s="168"/>
      <c r="FN221" s="168"/>
      <c r="FO221" s="168"/>
      <c r="FP221" s="168"/>
      <c r="FQ221" s="168"/>
      <c r="FR221" s="168"/>
      <c r="FS221" s="168"/>
      <c r="FT221" s="168"/>
      <c r="FU221" s="168"/>
      <c r="FV221" s="168"/>
      <c r="FW221" s="168"/>
      <c r="FX221" s="168"/>
      <c r="FY221" s="168"/>
      <c r="FZ221" s="168"/>
      <c r="GA221" s="168"/>
      <c r="GB221" s="168"/>
      <c r="GC221" s="168"/>
      <c r="GD221" s="168"/>
      <c r="GE221" s="168"/>
      <c r="GF221" s="168"/>
      <c r="GG221" s="168"/>
      <c r="GH221" s="168"/>
      <c r="GI221" s="168"/>
      <c r="GJ221" s="168"/>
      <c r="GK221" s="168"/>
      <c r="GL221" s="168"/>
      <c r="GM221" s="168"/>
      <c r="GN221" s="168"/>
      <c r="GO221" s="168"/>
      <c r="GP221" s="168"/>
      <c r="GQ221" s="168"/>
      <c r="GR221" s="168"/>
      <c r="GS221" s="168"/>
      <c r="GT221" s="168"/>
      <c r="GU221" s="168"/>
      <c r="GV221" s="168"/>
      <c r="GW221" s="168"/>
      <c r="GX221" s="168"/>
      <c r="GY221" s="168"/>
      <c r="GZ221" s="168"/>
      <c r="HA221" s="168"/>
      <c r="HB221" s="168"/>
      <c r="HC221" s="168"/>
      <c r="HD221" s="168"/>
      <c r="HE221" s="168"/>
      <c r="HF221" s="168"/>
      <c r="HG221" s="168"/>
      <c r="HH221" s="168"/>
      <c r="HI221" s="168"/>
      <c r="HJ221" s="168"/>
      <c r="HK221" s="168"/>
      <c r="HL221" s="168"/>
      <c r="HM221" s="168"/>
      <c r="HN221" s="168"/>
      <c r="HO221" s="168"/>
      <c r="HP221" s="168"/>
      <c r="HQ221" s="168"/>
      <c r="HR221" s="168"/>
      <c r="HS221" s="168"/>
      <c r="HT221" s="168"/>
      <c r="HU221" s="168"/>
      <c r="HV221" s="168"/>
      <c r="HW221" s="168"/>
      <c r="HX221" s="168"/>
      <c r="HY221" s="168"/>
      <c r="HZ221" s="168"/>
      <c r="IA221" s="168"/>
      <c r="IB221" s="168"/>
      <c r="IC221" s="168"/>
      <c r="ID221" s="168"/>
      <c r="IE221" s="168"/>
      <c r="IF221" s="168"/>
      <c r="IG221" s="168"/>
      <c r="IH221" s="168"/>
      <c r="II221" s="168"/>
      <c r="IJ221" s="168"/>
      <c r="IK221" s="168"/>
      <c r="IL221" s="168"/>
      <c r="IM221" s="168"/>
      <c r="IN221" s="168"/>
      <c r="IO221" s="168"/>
      <c r="IP221" s="168"/>
      <c r="IQ221" s="168"/>
      <c r="IR221" s="168"/>
      <c r="IS221" s="168"/>
      <c r="IT221" s="168"/>
      <c r="IU221" s="168"/>
      <c r="IV221" s="168"/>
    </row>
    <row r="222" spans="1:256" s="32" customFormat="1" ht="12" customHeight="1" x14ac:dyDescent="0.2">
      <c r="A222" s="168"/>
      <c r="B222" s="168"/>
      <c r="C222" s="169"/>
      <c r="D222" s="169"/>
      <c r="E222" s="169"/>
      <c r="F222" s="169"/>
      <c r="G222" s="169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8"/>
      <c r="BJ222" s="168"/>
      <c r="BK222" s="168"/>
      <c r="BL222" s="168"/>
      <c r="BM222" s="168"/>
      <c r="BN222" s="168"/>
      <c r="BO222" s="168"/>
      <c r="BP222" s="168"/>
      <c r="BQ222" s="168"/>
      <c r="BR222" s="168"/>
      <c r="BS222" s="168"/>
      <c r="BT222" s="168"/>
      <c r="BU222" s="168"/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8"/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8"/>
      <c r="DE222" s="168"/>
      <c r="DF222" s="168"/>
      <c r="DG222" s="168"/>
      <c r="DH222" s="168"/>
      <c r="DI222" s="168"/>
      <c r="DJ222" s="168"/>
      <c r="DK222" s="168"/>
      <c r="DL222" s="168"/>
      <c r="DM222" s="168"/>
      <c r="DN222" s="168"/>
      <c r="DO222" s="168"/>
      <c r="DP222" s="168"/>
      <c r="DQ222" s="168"/>
      <c r="DR222" s="168"/>
      <c r="DS222" s="168"/>
      <c r="DT222" s="168"/>
      <c r="DU222" s="168"/>
      <c r="DV222" s="168"/>
      <c r="DW222" s="168"/>
      <c r="DX222" s="168"/>
      <c r="DY222" s="168"/>
      <c r="DZ222" s="168"/>
      <c r="EA222" s="168"/>
      <c r="EB222" s="168"/>
      <c r="EC222" s="168"/>
      <c r="ED222" s="168"/>
      <c r="EE222" s="168"/>
      <c r="EF222" s="168"/>
      <c r="EG222" s="168"/>
      <c r="EH222" s="168"/>
      <c r="EI222" s="168"/>
      <c r="EJ222" s="168"/>
      <c r="EK222" s="168"/>
      <c r="EL222" s="168"/>
      <c r="EM222" s="168"/>
      <c r="EN222" s="168"/>
      <c r="EO222" s="168"/>
      <c r="EP222" s="168"/>
      <c r="EQ222" s="168"/>
      <c r="ER222" s="168"/>
      <c r="ES222" s="168"/>
      <c r="ET222" s="168"/>
      <c r="EU222" s="168"/>
      <c r="EV222" s="168"/>
      <c r="EW222" s="168"/>
      <c r="EX222" s="168"/>
      <c r="EY222" s="168"/>
      <c r="EZ222" s="168"/>
      <c r="FA222" s="168"/>
      <c r="FB222" s="168"/>
      <c r="FC222" s="168"/>
      <c r="FD222" s="168"/>
      <c r="FE222" s="168"/>
      <c r="FF222" s="168"/>
      <c r="FG222" s="168"/>
      <c r="FH222" s="168"/>
      <c r="FI222" s="168"/>
      <c r="FJ222" s="168"/>
      <c r="FK222" s="168"/>
      <c r="FL222" s="168"/>
      <c r="FM222" s="168"/>
      <c r="FN222" s="168"/>
      <c r="FO222" s="168"/>
      <c r="FP222" s="168"/>
      <c r="FQ222" s="168"/>
      <c r="FR222" s="168"/>
      <c r="FS222" s="168"/>
      <c r="FT222" s="168"/>
      <c r="FU222" s="168"/>
      <c r="FV222" s="168"/>
      <c r="FW222" s="168"/>
      <c r="FX222" s="168"/>
      <c r="FY222" s="168"/>
      <c r="FZ222" s="168"/>
      <c r="GA222" s="168"/>
      <c r="GB222" s="168"/>
      <c r="GC222" s="168"/>
      <c r="GD222" s="168"/>
      <c r="GE222" s="168"/>
      <c r="GF222" s="168"/>
      <c r="GG222" s="168"/>
      <c r="GH222" s="168"/>
      <c r="GI222" s="168"/>
      <c r="GJ222" s="168"/>
      <c r="GK222" s="168"/>
      <c r="GL222" s="168"/>
      <c r="GM222" s="168"/>
      <c r="GN222" s="168"/>
      <c r="GO222" s="168"/>
      <c r="GP222" s="168"/>
      <c r="GQ222" s="168"/>
      <c r="GR222" s="168"/>
      <c r="GS222" s="168"/>
      <c r="GT222" s="168"/>
      <c r="GU222" s="168"/>
      <c r="GV222" s="168"/>
      <c r="GW222" s="168"/>
      <c r="GX222" s="168"/>
      <c r="GY222" s="168"/>
      <c r="GZ222" s="168"/>
      <c r="HA222" s="168"/>
      <c r="HB222" s="168"/>
      <c r="HC222" s="168"/>
      <c r="HD222" s="168"/>
      <c r="HE222" s="168"/>
      <c r="HF222" s="168"/>
      <c r="HG222" s="168"/>
      <c r="HH222" s="168"/>
      <c r="HI222" s="168"/>
      <c r="HJ222" s="168"/>
      <c r="HK222" s="168"/>
      <c r="HL222" s="168"/>
      <c r="HM222" s="168"/>
      <c r="HN222" s="168"/>
      <c r="HO222" s="168"/>
      <c r="HP222" s="168"/>
      <c r="HQ222" s="168"/>
      <c r="HR222" s="168"/>
      <c r="HS222" s="168"/>
      <c r="HT222" s="168"/>
      <c r="HU222" s="168"/>
      <c r="HV222" s="168"/>
      <c r="HW222" s="168"/>
      <c r="HX222" s="168"/>
      <c r="HY222" s="168"/>
      <c r="HZ222" s="168"/>
      <c r="IA222" s="168"/>
      <c r="IB222" s="168"/>
      <c r="IC222" s="168"/>
      <c r="ID222" s="168"/>
      <c r="IE222" s="168"/>
      <c r="IF222" s="168"/>
      <c r="IG222" s="168"/>
      <c r="IH222" s="168"/>
      <c r="II222" s="168"/>
      <c r="IJ222" s="168"/>
      <c r="IK222" s="168"/>
      <c r="IL222" s="168"/>
      <c r="IM222" s="168"/>
      <c r="IN222" s="168"/>
      <c r="IO222" s="168"/>
      <c r="IP222" s="168"/>
      <c r="IQ222" s="168"/>
      <c r="IR222" s="168"/>
      <c r="IS222" s="168"/>
      <c r="IT222" s="168"/>
      <c r="IU222" s="168"/>
      <c r="IV222" s="168"/>
    </row>
    <row r="223" spans="1:256" s="32" customFormat="1" ht="12" customHeight="1" x14ac:dyDescent="0.2">
      <c r="A223" s="168"/>
      <c r="B223" s="168"/>
      <c r="C223" s="169"/>
      <c r="D223" s="169"/>
      <c r="E223" s="169"/>
      <c r="F223" s="169"/>
      <c r="G223" s="169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  <c r="BK223" s="168"/>
      <c r="BL223" s="168"/>
      <c r="BM223" s="168"/>
      <c r="BN223" s="168"/>
      <c r="BO223" s="168"/>
      <c r="BP223" s="168"/>
      <c r="BQ223" s="168"/>
      <c r="BR223" s="168"/>
      <c r="BS223" s="168"/>
      <c r="BT223" s="168"/>
      <c r="BU223" s="168"/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8"/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8"/>
      <c r="CU223" s="168"/>
      <c r="CV223" s="168"/>
      <c r="CW223" s="168"/>
      <c r="CX223" s="168"/>
      <c r="CY223" s="168"/>
      <c r="CZ223" s="168"/>
      <c r="DA223" s="168"/>
      <c r="DB223" s="168"/>
      <c r="DC223" s="168"/>
      <c r="DD223" s="168"/>
      <c r="DE223" s="168"/>
      <c r="DF223" s="168"/>
      <c r="DG223" s="168"/>
      <c r="DH223" s="168"/>
      <c r="DI223" s="168"/>
      <c r="DJ223" s="168"/>
      <c r="DK223" s="168"/>
      <c r="DL223" s="168"/>
      <c r="DM223" s="168"/>
      <c r="DN223" s="168"/>
      <c r="DO223" s="168"/>
      <c r="DP223" s="168"/>
      <c r="DQ223" s="168"/>
      <c r="DR223" s="168"/>
      <c r="DS223" s="168"/>
      <c r="DT223" s="168"/>
      <c r="DU223" s="168"/>
      <c r="DV223" s="168"/>
      <c r="DW223" s="168"/>
      <c r="DX223" s="168"/>
      <c r="DY223" s="168"/>
      <c r="DZ223" s="168"/>
      <c r="EA223" s="168"/>
      <c r="EB223" s="168"/>
      <c r="EC223" s="168"/>
      <c r="ED223" s="168"/>
      <c r="EE223" s="168"/>
      <c r="EF223" s="168"/>
      <c r="EG223" s="168"/>
      <c r="EH223" s="168"/>
      <c r="EI223" s="168"/>
      <c r="EJ223" s="168"/>
      <c r="EK223" s="168"/>
      <c r="EL223" s="168"/>
      <c r="EM223" s="168"/>
      <c r="EN223" s="168"/>
      <c r="EO223" s="168"/>
      <c r="EP223" s="168"/>
      <c r="EQ223" s="168"/>
      <c r="ER223" s="168"/>
      <c r="ES223" s="168"/>
      <c r="ET223" s="168"/>
      <c r="EU223" s="168"/>
      <c r="EV223" s="168"/>
      <c r="EW223" s="168"/>
      <c r="EX223" s="168"/>
      <c r="EY223" s="168"/>
      <c r="EZ223" s="168"/>
      <c r="FA223" s="168"/>
      <c r="FB223" s="168"/>
      <c r="FC223" s="168"/>
      <c r="FD223" s="168"/>
      <c r="FE223" s="168"/>
      <c r="FF223" s="168"/>
      <c r="FG223" s="168"/>
      <c r="FH223" s="168"/>
      <c r="FI223" s="168"/>
      <c r="FJ223" s="168"/>
      <c r="FK223" s="168"/>
      <c r="FL223" s="168"/>
      <c r="FM223" s="168"/>
      <c r="FN223" s="168"/>
      <c r="FO223" s="168"/>
      <c r="FP223" s="168"/>
      <c r="FQ223" s="168"/>
      <c r="FR223" s="168"/>
      <c r="FS223" s="168"/>
      <c r="FT223" s="168"/>
      <c r="FU223" s="168"/>
      <c r="FV223" s="168"/>
      <c r="FW223" s="168"/>
      <c r="FX223" s="168"/>
      <c r="FY223" s="168"/>
      <c r="FZ223" s="168"/>
      <c r="GA223" s="168"/>
      <c r="GB223" s="168"/>
      <c r="GC223" s="168"/>
      <c r="GD223" s="168"/>
      <c r="GE223" s="168"/>
      <c r="GF223" s="168"/>
      <c r="GG223" s="168"/>
      <c r="GH223" s="168"/>
      <c r="GI223" s="168"/>
      <c r="GJ223" s="168"/>
      <c r="GK223" s="168"/>
      <c r="GL223" s="168"/>
      <c r="GM223" s="168"/>
      <c r="GN223" s="168"/>
      <c r="GO223" s="168"/>
      <c r="GP223" s="168"/>
      <c r="GQ223" s="168"/>
      <c r="GR223" s="168"/>
      <c r="GS223" s="168"/>
      <c r="GT223" s="168"/>
      <c r="GU223" s="168"/>
      <c r="GV223" s="168"/>
      <c r="GW223" s="168"/>
      <c r="GX223" s="168"/>
      <c r="GY223" s="168"/>
      <c r="GZ223" s="168"/>
      <c r="HA223" s="168"/>
      <c r="HB223" s="168"/>
      <c r="HC223" s="168"/>
      <c r="HD223" s="168"/>
      <c r="HE223" s="168"/>
      <c r="HF223" s="168"/>
      <c r="HG223" s="168"/>
      <c r="HH223" s="168"/>
      <c r="HI223" s="168"/>
      <c r="HJ223" s="168"/>
      <c r="HK223" s="168"/>
      <c r="HL223" s="168"/>
      <c r="HM223" s="168"/>
      <c r="HN223" s="168"/>
      <c r="HO223" s="168"/>
      <c r="HP223" s="168"/>
      <c r="HQ223" s="168"/>
      <c r="HR223" s="168"/>
      <c r="HS223" s="168"/>
      <c r="HT223" s="168"/>
      <c r="HU223" s="168"/>
      <c r="HV223" s="168"/>
      <c r="HW223" s="168"/>
      <c r="HX223" s="168"/>
      <c r="HY223" s="168"/>
      <c r="HZ223" s="168"/>
      <c r="IA223" s="168"/>
      <c r="IB223" s="168"/>
      <c r="IC223" s="168"/>
      <c r="ID223" s="168"/>
      <c r="IE223" s="168"/>
      <c r="IF223" s="168"/>
      <c r="IG223" s="168"/>
      <c r="IH223" s="168"/>
      <c r="II223" s="168"/>
      <c r="IJ223" s="168"/>
      <c r="IK223" s="168"/>
      <c r="IL223" s="168"/>
      <c r="IM223" s="168"/>
      <c r="IN223" s="168"/>
      <c r="IO223" s="168"/>
      <c r="IP223" s="168"/>
      <c r="IQ223" s="168"/>
      <c r="IR223" s="168"/>
      <c r="IS223" s="168"/>
      <c r="IT223" s="168"/>
      <c r="IU223" s="168"/>
      <c r="IV223" s="168"/>
    </row>
    <row r="224" spans="1:256" s="31" customFormat="1" ht="12" customHeight="1" x14ac:dyDescent="0.2">
      <c r="A224" s="168"/>
      <c r="B224" s="168"/>
      <c r="C224" s="169"/>
      <c r="D224" s="169"/>
      <c r="E224" s="169"/>
      <c r="F224" s="169"/>
      <c r="G224" s="169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8"/>
      <c r="BJ224" s="168"/>
      <c r="BK224" s="168"/>
      <c r="BL224" s="168"/>
      <c r="BM224" s="168"/>
      <c r="BN224" s="168"/>
      <c r="BO224" s="168"/>
      <c r="BP224" s="168"/>
      <c r="BQ224" s="168"/>
      <c r="BR224" s="168"/>
      <c r="BS224" s="168"/>
      <c r="BT224" s="168"/>
      <c r="BU224" s="168"/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8"/>
      <c r="CI224" s="168"/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8"/>
      <c r="CU224" s="168"/>
      <c r="CV224" s="168"/>
      <c r="CW224" s="168"/>
      <c r="CX224" s="168"/>
      <c r="CY224" s="168"/>
      <c r="CZ224" s="168"/>
      <c r="DA224" s="168"/>
      <c r="DB224" s="168"/>
      <c r="DC224" s="168"/>
      <c r="DD224" s="168"/>
      <c r="DE224" s="168"/>
      <c r="DF224" s="168"/>
      <c r="DG224" s="168"/>
      <c r="DH224" s="168"/>
      <c r="DI224" s="168"/>
      <c r="DJ224" s="168"/>
      <c r="DK224" s="168"/>
      <c r="DL224" s="168"/>
      <c r="DM224" s="168"/>
      <c r="DN224" s="168"/>
      <c r="DO224" s="168"/>
      <c r="DP224" s="168"/>
      <c r="DQ224" s="168"/>
      <c r="DR224" s="168"/>
      <c r="DS224" s="168"/>
      <c r="DT224" s="168"/>
      <c r="DU224" s="168"/>
      <c r="DV224" s="168"/>
      <c r="DW224" s="168"/>
      <c r="DX224" s="168"/>
      <c r="DY224" s="168"/>
      <c r="DZ224" s="168"/>
      <c r="EA224" s="168"/>
      <c r="EB224" s="168"/>
      <c r="EC224" s="168"/>
      <c r="ED224" s="168"/>
      <c r="EE224" s="168"/>
      <c r="EF224" s="168"/>
      <c r="EG224" s="168"/>
      <c r="EH224" s="168"/>
      <c r="EI224" s="168"/>
      <c r="EJ224" s="168"/>
      <c r="EK224" s="168"/>
      <c r="EL224" s="168"/>
      <c r="EM224" s="168"/>
      <c r="EN224" s="168"/>
      <c r="EO224" s="168"/>
      <c r="EP224" s="168"/>
      <c r="EQ224" s="168"/>
      <c r="ER224" s="168"/>
      <c r="ES224" s="168"/>
      <c r="ET224" s="168"/>
      <c r="EU224" s="168"/>
      <c r="EV224" s="168"/>
      <c r="EW224" s="168"/>
      <c r="EX224" s="168"/>
      <c r="EY224" s="168"/>
      <c r="EZ224" s="168"/>
      <c r="FA224" s="168"/>
      <c r="FB224" s="168"/>
      <c r="FC224" s="168"/>
      <c r="FD224" s="168"/>
      <c r="FE224" s="168"/>
      <c r="FF224" s="168"/>
      <c r="FG224" s="168"/>
      <c r="FH224" s="168"/>
      <c r="FI224" s="168"/>
      <c r="FJ224" s="168"/>
      <c r="FK224" s="168"/>
      <c r="FL224" s="168"/>
      <c r="FM224" s="168"/>
      <c r="FN224" s="168"/>
      <c r="FO224" s="168"/>
      <c r="FP224" s="168"/>
      <c r="FQ224" s="168"/>
      <c r="FR224" s="168"/>
      <c r="FS224" s="168"/>
      <c r="FT224" s="168"/>
      <c r="FU224" s="168"/>
      <c r="FV224" s="168"/>
      <c r="FW224" s="168"/>
      <c r="FX224" s="168"/>
      <c r="FY224" s="168"/>
      <c r="FZ224" s="168"/>
      <c r="GA224" s="168"/>
      <c r="GB224" s="168"/>
      <c r="GC224" s="168"/>
      <c r="GD224" s="168"/>
      <c r="GE224" s="168"/>
      <c r="GF224" s="168"/>
      <c r="GG224" s="168"/>
      <c r="GH224" s="168"/>
      <c r="GI224" s="168"/>
      <c r="GJ224" s="168"/>
      <c r="GK224" s="168"/>
      <c r="GL224" s="168"/>
      <c r="GM224" s="168"/>
      <c r="GN224" s="168"/>
      <c r="GO224" s="168"/>
      <c r="GP224" s="168"/>
      <c r="GQ224" s="168"/>
      <c r="GR224" s="168"/>
      <c r="GS224" s="168"/>
      <c r="GT224" s="168"/>
      <c r="GU224" s="168"/>
      <c r="GV224" s="168"/>
      <c r="GW224" s="168"/>
      <c r="GX224" s="168"/>
      <c r="GY224" s="168"/>
      <c r="GZ224" s="168"/>
      <c r="HA224" s="168"/>
      <c r="HB224" s="168"/>
      <c r="HC224" s="168"/>
      <c r="HD224" s="168"/>
      <c r="HE224" s="168"/>
      <c r="HF224" s="168"/>
      <c r="HG224" s="168"/>
      <c r="HH224" s="168"/>
      <c r="HI224" s="168"/>
      <c r="HJ224" s="168"/>
      <c r="HK224" s="168"/>
      <c r="HL224" s="168"/>
      <c r="HM224" s="168"/>
      <c r="HN224" s="168"/>
      <c r="HO224" s="168"/>
      <c r="HP224" s="168"/>
      <c r="HQ224" s="168"/>
      <c r="HR224" s="168"/>
      <c r="HS224" s="168"/>
      <c r="HT224" s="168"/>
      <c r="HU224" s="168"/>
      <c r="HV224" s="168"/>
      <c r="HW224" s="168"/>
      <c r="HX224" s="168"/>
      <c r="HY224" s="168"/>
      <c r="HZ224" s="168"/>
      <c r="IA224" s="168"/>
      <c r="IB224" s="168"/>
      <c r="IC224" s="168"/>
      <c r="ID224" s="168"/>
      <c r="IE224" s="168"/>
      <c r="IF224" s="168"/>
      <c r="IG224" s="168"/>
      <c r="IH224" s="168"/>
      <c r="II224" s="168"/>
      <c r="IJ224" s="168"/>
      <c r="IK224" s="168"/>
      <c r="IL224" s="168"/>
      <c r="IM224" s="168"/>
      <c r="IN224" s="168"/>
      <c r="IO224" s="168"/>
      <c r="IP224" s="168"/>
      <c r="IQ224" s="168"/>
      <c r="IR224" s="168"/>
      <c r="IS224" s="168"/>
      <c r="IT224" s="168"/>
      <c r="IU224" s="168"/>
      <c r="IV224" s="168"/>
    </row>
    <row r="225" spans="1:256" s="32" customFormat="1" ht="12" customHeight="1" x14ac:dyDescent="0.2">
      <c r="A225" s="168"/>
      <c r="B225" s="168"/>
      <c r="C225" s="169"/>
      <c r="D225" s="169"/>
      <c r="E225" s="169"/>
      <c r="F225" s="169"/>
      <c r="G225" s="169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  <c r="BP225" s="168"/>
      <c r="BQ225" s="168"/>
      <c r="BR225" s="168"/>
      <c r="BS225" s="168"/>
      <c r="BT225" s="168"/>
      <c r="BU225" s="168"/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8"/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8"/>
      <c r="CU225" s="168"/>
      <c r="CV225" s="168"/>
      <c r="CW225" s="168"/>
      <c r="CX225" s="168"/>
      <c r="CY225" s="168"/>
      <c r="CZ225" s="168"/>
      <c r="DA225" s="168"/>
      <c r="DB225" s="168"/>
      <c r="DC225" s="168"/>
      <c r="DD225" s="168"/>
      <c r="DE225" s="168"/>
      <c r="DF225" s="168"/>
      <c r="DG225" s="168"/>
      <c r="DH225" s="168"/>
      <c r="DI225" s="168"/>
      <c r="DJ225" s="168"/>
      <c r="DK225" s="168"/>
      <c r="DL225" s="168"/>
      <c r="DM225" s="168"/>
      <c r="DN225" s="168"/>
      <c r="DO225" s="168"/>
      <c r="DP225" s="168"/>
      <c r="DQ225" s="168"/>
      <c r="DR225" s="168"/>
      <c r="DS225" s="168"/>
      <c r="DT225" s="168"/>
      <c r="DU225" s="168"/>
      <c r="DV225" s="168"/>
      <c r="DW225" s="168"/>
      <c r="DX225" s="168"/>
      <c r="DY225" s="168"/>
      <c r="DZ225" s="168"/>
      <c r="EA225" s="168"/>
      <c r="EB225" s="168"/>
      <c r="EC225" s="168"/>
      <c r="ED225" s="168"/>
      <c r="EE225" s="168"/>
      <c r="EF225" s="168"/>
      <c r="EG225" s="168"/>
      <c r="EH225" s="168"/>
      <c r="EI225" s="168"/>
      <c r="EJ225" s="168"/>
      <c r="EK225" s="168"/>
      <c r="EL225" s="168"/>
      <c r="EM225" s="168"/>
      <c r="EN225" s="168"/>
      <c r="EO225" s="168"/>
      <c r="EP225" s="168"/>
      <c r="EQ225" s="168"/>
      <c r="ER225" s="168"/>
      <c r="ES225" s="168"/>
      <c r="ET225" s="168"/>
      <c r="EU225" s="168"/>
      <c r="EV225" s="168"/>
      <c r="EW225" s="168"/>
      <c r="EX225" s="168"/>
      <c r="EY225" s="168"/>
      <c r="EZ225" s="168"/>
      <c r="FA225" s="168"/>
      <c r="FB225" s="168"/>
      <c r="FC225" s="168"/>
      <c r="FD225" s="168"/>
      <c r="FE225" s="168"/>
      <c r="FF225" s="168"/>
      <c r="FG225" s="168"/>
      <c r="FH225" s="168"/>
      <c r="FI225" s="168"/>
      <c r="FJ225" s="168"/>
      <c r="FK225" s="168"/>
      <c r="FL225" s="168"/>
      <c r="FM225" s="168"/>
      <c r="FN225" s="168"/>
      <c r="FO225" s="168"/>
      <c r="FP225" s="168"/>
      <c r="FQ225" s="168"/>
      <c r="FR225" s="168"/>
      <c r="FS225" s="168"/>
      <c r="FT225" s="168"/>
      <c r="FU225" s="168"/>
      <c r="FV225" s="168"/>
      <c r="FW225" s="168"/>
      <c r="FX225" s="168"/>
      <c r="FY225" s="168"/>
      <c r="FZ225" s="168"/>
      <c r="GA225" s="168"/>
      <c r="GB225" s="168"/>
      <c r="GC225" s="168"/>
      <c r="GD225" s="168"/>
      <c r="GE225" s="168"/>
      <c r="GF225" s="168"/>
      <c r="GG225" s="168"/>
      <c r="GH225" s="168"/>
      <c r="GI225" s="168"/>
      <c r="GJ225" s="168"/>
      <c r="GK225" s="168"/>
      <c r="GL225" s="168"/>
      <c r="GM225" s="168"/>
      <c r="GN225" s="168"/>
      <c r="GO225" s="168"/>
      <c r="GP225" s="168"/>
      <c r="GQ225" s="168"/>
      <c r="GR225" s="168"/>
      <c r="GS225" s="168"/>
      <c r="GT225" s="168"/>
      <c r="GU225" s="168"/>
      <c r="GV225" s="168"/>
      <c r="GW225" s="168"/>
      <c r="GX225" s="168"/>
      <c r="GY225" s="168"/>
      <c r="GZ225" s="168"/>
      <c r="HA225" s="168"/>
      <c r="HB225" s="168"/>
      <c r="HC225" s="168"/>
      <c r="HD225" s="168"/>
      <c r="HE225" s="168"/>
      <c r="HF225" s="168"/>
      <c r="HG225" s="168"/>
      <c r="HH225" s="168"/>
      <c r="HI225" s="168"/>
      <c r="HJ225" s="168"/>
      <c r="HK225" s="168"/>
      <c r="HL225" s="168"/>
      <c r="HM225" s="168"/>
      <c r="HN225" s="168"/>
      <c r="HO225" s="168"/>
      <c r="HP225" s="168"/>
      <c r="HQ225" s="168"/>
      <c r="HR225" s="168"/>
      <c r="HS225" s="168"/>
      <c r="HT225" s="168"/>
      <c r="HU225" s="168"/>
      <c r="HV225" s="168"/>
      <c r="HW225" s="168"/>
      <c r="HX225" s="168"/>
      <c r="HY225" s="168"/>
      <c r="HZ225" s="168"/>
      <c r="IA225" s="168"/>
      <c r="IB225" s="168"/>
      <c r="IC225" s="168"/>
      <c r="ID225" s="168"/>
      <c r="IE225" s="168"/>
      <c r="IF225" s="168"/>
      <c r="IG225" s="168"/>
      <c r="IH225" s="168"/>
      <c r="II225" s="168"/>
      <c r="IJ225" s="168"/>
      <c r="IK225" s="168"/>
      <c r="IL225" s="168"/>
      <c r="IM225" s="168"/>
      <c r="IN225" s="168"/>
      <c r="IO225" s="168"/>
      <c r="IP225" s="168"/>
      <c r="IQ225" s="168"/>
      <c r="IR225" s="168"/>
      <c r="IS225" s="168"/>
      <c r="IT225" s="168"/>
      <c r="IU225" s="168"/>
      <c r="IV225" s="168"/>
    </row>
    <row r="226" spans="1:256" s="33" customFormat="1" ht="12" customHeight="1" x14ac:dyDescent="0.2">
      <c r="A226" s="168"/>
      <c r="B226" s="168"/>
      <c r="C226" s="169"/>
      <c r="D226" s="169"/>
      <c r="E226" s="169"/>
      <c r="F226" s="169"/>
      <c r="G226" s="169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  <c r="BP226" s="168"/>
      <c r="BQ226" s="168"/>
      <c r="BR226" s="168"/>
      <c r="BS226" s="168"/>
      <c r="BT226" s="168"/>
      <c r="BU226" s="168"/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8"/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8"/>
      <c r="CU226" s="168"/>
      <c r="CV226" s="168"/>
      <c r="CW226" s="168"/>
      <c r="CX226" s="168"/>
      <c r="CY226" s="168"/>
      <c r="CZ226" s="168"/>
      <c r="DA226" s="168"/>
      <c r="DB226" s="168"/>
      <c r="DC226" s="168"/>
      <c r="DD226" s="168"/>
      <c r="DE226" s="168"/>
      <c r="DF226" s="168"/>
      <c r="DG226" s="168"/>
      <c r="DH226" s="168"/>
      <c r="DI226" s="168"/>
      <c r="DJ226" s="168"/>
      <c r="DK226" s="168"/>
      <c r="DL226" s="168"/>
      <c r="DM226" s="168"/>
      <c r="DN226" s="168"/>
      <c r="DO226" s="168"/>
      <c r="DP226" s="168"/>
      <c r="DQ226" s="168"/>
      <c r="DR226" s="168"/>
      <c r="DS226" s="168"/>
      <c r="DT226" s="168"/>
      <c r="DU226" s="168"/>
      <c r="DV226" s="168"/>
      <c r="DW226" s="168"/>
      <c r="DX226" s="168"/>
      <c r="DY226" s="168"/>
      <c r="DZ226" s="168"/>
      <c r="EA226" s="168"/>
      <c r="EB226" s="168"/>
      <c r="EC226" s="168"/>
      <c r="ED226" s="168"/>
      <c r="EE226" s="168"/>
      <c r="EF226" s="168"/>
      <c r="EG226" s="168"/>
      <c r="EH226" s="168"/>
      <c r="EI226" s="168"/>
      <c r="EJ226" s="168"/>
      <c r="EK226" s="168"/>
      <c r="EL226" s="168"/>
      <c r="EM226" s="168"/>
      <c r="EN226" s="168"/>
      <c r="EO226" s="168"/>
      <c r="EP226" s="168"/>
      <c r="EQ226" s="168"/>
      <c r="ER226" s="168"/>
      <c r="ES226" s="168"/>
      <c r="ET226" s="168"/>
      <c r="EU226" s="168"/>
      <c r="EV226" s="168"/>
      <c r="EW226" s="168"/>
      <c r="EX226" s="168"/>
      <c r="EY226" s="168"/>
      <c r="EZ226" s="168"/>
      <c r="FA226" s="168"/>
      <c r="FB226" s="168"/>
      <c r="FC226" s="168"/>
      <c r="FD226" s="168"/>
      <c r="FE226" s="168"/>
      <c r="FF226" s="168"/>
      <c r="FG226" s="168"/>
      <c r="FH226" s="168"/>
      <c r="FI226" s="168"/>
      <c r="FJ226" s="168"/>
      <c r="FK226" s="168"/>
      <c r="FL226" s="168"/>
      <c r="FM226" s="168"/>
      <c r="FN226" s="168"/>
      <c r="FO226" s="168"/>
      <c r="FP226" s="168"/>
      <c r="FQ226" s="168"/>
      <c r="FR226" s="168"/>
      <c r="FS226" s="168"/>
      <c r="FT226" s="168"/>
      <c r="FU226" s="168"/>
      <c r="FV226" s="168"/>
      <c r="FW226" s="168"/>
      <c r="FX226" s="168"/>
      <c r="FY226" s="168"/>
      <c r="FZ226" s="168"/>
      <c r="GA226" s="168"/>
      <c r="GB226" s="168"/>
      <c r="GC226" s="168"/>
      <c r="GD226" s="168"/>
      <c r="GE226" s="168"/>
      <c r="GF226" s="168"/>
      <c r="GG226" s="168"/>
      <c r="GH226" s="168"/>
      <c r="GI226" s="168"/>
      <c r="GJ226" s="168"/>
      <c r="GK226" s="168"/>
      <c r="GL226" s="168"/>
      <c r="GM226" s="168"/>
      <c r="GN226" s="168"/>
      <c r="GO226" s="168"/>
      <c r="GP226" s="168"/>
      <c r="GQ226" s="168"/>
      <c r="GR226" s="168"/>
      <c r="GS226" s="168"/>
      <c r="GT226" s="168"/>
      <c r="GU226" s="168"/>
      <c r="GV226" s="168"/>
      <c r="GW226" s="168"/>
      <c r="GX226" s="168"/>
      <c r="GY226" s="168"/>
      <c r="GZ226" s="168"/>
      <c r="HA226" s="168"/>
      <c r="HB226" s="168"/>
      <c r="HC226" s="168"/>
      <c r="HD226" s="168"/>
      <c r="HE226" s="168"/>
      <c r="HF226" s="168"/>
      <c r="HG226" s="168"/>
      <c r="HH226" s="168"/>
      <c r="HI226" s="168"/>
      <c r="HJ226" s="168"/>
      <c r="HK226" s="168"/>
      <c r="HL226" s="168"/>
      <c r="HM226" s="168"/>
      <c r="HN226" s="168"/>
      <c r="HO226" s="168"/>
      <c r="HP226" s="168"/>
      <c r="HQ226" s="168"/>
      <c r="HR226" s="168"/>
      <c r="HS226" s="168"/>
      <c r="HT226" s="168"/>
      <c r="HU226" s="168"/>
      <c r="HV226" s="168"/>
      <c r="HW226" s="168"/>
      <c r="HX226" s="168"/>
      <c r="HY226" s="168"/>
      <c r="HZ226" s="168"/>
      <c r="IA226" s="168"/>
      <c r="IB226" s="168"/>
      <c r="IC226" s="168"/>
      <c r="ID226" s="168"/>
      <c r="IE226" s="168"/>
      <c r="IF226" s="168"/>
      <c r="IG226" s="168"/>
      <c r="IH226" s="168"/>
      <c r="II226" s="168"/>
      <c r="IJ226" s="168"/>
      <c r="IK226" s="168"/>
      <c r="IL226" s="168"/>
      <c r="IM226" s="168"/>
      <c r="IN226" s="168"/>
      <c r="IO226" s="168"/>
      <c r="IP226" s="168"/>
      <c r="IQ226" s="168"/>
      <c r="IR226" s="168"/>
      <c r="IS226" s="168"/>
      <c r="IT226" s="168"/>
      <c r="IU226" s="168"/>
      <c r="IV226" s="168"/>
    </row>
    <row r="227" spans="1:256" s="33" customFormat="1" ht="12" customHeight="1" x14ac:dyDescent="0.2">
      <c r="A227" s="168"/>
      <c r="B227" s="168"/>
      <c r="C227" s="169"/>
      <c r="D227" s="169"/>
      <c r="E227" s="169"/>
      <c r="F227" s="169"/>
      <c r="G227" s="169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  <c r="BP227" s="168"/>
      <c r="BQ227" s="168"/>
      <c r="BR227" s="168"/>
      <c r="BS227" s="168"/>
      <c r="BT227" s="168"/>
      <c r="BU227" s="168"/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8"/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8"/>
      <c r="CU227" s="168"/>
      <c r="CV227" s="168"/>
      <c r="CW227" s="168"/>
      <c r="CX227" s="168"/>
      <c r="CY227" s="168"/>
      <c r="CZ227" s="168"/>
      <c r="DA227" s="168"/>
      <c r="DB227" s="168"/>
      <c r="DC227" s="168"/>
      <c r="DD227" s="168"/>
      <c r="DE227" s="168"/>
      <c r="DF227" s="168"/>
      <c r="DG227" s="168"/>
      <c r="DH227" s="168"/>
      <c r="DI227" s="168"/>
      <c r="DJ227" s="168"/>
      <c r="DK227" s="168"/>
      <c r="DL227" s="168"/>
      <c r="DM227" s="168"/>
      <c r="DN227" s="168"/>
      <c r="DO227" s="168"/>
      <c r="DP227" s="168"/>
      <c r="DQ227" s="168"/>
      <c r="DR227" s="168"/>
      <c r="DS227" s="168"/>
      <c r="DT227" s="168"/>
      <c r="DU227" s="168"/>
      <c r="DV227" s="168"/>
      <c r="DW227" s="168"/>
      <c r="DX227" s="168"/>
      <c r="DY227" s="168"/>
      <c r="DZ227" s="168"/>
      <c r="EA227" s="168"/>
      <c r="EB227" s="168"/>
      <c r="EC227" s="168"/>
      <c r="ED227" s="168"/>
      <c r="EE227" s="168"/>
      <c r="EF227" s="168"/>
      <c r="EG227" s="168"/>
      <c r="EH227" s="168"/>
      <c r="EI227" s="168"/>
      <c r="EJ227" s="168"/>
      <c r="EK227" s="168"/>
      <c r="EL227" s="168"/>
      <c r="EM227" s="168"/>
      <c r="EN227" s="168"/>
      <c r="EO227" s="168"/>
      <c r="EP227" s="168"/>
      <c r="EQ227" s="168"/>
      <c r="ER227" s="168"/>
      <c r="ES227" s="168"/>
      <c r="ET227" s="168"/>
      <c r="EU227" s="168"/>
      <c r="EV227" s="168"/>
      <c r="EW227" s="168"/>
      <c r="EX227" s="168"/>
      <c r="EY227" s="168"/>
      <c r="EZ227" s="168"/>
      <c r="FA227" s="168"/>
      <c r="FB227" s="168"/>
      <c r="FC227" s="168"/>
      <c r="FD227" s="168"/>
      <c r="FE227" s="168"/>
      <c r="FF227" s="168"/>
      <c r="FG227" s="168"/>
      <c r="FH227" s="168"/>
      <c r="FI227" s="168"/>
      <c r="FJ227" s="168"/>
      <c r="FK227" s="168"/>
      <c r="FL227" s="168"/>
      <c r="FM227" s="168"/>
      <c r="FN227" s="168"/>
      <c r="FO227" s="168"/>
      <c r="FP227" s="168"/>
      <c r="FQ227" s="168"/>
      <c r="FR227" s="168"/>
      <c r="FS227" s="168"/>
      <c r="FT227" s="168"/>
      <c r="FU227" s="168"/>
      <c r="FV227" s="168"/>
      <c r="FW227" s="168"/>
      <c r="FX227" s="168"/>
      <c r="FY227" s="168"/>
      <c r="FZ227" s="168"/>
      <c r="GA227" s="168"/>
      <c r="GB227" s="168"/>
      <c r="GC227" s="168"/>
      <c r="GD227" s="168"/>
      <c r="GE227" s="168"/>
      <c r="GF227" s="168"/>
      <c r="GG227" s="168"/>
      <c r="GH227" s="168"/>
      <c r="GI227" s="168"/>
      <c r="GJ227" s="168"/>
      <c r="GK227" s="168"/>
      <c r="GL227" s="168"/>
      <c r="GM227" s="168"/>
      <c r="GN227" s="168"/>
      <c r="GO227" s="168"/>
      <c r="GP227" s="168"/>
      <c r="GQ227" s="168"/>
      <c r="GR227" s="168"/>
      <c r="GS227" s="168"/>
      <c r="GT227" s="168"/>
      <c r="GU227" s="168"/>
      <c r="GV227" s="168"/>
      <c r="GW227" s="168"/>
      <c r="GX227" s="168"/>
      <c r="GY227" s="168"/>
      <c r="GZ227" s="168"/>
      <c r="HA227" s="168"/>
      <c r="HB227" s="168"/>
      <c r="HC227" s="168"/>
      <c r="HD227" s="168"/>
      <c r="HE227" s="168"/>
      <c r="HF227" s="168"/>
      <c r="HG227" s="168"/>
      <c r="HH227" s="168"/>
      <c r="HI227" s="168"/>
      <c r="HJ227" s="168"/>
      <c r="HK227" s="168"/>
      <c r="HL227" s="168"/>
      <c r="HM227" s="168"/>
      <c r="HN227" s="168"/>
      <c r="HO227" s="168"/>
      <c r="HP227" s="168"/>
      <c r="HQ227" s="168"/>
      <c r="HR227" s="168"/>
      <c r="HS227" s="168"/>
      <c r="HT227" s="168"/>
      <c r="HU227" s="168"/>
      <c r="HV227" s="168"/>
      <c r="HW227" s="168"/>
      <c r="HX227" s="168"/>
      <c r="HY227" s="168"/>
      <c r="HZ227" s="168"/>
      <c r="IA227" s="168"/>
      <c r="IB227" s="168"/>
      <c r="IC227" s="168"/>
      <c r="ID227" s="168"/>
      <c r="IE227" s="168"/>
      <c r="IF227" s="168"/>
      <c r="IG227" s="168"/>
      <c r="IH227" s="168"/>
      <c r="II227" s="168"/>
      <c r="IJ227" s="168"/>
      <c r="IK227" s="168"/>
      <c r="IL227" s="168"/>
      <c r="IM227" s="168"/>
      <c r="IN227" s="168"/>
      <c r="IO227" s="168"/>
      <c r="IP227" s="168"/>
      <c r="IQ227" s="168"/>
      <c r="IR227" s="168"/>
      <c r="IS227" s="168"/>
      <c r="IT227" s="168"/>
      <c r="IU227" s="168"/>
      <c r="IV227" s="168"/>
    </row>
  </sheetData>
  <mergeCells count="177">
    <mergeCell ref="A211:I211"/>
    <mergeCell ref="A212:I212"/>
    <mergeCell ref="A200:B200"/>
    <mergeCell ref="A201:B201"/>
    <mergeCell ref="A207:I207"/>
    <mergeCell ref="A208:I208"/>
    <mergeCell ref="A209:I209"/>
    <mergeCell ref="A193:B193"/>
    <mergeCell ref="A194:B194"/>
    <mergeCell ref="A195:B195"/>
    <mergeCell ref="A197:B197"/>
    <mergeCell ref="A198:B198"/>
    <mergeCell ref="A199:B199"/>
    <mergeCell ref="A206:I206"/>
    <mergeCell ref="A210:I210"/>
    <mergeCell ref="A187:B187"/>
    <mergeCell ref="A188:B188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73:B173"/>
    <mergeCell ref="A175:B175"/>
    <mergeCell ref="A176:B176"/>
    <mergeCell ref="A177:B177"/>
    <mergeCell ref="A178:B178"/>
    <mergeCell ref="A179:B179"/>
    <mergeCell ref="A166:B166"/>
    <mergeCell ref="A167:B167"/>
    <mergeCell ref="A168:B168"/>
    <mergeCell ref="A170:B170"/>
    <mergeCell ref="A171:B171"/>
    <mergeCell ref="A172:B172"/>
    <mergeCell ref="A159:B159"/>
    <mergeCell ref="A160:B160"/>
    <mergeCell ref="A161:B161"/>
    <mergeCell ref="A162:B162"/>
    <mergeCell ref="A163:B163"/>
    <mergeCell ref="A164:B164"/>
    <mergeCell ref="A152:B152"/>
    <mergeCell ref="A153:B153"/>
    <mergeCell ref="A154:B154"/>
    <mergeCell ref="A155:B155"/>
    <mergeCell ref="A156:B156"/>
    <mergeCell ref="A158:B158"/>
    <mergeCell ref="A145:B145"/>
    <mergeCell ref="A146:B146"/>
    <mergeCell ref="A148:B148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3:B123"/>
    <mergeCell ref="A124:B124"/>
    <mergeCell ref="A125:B125"/>
    <mergeCell ref="A126:B126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52:B52"/>
    <mergeCell ref="A53:B53"/>
    <mergeCell ref="A54:B54"/>
    <mergeCell ref="A56:B56"/>
    <mergeCell ref="A57:B57"/>
    <mergeCell ref="A58:B58"/>
    <mergeCell ref="A39:B39"/>
    <mergeCell ref="A41:B41"/>
    <mergeCell ref="A42:B42"/>
    <mergeCell ref="A43:B43"/>
    <mergeCell ref="A46:B46"/>
    <mergeCell ref="A51:B51"/>
    <mergeCell ref="A25:B25"/>
    <mergeCell ref="A28:B28"/>
    <mergeCell ref="A31:B31"/>
    <mergeCell ref="A32:B32"/>
    <mergeCell ref="A37:B37"/>
    <mergeCell ref="A38:B38"/>
    <mergeCell ref="A22:B22"/>
    <mergeCell ref="A23:B23"/>
    <mergeCell ref="A24:B24"/>
    <mergeCell ref="A6:B6"/>
    <mergeCell ref="C6:E6"/>
    <mergeCell ref="F6:H6"/>
    <mergeCell ref="A7:I7"/>
    <mergeCell ref="A9:B9"/>
    <mergeCell ref="A11:B11"/>
    <mergeCell ref="A1:I1"/>
    <mergeCell ref="A2:I2"/>
    <mergeCell ref="A3:I3"/>
    <mergeCell ref="A4:I4"/>
    <mergeCell ref="A5:B5"/>
    <mergeCell ref="C5:H5"/>
    <mergeCell ref="A12:B12"/>
    <mergeCell ref="A16:B16"/>
    <mergeCell ref="A20:B20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7"/>
  <sheetViews>
    <sheetView workbookViewId="0">
      <pane ySplit="9" topLeftCell="A10" activePane="bottomLeft" state="frozen"/>
      <selection pane="bottomLeft" activeCell="A10" sqref="A10"/>
    </sheetView>
  </sheetViews>
  <sheetFormatPr defaultRowHeight="12" customHeight="1" x14ac:dyDescent="0.2"/>
  <cols>
    <col min="1" max="1" width="1.7109375" style="168" customWidth="1"/>
    <col min="2" max="2" width="28.140625" style="168" customWidth="1"/>
    <col min="3" max="7" width="9.7109375" style="169" customWidth="1"/>
    <col min="8" max="8" width="9.7109375" style="168" customWidth="1"/>
    <col min="9" max="9" width="14.5703125" style="168" customWidth="1"/>
    <col min="10" max="16384" width="9.140625" style="168"/>
  </cols>
  <sheetData>
    <row r="1" spans="1:256" s="3" customFormat="1" ht="12.75" customHeight="1" x14ac:dyDescent="0.2">
      <c r="A1" s="275"/>
      <c r="B1" s="275"/>
      <c r="C1" s="275"/>
      <c r="D1" s="275"/>
      <c r="E1" s="275"/>
      <c r="F1" s="275"/>
      <c r="G1" s="275"/>
      <c r="H1" s="275"/>
      <c r="I1" s="275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1:256" s="3" customFormat="1" ht="12.75" customHeight="1" x14ac:dyDescent="0.2">
      <c r="A2" s="275" t="s">
        <v>376</v>
      </c>
      <c r="B2" s="275"/>
      <c r="C2" s="275"/>
      <c r="D2" s="275"/>
      <c r="E2" s="275"/>
      <c r="F2" s="275"/>
      <c r="G2" s="275"/>
      <c r="H2" s="275"/>
      <c r="I2" s="275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spans="1:256" s="4" customFormat="1" ht="15" customHeight="1" x14ac:dyDescent="0.25">
      <c r="A3" s="276"/>
      <c r="B3" s="276"/>
      <c r="C3" s="276"/>
      <c r="D3" s="276"/>
      <c r="E3" s="276"/>
      <c r="F3" s="276"/>
      <c r="G3" s="276"/>
      <c r="H3" s="276"/>
      <c r="I3" s="276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</row>
    <row r="4" spans="1:256" s="4" customFormat="1" ht="15" customHeight="1" x14ac:dyDescent="0.25">
      <c r="A4" s="277"/>
      <c r="B4" s="277"/>
      <c r="C4" s="277"/>
      <c r="D4" s="277"/>
      <c r="E4" s="277"/>
      <c r="F4" s="277"/>
      <c r="G4" s="277"/>
      <c r="H4" s="277"/>
      <c r="I4" s="27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</row>
    <row r="5" spans="1:256" s="12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256" s="127" customFormat="1" ht="12" customHeight="1" x14ac:dyDescent="0.2">
      <c r="A6" s="243"/>
      <c r="B6" s="243"/>
      <c r="C6" s="244">
        <v>2016</v>
      </c>
      <c r="D6" s="245"/>
      <c r="E6" s="245"/>
      <c r="F6" s="245">
        <v>2017</v>
      </c>
      <c r="G6" s="245"/>
      <c r="H6" s="259"/>
      <c r="I6" s="128">
        <v>2017</v>
      </c>
    </row>
    <row r="7" spans="1:256" s="12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256" s="9" customFormat="1" ht="12" customHeight="1" x14ac:dyDescent="0.2">
      <c r="A8" s="138"/>
      <c r="B8" s="138"/>
      <c r="C8" s="139" t="s">
        <v>3</v>
      </c>
      <c r="D8" s="139" t="s">
        <v>4</v>
      </c>
      <c r="E8" s="139" t="s">
        <v>5</v>
      </c>
      <c r="F8" s="139" t="s">
        <v>3</v>
      </c>
      <c r="G8" s="139" t="s">
        <v>4</v>
      </c>
      <c r="H8" s="139" t="s">
        <v>5</v>
      </c>
      <c r="I8" s="139" t="s">
        <v>3</v>
      </c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</row>
    <row r="9" spans="1:256" s="12" customFormat="1" ht="12" customHeight="1" x14ac:dyDescent="0.2">
      <c r="A9" s="281" t="s">
        <v>6</v>
      </c>
      <c r="B9" s="281"/>
      <c r="C9" s="141">
        <v>354375</v>
      </c>
      <c r="D9" s="141">
        <v>172877</v>
      </c>
      <c r="E9" s="141">
        <v>181498</v>
      </c>
      <c r="F9" s="141">
        <v>353709</v>
      </c>
      <c r="G9" s="141">
        <v>172505</v>
      </c>
      <c r="H9" s="141">
        <v>181204</v>
      </c>
      <c r="I9" s="141">
        <v>354042</v>
      </c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2"/>
      <c r="IT9" s="142"/>
      <c r="IU9" s="142"/>
      <c r="IV9" s="142"/>
    </row>
    <row r="10" spans="1:256" s="12" customFormat="1" ht="12" customHeight="1" x14ac:dyDescent="0.2">
      <c r="A10" s="143"/>
      <c r="B10" s="143"/>
      <c r="C10" s="144"/>
      <c r="D10" s="144"/>
      <c r="E10" s="144"/>
      <c r="F10" s="144"/>
      <c r="G10" s="144"/>
      <c r="H10" s="144"/>
      <c r="I10" s="144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</row>
    <row r="11" spans="1:256" s="16" customFormat="1" ht="12" customHeight="1" x14ac:dyDescent="0.2">
      <c r="A11" s="280" t="s">
        <v>7</v>
      </c>
      <c r="B11" s="280"/>
      <c r="C11" s="145">
        <v>25410</v>
      </c>
      <c r="D11" s="145">
        <v>12975</v>
      </c>
      <c r="E11" s="145">
        <v>12435</v>
      </c>
      <c r="F11" s="145">
        <v>25298</v>
      </c>
      <c r="G11" s="145">
        <v>12906</v>
      </c>
      <c r="H11" s="145">
        <v>12392</v>
      </c>
      <c r="I11" s="145">
        <v>25355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</row>
    <row r="12" spans="1:256" s="18" customFormat="1" ht="12" customHeight="1" x14ac:dyDescent="0.2">
      <c r="A12" s="278" t="s">
        <v>8</v>
      </c>
      <c r="B12" s="278"/>
      <c r="C12" s="147">
        <v>9335</v>
      </c>
      <c r="D12" s="147">
        <v>4761</v>
      </c>
      <c r="E12" s="147">
        <v>4574</v>
      </c>
      <c r="F12" s="147">
        <v>9233</v>
      </c>
      <c r="G12" s="147">
        <v>4716</v>
      </c>
      <c r="H12" s="147">
        <v>4517</v>
      </c>
      <c r="I12" s="147">
        <v>9285</v>
      </c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  <c r="IM12" s="148"/>
      <c r="IN12" s="148"/>
      <c r="IO12" s="148"/>
      <c r="IP12" s="148"/>
      <c r="IQ12" s="148"/>
      <c r="IR12" s="148"/>
      <c r="IS12" s="148"/>
      <c r="IT12" s="148"/>
      <c r="IU12" s="148"/>
      <c r="IV12" s="148"/>
    </row>
    <row r="13" spans="1:256" s="18" customFormat="1" ht="12" customHeight="1" x14ac:dyDescent="0.2">
      <c r="A13" s="149"/>
      <c r="B13" s="150" t="s">
        <v>9</v>
      </c>
      <c r="C13" s="147">
        <v>3320</v>
      </c>
      <c r="D13" s="147">
        <v>1694</v>
      </c>
      <c r="E13" s="147">
        <v>1626</v>
      </c>
      <c r="F13" s="147">
        <v>3279</v>
      </c>
      <c r="G13" s="147">
        <v>1657</v>
      </c>
      <c r="H13" s="147">
        <v>1622</v>
      </c>
      <c r="I13" s="147">
        <v>3300</v>
      </c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  <c r="IM13" s="148"/>
      <c r="IN13" s="148"/>
      <c r="IO13" s="148"/>
      <c r="IP13" s="148"/>
      <c r="IQ13" s="148"/>
      <c r="IR13" s="148"/>
      <c r="IS13" s="148"/>
      <c r="IT13" s="148"/>
      <c r="IU13" s="148"/>
      <c r="IV13" s="148"/>
    </row>
    <row r="14" spans="1:256" s="18" customFormat="1" ht="12" customHeight="1" x14ac:dyDescent="0.2">
      <c r="A14" s="149"/>
      <c r="B14" s="150" t="s">
        <v>10</v>
      </c>
      <c r="C14" s="147">
        <v>2978</v>
      </c>
      <c r="D14" s="147">
        <v>1493</v>
      </c>
      <c r="E14" s="147">
        <v>1485</v>
      </c>
      <c r="F14" s="147">
        <v>2949</v>
      </c>
      <c r="G14" s="147">
        <v>1478</v>
      </c>
      <c r="H14" s="147">
        <v>1471</v>
      </c>
      <c r="I14" s="147">
        <v>2964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</row>
    <row r="15" spans="1:256" s="18" customFormat="1" ht="12" customHeight="1" x14ac:dyDescent="0.2">
      <c r="A15" s="149"/>
      <c r="B15" s="151" t="s">
        <v>11</v>
      </c>
      <c r="C15" s="147">
        <v>3037</v>
      </c>
      <c r="D15" s="147">
        <v>1574</v>
      </c>
      <c r="E15" s="147">
        <v>1463</v>
      </c>
      <c r="F15" s="147">
        <v>3005</v>
      </c>
      <c r="G15" s="147">
        <v>1581</v>
      </c>
      <c r="H15" s="147">
        <v>1424</v>
      </c>
      <c r="I15" s="147">
        <v>3021</v>
      </c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  <c r="IM15" s="148"/>
      <c r="IN15" s="148"/>
      <c r="IO15" s="148"/>
      <c r="IP15" s="148"/>
      <c r="IQ15" s="148"/>
      <c r="IR15" s="148"/>
      <c r="IS15" s="148"/>
      <c r="IT15" s="148"/>
      <c r="IU15" s="148"/>
      <c r="IV15" s="148"/>
    </row>
    <row r="16" spans="1:256" s="18" customFormat="1" ht="12" customHeight="1" x14ac:dyDescent="0.2">
      <c r="A16" s="278" t="s">
        <v>12</v>
      </c>
      <c r="B16" s="278"/>
      <c r="C16" s="147">
        <v>5767</v>
      </c>
      <c r="D16" s="147">
        <v>2904</v>
      </c>
      <c r="E16" s="147">
        <v>2863</v>
      </c>
      <c r="F16" s="147">
        <v>5747</v>
      </c>
      <c r="G16" s="147">
        <v>2888</v>
      </c>
      <c r="H16" s="147">
        <v>2859</v>
      </c>
      <c r="I16" s="147">
        <v>5757</v>
      </c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  <c r="IM16" s="148"/>
      <c r="IN16" s="148"/>
      <c r="IO16" s="148"/>
      <c r="IP16" s="148"/>
      <c r="IQ16" s="148"/>
      <c r="IR16" s="148"/>
      <c r="IS16" s="148"/>
      <c r="IT16" s="148"/>
      <c r="IU16" s="148"/>
      <c r="IV16" s="148"/>
    </row>
    <row r="17" spans="1:256" s="18" customFormat="1" ht="12" customHeight="1" x14ac:dyDescent="0.2">
      <c r="A17" s="149"/>
      <c r="B17" s="150" t="s">
        <v>13</v>
      </c>
      <c r="C17" s="147">
        <v>1816</v>
      </c>
      <c r="D17" s="147">
        <v>907</v>
      </c>
      <c r="E17" s="147">
        <v>909</v>
      </c>
      <c r="F17" s="147">
        <v>1826</v>
      </c>
      <c r="G17" s="147">
        <v>910</v>
      </c>
      <c r="H17" s="147">
        <v>916</v>
      </c>
      <c r="I17" s="147">
        <v>1822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  <c r="IM17" s="148"/>
      <c r="IN17" s="148"/>
      <c r="IO17" s="148"/>
      <c r="IP17" s="148"/>
      <c r="IQ17" s="148"/>
      <c r="IR17" s="148"/>
      <c r="IS17" s="148"/>
      <c r="IT17" s="148"/>
      <c r="IU17" s="148"/>
      <c r="IV17" s="148"/>
    </row>
    <row r="18" spans="1:256" s="18" customFormat="1" ht="12" customHeight="1" x14ac:dyDescent="0.2">
      <c r="A18" s="149"/>
      <c r="B18" s="150" t="s">
        <v>14</v>
      </c>
      <c r="C18" s="147">
        <v>1850</v>
      </c>
      <c r="D18" s="147">
        <v>917</v>
      </c>
      <c r="E18" s="147">
        <v>933</v>
      </c>
      <c r="F18" s="147">
        <v>1850</v>
      </c>
      <c r="G18" s="147">
        <v>920</v>
      </c>
      <c r="H18" s="147">
        <v>930</v>
      </c>
      <c r="I18" s="147">
        <v>1849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  <c r="IM18" s="148"/>
      <c r="IN18" s="148"/>
      <c r="IO18" s="148"/>
      <c r="IP18" s="148"/>
      <c r="IQ18" s="148"/>
      <c r="IR18" s="148"/>
      <c r="IS18" s="148"/>
      <c r="IT18" s="148"/>
      <c r="IU18" s="148"/>
      <c r="IV18" s="148"/>
    </row>
    <row r="19" spans="1:256" s="18" customFormat="1" ht="12" customHeight="1" x14ac:dyDescent="0.2">
      <c r="A19" s="152"/>
      <c r="B19" s="150" t="s">
        <v>15</v>
      </c>
      <c r="C19" s="147">
        <v>2101</v>
      </c>
      <c r="D19" s="147">
        <v>1080</v>
      </c>
      <c r="E19" s="147">
        <v>1021</v>
      </c>
      <c r="F19" s="147">
        <v>2071</v>
      </c>
      <c r="G19" s="147">
        <v>1058</v>
      </c>
      <c r="H19" s="147">
        <v>1013</v>
      </c>
      <c r="I19" s="147">
        <v>2086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  <c r="IM19" s="148"/>
      <c r="IN19" s="148"/>
      <c r="IO19" s="148"/>
      <c r="IP19" s="148"/>
      <c r="IQ19" s="148"/>
      <c r="IR19" s="148"/>
      <c r="IS19" s="148"/>
      <c r="IT19" s="148"/>
      <c r="IU19" s="148"/>
      <c r="IV19" s="148"/>
    </row>
    <row r="20" spans="1:256" s="18" customFormat="1" ht="12" customHeight="1" x14ac:dyDescent="0.2">
      <c r="A20" s="279" t="s">
        <v>16</v>
      </c>
      <c r="B20" s="279"/>
      <c r="C20" s="154">
        <v>10308</v>
      </c>
      <c r="D20" s="154">
        <v>5310</v>
      </c>
      <c r="E20" s="154">
        <v>4998</v>
      </c>
      <c r="F20" s="154">
        <v>10318</v>
      </c>
      <c r="G20" s="154">
        <v>5302</v>
      </c>
      <c r="H20" s="154">
        <v>5016</v>
      </c>
      <c r="I20" s="154">
        <v>10313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  <c r="IM20" s="148"/>
      <c r="IN20" s="148"/>
      <c r="IO20" s="148"/>
      <c r="IP20" s="148"/>
      <c r="IQ20" s="148"/>
      <c r="IR20" s="148"/>
      <c r="IS20" s="148"/>
      <c r="IT20" s="148"/>
      <c r="IU20" s="148"/>
      <c r="IV20" s="148"/>
    </row>
    <row r="21" spans="1:256" s="18" customFormat="1" ht="12" customHeight="1" x14ac:dyDescent="0.2">
      <c r="A21" s="152"/>
      <c r="B21" s="152"/>
      <c r="C21" s="152"/>
      <c r="D21" s="152"/>
      <c r="E21" s="152"/>
      <c r="F21" s="152"/>
      <c r="G21" s="152"/>
      <c r="H21" s="152"/>
      <c r="I21" s="152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  <c r="IM21" s="148"/>
      <c r="IN21" s="148"/>
      <c r="IO21" s="148"/>
      <c r="IP21" s="148"/>
      <c r="IQ21" s="148"/>
      <c r="IR21" s="148"/>
      <c r="IS21" s="148"/>
      <c r="IT21" s="148"/>
      <c r="IU21" s="148"/>
      <c r="IV21" s="148"/>
    </row>
    <row r="22" spans="1:256" s="16" customFormat="1" ht="12" customHeight="1" x14ac:dyDescent="0.2">
      <c r="A22" s="280" t="s">
        <v>349</v>
      </c>
      <c r="B22" s="280"/>
      <c r="C22" s="145">
        <v>70214</v>
      </c>
      <c r="D22" s="145">
        <v>33849</v>
      </c>
      <c r="E22" s="145">
        <v>36365</v>
      </c>
      <c r="F22" s="145">
        <v>70122</v>
      </c>
      <c r="G22" s="145">
        <v>33775</v>
      </c>
      <c r="H22" s="145">
        <v>36347</v>
      </c>
      <c r="I22" s="145">
        <v>70168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  <c r="IS22" s="146"/>
      <c r="IT22" s="146"/>
      <c r="IU22" s="146"/>
      <c r="IV22" s="146"/>
    </row>
    <row r="23" spans="1:256" s="18" customFormat="1" ht="12" customHeight="1" x14ac:dyDescent="0.2">
      <c r="A23" s="278" t="s">
        <v>18</v>
      </c>
      <c r="B23" s="278"/>
      <c r="C23" s="147">
        <v>41841</v>
      </c>
      <c r="D23" s="147">
        <v>19909</v>
      </c>
      <c r="E23" s="147">
        <v>21932</v>
      </c>
      <c r="F23" s="147">
        <v>41696</v>
      </c>
      <c r="G23" s="147">
        <v>19788</v>
      </c>
      <c r="H23" s="147">
        <v>21908</v>
      </c>
      <c r="I23" s="147">
        <v>41765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  <c r="IM23" s="148"/>
      <c r="IN23" s="148"/>
      <c r="IO23" s="148"/>
      <c r="IP23" s="148"/>
      <c r="IQ23" s="148"/>
      <c r="IR23" s="148"/>
      <c r="IS23" s="148"/>
      <c r="IT23" s="148"/>
      <c r="IU23" s="148"/>
      <c r="IV23" s="148"/>
    </row>
    <row r="24" spans="1:256" s="18" customFormat="1" ht="12" customHeight="1" x14ac:dyDescent="0.2">
      <c r="A24" s="278" t="s">
        <v>19</v>
      </c>
      <c r="B24" s="278"/>
      <c r="C24" s="147">
        <v>5154</v>
      </c>
      <c r="D24" s="147">
        <v>2542</v>
      </c>
      <c r="E24" s="147">
        <v>2612</v>
      </c>
      <c r="F24" s="147">
        <v>5137</v>
      </c>
      <c r="G24" s="147">
        <v>2534</v>
      </c>
      <c r="H24" s="147">
        <v>2603</v>
      </c>
      <c r="I24" s="147">
        <v>5145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  <c r="IR24" s="148"/>
      <c r="IS24" s="148"/>
      <c r="IT24" s="148"/>
      <c r="IU24" s="148"/>
      <c r="IV24" s="148"/>
    </row>
    <row r="25" spans="1:256" s="18" customFormat="1" ht="12" customHeight="1" x14ac:dyDescent="0.2">
      <c r="A25" s="278" t="s">
        <v>20</v>
      </c>
      <c r="B25" s="278"/>
      <c r="C25" s="147">
        <v>12706</v>
      </c>
      <c r="D25" s="147">
        <v>6220</v>
      </c>
      <c r="E25" s="147">
        <v>6486</v>
      </c>
      <c r="F25" s="147">
        <v>12879</v>
      </c>
      <c r="G25" s="147">
        <v>6333</v>
      </c>
      <c r="H25" s="147">
        <v>6546</v>
      </c>
      <c r="I25" s="147">
        <v>12796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  <c r="IM25" s="148"/>
      <c r="IN25" s="148"/>
      <c r="IO25" s="148"/>
      <c r="IP25" s="148"/>
      <c r="IQ25" s="148"/>
      <c r="IR25" s="148"/>
      <c r="IS25" s="148"/>
      <c r="IT25" s="148"/>
      <c r="IU25" s="148"/>
      <c r="IV25" s="148"/>
    </row>
    <row r="26" spans="1:256" s="18" customFormat="1" ht="12" customHeight="1" x14ac:dyDescent="0.2">
      <c r="A26" s="155"/>
      <c r="B26" s="150" t="s">
        <v>21</v>
      </c>
      <c r="C26" s="147">
        <v>871</v>
      </c>
      <c r="D26" s="147">
        <v>423</v>
      </c>
      <c r="E26" s="147">
        <v>448</v>
      </c>
      <c r="F26" s="147">
        <v>892</v>
      </c>
      <c r="G26" s="147">
        <v>439</v>
      </c>
      <c r="H26" s="147">
        <v>453</v>
      </c>
      <c r="I26" s="147">
        <v>884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  <c r="IR26" s="148"/>
      <c r="IS26" s="148"/>
      <c r="IT26" s="148"/>
      <c r="IU26" s="148"/>
      <c r="IV26" s="148"/>
    </row>
    <row r="27" spans="1:256" s="18" customFormat="1" ht="12" customHeight="1" x14ac:dyDescent="0.2">
      <c r="A27" s="152"/>
      <c r="B27" s="150" t="s">
        <v>22</v>
      </c>
      <c r="C27" s="147">
        <v>11835</v>
      </c>
      <c r="D27" s="147">
        <v>5797</v>
      </c>
      <c r="E27" s="147">
        <v>6038</v>
      </c>
      <c r="F27" s="147">
        <v>11987</v>
      </c>
      <c r="G27" s="147">
        <v>5894</v>
      </c>
      <c r="H27" s="147">
        <v>6093</v>
      </c>
      <c r="I27" s="147">
        <v>11912</v>
      </c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</row>
    <row r="28" spans="1:256" s="18" customFormat="1" ht="12" customHeight="1" x14ac:dyDescent="0.2">
      <c r="A28" s="278" t="s">
        <v>23</v>
      </c>
      <c r="B28" s="278"/>
      <c r="C28" s="147">
        <v>3791</v>
      </c>
      <c r="D28" s="147">
        <v>1821</v>
      </c>
      <c r="E28" s="147">
        <v>1970</v>
      </c>
      <c r="F28" s="147">
        <v>3749</v>
      </c>
      <c r="G28" s="147">
        <v>1810</v>
      </c>
      <c r="H28" s="147">
        <v>1939</v>
      </c>
      <c r="I28" s="147">
        <v>3770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</row>
    <row r="29" spans="1:256" s="18" customFormat="1" ht="12" customHeight="1" x14ac:dyDescent="0.2">
      <c r="A29" s="155"/>
      <c r="B29" s="150" t="s">
        <v>24</v>
      </c>
      <c r="C29" s="147">
        <v>1183</v>
      </c>
      <c r="D29" s="147">
        <v>594</v>
      </c>
      <c r="E29" s="147">
        <v>589</v>
      </c>
      <c r="F29" s="147">
        <v>1151</v>
      </c>
      <c r="G29" s="147">
        <v>584</v>
      </c>
      <c r="H29" s="147">
        <v>567</v>
      </c>
      <c r="I29" s="147">
        <v>1167</v>
      </c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  <c r="IM29" s="148"/>
      <c r="IN29" s="148"/>
      <c r="IO29" s="148"/>
      <c r="IP29" s="148"/>
      <c r="IQ29" s="148"/>
      <c r="IR29" s="148"/>
      <c r="IS29" s="148"/>
      <c r="IT29" s="148"/>
      <c r="IU29" s="148"/>
      <c r="IV29" s="148"/>
    </row>
    <row r="30" spans="1:256" s="18" customFormat="1" ht="12" customHeight="1" x14ac:dyDescent="0.2">
      <c r="A30" s="152"/>
      <c r="B30" s="150" t="s">
        <v>25</v>
      </c>
      <c r="C30" s="147">
        <v>2608</v>
      </c>
      <c r="D30" s="147">
        <v>1227</v>
      </c>
      <c r="E30" s="147">
        <v>1381</v>
      </c>
      <c r="F30" s="147">
        <v>2598</v>
      </c>
      <c r="G30" s="147">
        <v>1226</v>
      </c>
      <c r="H30" s="147">
        <v>1372</v>
      </c>
      <c r="I30" s="147">
        <v>2603</v>
      </c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8"/>
      <c r="FV30" s="148"/>
      <c r="FW30" s="148"/>
      <c r="FX30" s="148"/>
      <c r="FY30" s="148"/>
      <c r="FZ30" s="148"/>
      <c r="GA30" s="148"/>
      <c r="GB30" s="148"/>
      <c r="GC30" s="148"/>
      <c r="GD30" s="148"/>
      <c r="GE30" s="148"/>
      <c r="GF30" s="148"/>
      <c r="GG30" s="148"/>
      <c r="GH30" s="148"/>
      <c r="GI30" s="148"/>
      <c r="GJ30" s="148"/>
      <c r="GK30" s="148"/>
      <c r="GL30" s="148"/>
      <c r="GM30" s="148"/>
      <c r="GN30" s="148"/>
      <c r="GO30" s="148"/>
      <c r="GP30" s="148"/>
      <c r="GQ30" s="148"/>
      <c r="GR30" s="148"/>
      <c r="GS30" s="148"/>
      <c r="GT30" s="148"/>
      <c r="GU30" s="148"/>
      <c r="GV30" s="148"/>
      <c r="GW30" s="148"/>
      <c r="GX30" s="148"/>
      <c r="GY30" s="148"/>
      <c r="GZ30" s="148"/>
      <c r="HA30" s="148"/>
      <c r="HB30" s="148"/>
      <c r="HC30" s="148"/>
      <c r="HD30" s="148"/>
      <c r="HE30" s="148"/>
      <c r="HF30" s="148"/>
      <c r="HG30" s="148"/>
      <c r="HH30" s="148"/>
      <c r="HI30" s="148"/>
      <c r="HJ30" s="148"/>
      <c r="HK30" s="148"/>
      <c r="HL30" s="148"/>
      <c r="HM30" s="148"/>
      <c r="HN30" s="148"/>
      <c r="HO30" s="148"/>
      <c r="HP30" s="148"/>
      <c r="HQ30" s="148"/>
      <c r="HR30" s="148"/>
      <c r="HS30" s="148"/>
      <c r="HT30" s="148"/>
      <c r="HU30" s="148"/>
      <c r="HV30" s="148"/>
      <c r="HW30" s="148"/>
      <c r="HX30" s="148"/>
      <c r="HY30" s="148"/>
      <c r="HZ30" s="148"/>
      <c r="IA30" s="148"/>
      <c r="IB30" s="148"/>
      <c r="IC30" s="148"/>
      <c r="ID30" s="148"/>
      <c r="IE30" s="148"/>
      <c r="IF30" s="148"/>
      <c r="IG30" s="148"/>
      <c r="IH30" s="148"/>
      <c r="II30" s="148"/>
      <c r="IJ30" s="148"/>
      <c r="IK30" s="148"/>
      <c r="IL30" s="148"/>
      <c r="IM30" s="148"/>
      <c r="IN30" s="148"/>
      <c r="IO30" s="148"/>
      <c r="IP30" s="148"/>
      <c r="IQ30" s="148"/>
      <c r="IR30" s="148"/>
      <c r="IS30" s="148"/>
      <c r="IT30" s="148"/>
      <c r="IU30" s="148"/>
      <c r="IV30" s="148"/>
    </row>
    <row r="31" spans="1:256" s="18" customFormat="1" ht="12" customHeight="1" x14ac:dyDescent="0.2">
      <c r="A31" s="278" t="s">
        <v>26</v>
      </c>
      <c r="B31" s="278"/>
      <c r="C31" s="147">
        <v>698</v>
      </c>
      <c r="D31" s="147">
        <v>359</v>
      </c>
      <c r="E31" s="147">
        <v>339</v>
      </c>
      <c r="F31" s="147">
        <v>693</v>
      </c>
      <c r="G31" s="147">
        <v>352</v>
      </c>
      <c r="H31" s="147">
        <v>341</v>
      </c>
      <c r="I31" s="147">
        <v>695</v>
      </c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  <c r="FG31" s="148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8"/>
      <c r="FV31" s="148"/>
      <c r="FW31" s="148"/>
      <c r="FX31" s="148"/>
      <c r="FY31" s="148"/>
      <c r="FZ31" s="148"/>
      <c r="GA31" s="148"/>
      <c r="GB31" s="148"/>
      <c r="GC31" s="148"/>
      <c r="GD31" s="148"/>
      <c r="GE31" s="148"/>
      <c r="GF31" s="148"/>
      <c r="GG31" s="148"/>
      <c r="GH31" s="148"/>
      <c r="GI31" s="148"/>
      <c r="GJ31" s="148"/>
      <c r="GK31" s="148"/>
      <c r="GL31" s="148"/>
      <c r="GM31" s="148"/>
      <c r="GN31" s="148"/>
      <c r="GO31" s="148"/>
      <c r="GP31" s="148"/>
      <c r="GQ31" s="148"/>
      <c r="GR31" s="148"/>
      <c r="GS31" s="148"/>
      <c r="GT31" s="148"/>
      <c r="GU31" s="148"/>
      <c r="GV31" s="148"/>
      <c r="GW31" s="148"/>
      <c r="GX31" s="148"/>
      <c r="GY31" s="148"/>
      <c r="GZ31" s="148"/>
      <c r="HA31" s="148"/>
      <c r="HB31" s="148"/>
      <c r="HC31" s="148"/>
      <c r="HD31" s="148"/>
      <c r="HE31" s="148"/>
      <c r="HF31" s="148"/>
      <c r="HG31" s="148"/>
      <c r="HH31" s="148"/>
      <c r="HI31" s="148"/>
      <c r="HJ31" s="148"/>
      <c r="HK31" s="148"/>
      <c r="HL31" s="148"/>
      <c r="HM31" s="148"/>
      <c r="HN31" s="148"/>
      <c r="HO31" s="148"/>
      <c r="HP31" s="148"/>
      <c r="HQ31" s="148"/>
      <c r="HR31" s="148"/>
      <c r="HS31" s="148"/>
      <c r="HT31" s="148"/>
      <c r="HU31" s="148"/>
      <c r="HV31" s="148"/>
      <c r="HW31" s="148"/>
      <c r="HX31" s="148"/>
      <c r="HY31" s="148"/>
      <c r="HZ31" s="148"/>
      <c r="IA31" s="148"/>
      <c r="IB31" s="148"/>
      <c r="IC31" s="148"/>
      <c r="ID31" s="148"/>
      <c r="IE31" s="148"/>
      <c r="IF31" s="148"/>
      <c r="IG31" s="148"/>
      <c r="IH31" s="148"/>
      <c r="II31" s="148"/>
      <c r="IJ31" s="148"/>
      <c r="IK31" s="148"/>
      <c r="IL31" s="148"/>
      <c r="IM31" s="148"/>
      <c r="IN31" s="148"/>
      <c r="IO31" s="148"/>
      <c r="IP31" s="148"/>
      <c r="IQ31" s="148"/>
      <c r="IR31" s="148"/>
      <c r="IS31" s="148"/>
      <c r="IT31" s="148"/>
      <c r="IU31" s="148"/>
      <c r="IV31" s="148"/>
    </row>
    <row r="32" spans="1:256" s="18" customFormat="1" ht="12" customHeight="1" x14ac:dyDescent="0.2">
      <c r="A32" s="278" t="s">
        <v>350</v>
      </c>
      <c r="B32" s="278"/>
      <c r="C32" s="147">
        <v>6024</v>
      </c>
      <c r="D32" s="147">
        <v>2998</v>
      </c>
      <c r="E32" s="147">
        <v>3026</v>
      </c>
      <c r="F32" s="147">
        <v>5968</v>
      </c>
      <c r="G32" s="147">
        <v>2958</v>
      </c>
      <c r="H32" s="147">
        <v>3010</v>
      </c>
      <c r="I32" s="147">
        <v>5997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8"/>
      <c r="FG32" s="148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8"/>
      <c r="FV32" s="148"/>
      <c r="FW32" s="148"/>
      <c r="FX32" s="148"/>
      <c r="FY32" s="148"/>
      <c r="FZ32" s="148"/>
      <c r="GA32" s="148"/>
      <c r="GB32" s="148"/>
      <c r="GC32" s="148"/>
      <c r="GD32" s="148"/>
      <c r="GE32" s="148"/>
      <c r="GF32" s="148"/>
      <c r="GG32" s="148"/>
      <c r="GH32" s="148"/>
      <c r="GI32" s="148"/>
      <c r="GJ32" s="148"/>
      <c r="GK32" s="148"/>
      <c r="GL32" s="148"/>
      <c r="GM32" s="148"/>
      <c r="GN32" s="148"/>
      <c r="GO32" s="148"/>
      <c r="GP32" s="148"/>
      <c r="GQ32" s="148"/>
      <c r="GR32" s="148"/>
      <c r="GS32" s="148"/>
      <c r="GT32" s="148"/>
      <c r="GU32" s="148"/>
      <c r="GV32" s="148"/>
      <c r="GW32" s="148"/>
      <c r="GX32" s="148"/>
      <c r="GY32" s="148"/>
      <c r="GZ32" s="148"/>
      <c r="HA32" s="148"/>
      <c r="HB32" s="148"/>
      <c r="HC32" s="148"/>
      <c r="HD32" s="148"/>
      <c r="HE32" s="148"/>
      <c r="HF32" s="148"/>
      <c r="HG32" s="148"/>
      <c r="HH32" s="148"/>
      <c r="HI32" s="148"/>
      <c r="HJ32" s="148"/>
      <c r="HK32" s="148"/>
      <c r="HL32" s="148"/>
      <c r="HM32" s="148"/>
      <c r="HN32" s="148"/>
      <c r="HO32" s="148"/>
      <c r="HP32" s="148"/>
      <c r="HQ32" s="148"/>
      <c r="HR32" s="148"/>
      <c r="HS32" s="148"/>
      <c r="HT32" s="148"/>
      <c r="HU32" s="148"/>
      <c r="HV32" s="148"/>
      <c r="HW32" s="148"/>
      <c r="HX32" s="148"/>
      <c r="HY32" s="148"/>
      <c r="HZ32" s="148"/>
      <c r="IA32" s="148"/>
      <c r="IB32" s="148"/>
      <c r="IC32" s="148"/>
      <c r="ID32" s="148"/>
      <c r="IE32" s="148"/>
      <c r="IF32" s="148"/>
      <c r="IG32" s="148"/>
      <c r="IH32" s="148"/>
      <c r="II32" s="148"/>
      <c r="IJ32" s="148"/>
      <c r="IK32" s="148"/>
      <c r="IL32" s="148"/>
      <c r="IM32" s="148"/>
      <c r="IN32" s="148"/>
      <c r="IO32" s="148"/>
      <c r="IP32" s="148"/>
      <c r="IQ32" s="148"/>
      <c r="IR32" s="148"/>
      <c r="IS32" s="148"/>
      <c r="IT32" s="148"/>
      <c r="IU32" s="148"/>
      <c r="IV32" s="148"/>
    </row>
    <row r="33" spans="1:256" s="18" customFormat="1" ht="12" customHeight="1" x14ac:dyDescent="0.2">
      <c r="A33" s="155"/>
      <c r="B33" s="150" t="s">
        <v>28</v>
      </c>
      <c r="C33" s="147">
        <v>569</v>
      </c>
      <c r="D33" s="147">
        <v>305</v>
      </c>
      <c r="E33" s="147">
        <v>264</v>
      </c>
      <c r="F33" s="147">
        <v>526</v>
      </c>
      <c r="G33" s="147">
        <v>272</v>
      </c>
      <c r="H33" s="147">
        <v>254</v>
      </c>
      <c r="I33" s="147">
        <v>549</v>
      </c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8"/>
      <c r="FG33" s="148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8"/>
      <c r="FV33" s="148"/>
      <c r="FW33" s="148"/>
      <c r="FX33" s="148"/>
      <c r="FY33" s="148"/>
      <c r="FZ33" s="148"/>
      <c r="GA33" s="148"/>
      <c r="GB33" s="148"/>
      <c r="GC33" s="148"/>
      <c r="GD33" s="148"/>
      <c r="GE33" s="148"/>
      <c r="GF33" s="148"/>
      <c r="GG33" s="148"/>
      <c r="GH33" s="148"/>
      <c r="GI33" s="148"/>
      <c r="GJ33" s="148"/>
      <c r="GK33" s="148"/>
      <c r="GL33" s="148"/>
      <c r="GM33" s="148"/>
      <c r="GN33" s="148"/>
      <c r="GO33" s="148"/>
      <c r="GP33" s="148"/>
      <c r="GQ33" s="148"/>
      <c r="GR33" s="148"/>
      <c r="GS33" s="148"/>
      <c r="GT33" s="148"/>
      <c r="GU33" s="148"/>
      <c r="GV33" s="148"/>
      <c r="GW33" s="148"/>
      <c r="GX33" s="148"/>
      <c r="GY33" s="148"/>
      <c r="GZ33" s="148"/>
      <c r="HA33" s="148"/>
      <c r="HB33" s="148"/>
      <c r="HC33" s="148"/>
      <c r="HD33" s="148"/>
      <c r="HE33" s="148"/>
      <c r="HF33" s="148"/>
      <c r="HG33" s="148"/>
      <c r="HH33" s="148"/>
      <c r="HI33" s="148"/>
      <c r="HJ33" s="148"/>
      <c r="HK33" s="148"/>
      <c r="HL33" s="148"/>
      <c r="HM33" s="148"/>
      <c r="HN33" s="148"/>
      <c r="HO33" s="148"/>
      <c r="HP33" s="148"/>
      <c r="HQ33" s="148"/>
      <c r="HR33" s="148"/>
      <c r="HS33" s="148"/>
      <c r="HT33" s="148"/>
      <c r="HU33" s="148"/>
      <c r="HV33" s="148"/>
      <c r="HW33" s="148"/>
      <c r="HX33" s="148"/>
      <c r="HY33" s="148"/>
      <c r="HZ33" s="148"/>
      <c r="IA33" s="148"/>
      <c r="IB33" s="148"/>
      <c r="IC33" s="148"/>
      <c r="ID33" s="148"/>
      <c r="IE33" s="148"/>
      <c r="IF33" s="148"/>
      <c r="IG33" s="148"/>
      <c r="IH33" s="148"/>
      <c r="II33" s="148"/>
      <c r="IJ33" s="148"/>
      <c r="IK33" s="148"/>
      <c r="IL33" s="148"/>
      <c r="IM33" s="148"/>
      <c r="IN33" s="148"/>
      <c r="IO33" s="148"/>
      <c r="IP33" s="148"/>
      <c r="IQ33" s="148"/>
      <c r="IR33" s="148"/>
      <c r="IS33" s="148"/>
      <c r="IT33" s="148"/>
      <c r="IU33" s="148"/>
      <c r="IV33" s="148"/>
    </row>
    <row r="34" spans="1:256" s="18" customFormat="1" ht="12" customHeight="1" x14ac:dyDescent="0.2">
      <c r="A34" s="149"/>
      <c r="B34" s="150" t="s">
        <v>29</v>
      </c>
      <c r="C34" s="147">
        <v>207</v>
      </c>
      <c r="D34" s="147">
        <v>122</v>
      </c>
      <c r="E34" s="147">
        <v>85</v>
      </c>
      <c r="F34" s="147">
        <v>200</v>
      </c>
      <c r="G34" s="147">
        <v>117</v>
      </c>
      <c r="H34" s="147">
        <v>83</v>
      </c>
      <c r="I34" s="147">
        <v>205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  <c r="FF34" s="148"/>
      <c r="FG34" s="148"/>
      <c r="FH34" s="148"/>
      <c r="FI34" s="148"/>
      <c r="FJ34" s="148"/>
      <c r="FK34" s="148"/>
      <c r="FL34" s="148"/>
      <c r="FM34" s="148"/>
      <c r="FN34" s="148"/>
      <c r="FO34" s="148"/>
      <c r="FP34" s="148"/>
      <c r="FQ34" s="148"/>
      <c r="FR34" s="148"/>
      <c r="FS34" s="148"/>
      <c r="FT34" s="148"/>
      <c r="FU34" s="148"/>
      <c r="FV34" s="148"/>
      <c r="FW34" s="148"/>
      <c r="FX34" s="148"/>
      <c r="FY34" s="148"/>
      <c r="FZ34" s="148"/>
      <c r="GA34" s="148"/>
      <c r="GB34" s="148"/>
      <c r="GC34" s="148"/>
      <c r="GD34" s="148"/>
      <c r="GE34" s="148"/>
      <c r="GF34" s="148"/>
      <c r="GG34" s="148"/>
      <c r="GH34" s="148"/>
      <c r="GI34" s="148"/>
      <c r="GJ34" s="148"/>
      <c r="GK34" s="148"/>
      <c r="GL34" s="148"/>
      <c r="GM34" s="148"/>
      <c r="GN34" s="148"/>
      <c r="GO34" s="148"/>
      <c r="GP34" s="148"/>
      <c r="GQ34" s="148"/>
      <c r="GR34" s="148"/>
      <c r="GS34" s="148"/>
      <c r="GT34" s="148"/>
      <c r="GU34" s="148"/>
      <c r="GV34" s="148"/>
      <c r="GW34" s="148"/>
      <c r="GX34" s="148"/>
      <c r="GY34" s="148"/>
      <c r="GZ34" s="148"/>
      <c r="HA34" s="148"/>
      <c r="HB34" s="148"/>
      <c r="HC34" s="148"/>
      <c r="HD34" s="148"/>
      <c r="HE34" s="148"/>
      <c r="HF34" s="148"/>
      <c r="HG34" s="148"/>
      <c r="HH34" s="148"/>
      <c r="HI34" s="148"/>
      <c r="HJ34" s="148"/>
      <c r="HK34" s="148"/>
      <c r="HL34" s="148"/>
      <c r="HM34" s="148"/>
      <c r="HN34" s="148"/>
      <c r="HO34" s="148"/>
      <c r="HP34" s="148"/>
      <c r="HQ34" s="148"/>
      <c r="HR34" s="148"/>
      <c r="HS34" s="148"/>
      <c r="HT34" s="148"/>
      <c r="HU34" s="148"/>
      <c r="HV34" s="148"/>
      <c r="HW34" s="148"/>
      <c r="HX34" s="148"/>
      <c r="HY34" s="148"/>
      <c r="HZ34" s="148"/>
      <c r="IA34" s="148"/>
      <c r="IB34" s="148"/>
      <c r="IC34" s="148"/>
      <c r="ID34" s="148"/>
      <c r="IE34" s="148"/>
      <c r="IF34" s="148"/>
      <c r="IG34" s="148"/>
      <c r="IH34" s="148"/>
      <c r="II34" s="148"/>
      <c r="IJ34" s="148"/>
      <c r="IK34" s="148"/>
      <c r="IL34" s="148"/>
      <c r="IM34" s="148"/>
      <c r="IN34" s="148"/>
      <c r="IO34" s="148"/>
      <c r="IP34" s="148"/>
      <c r="IQ34" s="148"/>
      <c r="IR34" s="148"/>
      <c r="IS34" s="148"/>
      <c r="IT34" s="148"/>
      <c r="IU34" s="148"/>
      <c r="IV34" s="148"/>
    </row>
    <row r="35" spans="1:256" s="18" customFormat="1" ht="12" customHeight="1" x14ac:dyDescent="0.2">
      <c r="A35" s="149"/>
      <c r="B35" s="156" t="s">
        <v>351</v>
      </c>
      <c r="C35" s="154">
        <v>5248</v>
      </c>
      <c r="D35" s="154">
        <v>2571</v>
      </c>
      <c r="E35" s="154">
        <v>2677</v>
      </c>
      <c r="F35" s="154">
        <v>5242</v>
      </c>
      <c r="G35" s="154">
        <v>2569</v>
      </c>
      <c r="H35" s="154">
        <v>2673</v>
      </c>
      <c r="I35" s="154">
        <v>5243</v>
      </c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  <c r="FF35" s="148"/>
      <c r="FG35" s="148"/>
      <c r="FH35" s="148"/>
      <c r="FI35" s="148"/>
      <c r="FJ35" s="148"/>
      <c r="FK35" s="148"/>
      <c r="FL35" s="148"/>
      <c r="FM35" s="148"/>
      <c r="FN35" s="148"/>
      <c r="FO35" s="148"/>
      <c r="FP35" s="148"/>
      <c r="FQ35" s="148"/>
      <c r="FR35" s="148"/>
      <c r="FS35" s="148"/>
      <c r="FT35" s="148"/>
      <c r="FU35" s="148"/>
      <c r="FV35" s="148"/>
      <c r="FW35" s="148"/>
      <c r="FX35" s="148"/>
      <c r="FY35" s="148"/>
      <c r="FZ35" s="148"/>
      <c r="GA35" s="148"/>
      <c r="GB35" s="148"/>
      <c r="GC35" s="148"/>
      <c r="GD35" s="148"/>
      <c r="GE35" s="148"/>
      <c r="GF35" s="148"/>
      <c r="GG35" s="148"/>
      <c r="GH35" s="148"/>
      <c r="GI35" s="148"/>
      <c r="GJ35" s="148"/>
      <c r="GK35" s="148"/>
      <c r="GL35" s="148"/>
      <c r="GM35" s="148"/>
      <c r="GN35" s="148"/>
      <c r="GO35" s="148"/>
      <c r="GP35" s="148"/>
      <c r="GQ35" s="148"/>
      <c r="GR35" s="148"/>
      <c r="GS35" s="148"/>
      <c r="GT35" s="148"/>
      <c r="GU35" s="148"/>
      <c r="GV35" s="148"/>
      <c r="GW35" s="148"/>
      <c r="GX35" s="148"/>
      <c r="GY35" s="148"/>
      <c r="GZ35" s="148"/>
      <c r="HA35" s="148"/>
      <c r="HB35" s="148"/>
      <c r="HC35" s="148"/>
      <c r="HD35" s="148"/>
      <c r="HE35" s="148"/>
      <c r="HF35" s="148"/>
      <c r="HG35" s="148"/>
      <c r="HH35" s="148"/>
      <c r="HI35" s="148"/>
      <c r="HJ35" s="148"/>
      <c r="HK35" s="148"/>
      <c r="HL35" s="148"/>
      <c r="HM35" s="148"/>
      <c r="HN35" s="148"/>
      <c r="HO35" s="148"/>
      <c r="HP35" s="148"/>
      <c r="HQ35" s="148"/>
      <c r="HR35" s="148"/>
      <c r="HS35" s="148"/>
      <c r="HT35" s="148"/>
      <c r="HU35" s="148"/>
      <c r="HV35" s="148"/>
      <c r="HW35" s="148"/>
      <c r="HX35" s="148"/>
      <c r="HY35" s="148"/>
      <c r="HZ35" s="148"/>
      <c r="IA35" s="148"/>
      <c r="IB35" s="148"/>
      <c r="IC35" s="148"/>
      <c r="ID35" s="148"/>
      <c r="IE35" s="148"/>
      <c r="IF35" s="148"/>
      <c r="IG35" s="148"/>
      <c r="IH35" s="148"/>
      <c r="II35" s="148"/>
      <c r="IJ35" s="148"/>
      <c r="IK35" s="148"/>
      <c r="IL35" s="148"/>
      <c r="IM35" s="148"/>
      <c r="IN35" s="148"/>
      <c r="IO35" s="148"/>
      <c r="IP35" s="148"/>
      <c r="IQ35" s="148"/>
      <c r="IR35" s="148"/>
      <c r="IS35" s="148"/>
      <c r="IT35" s="148"/>
      <c r="IU35" s="148"/>
      <c r="IV35" s="148"/>
    </row>
    <row r="36" spans="1:256" s="18" customFormat="1" ht="12" customHeight="1" x14ac:dyDescent="0.2">
      <c r="A36" s="152"/>
      <c r="B36" s="152"/>
      <c r="C36" s="152"/>
      <c r="D36" s="152"/>
      <c r="E36" s="152"/>
      <c r="F36" s="152"/>
      <c r="G36" s="152"/>
      <c r="H36" s="152"/>
      <c r="I36" s="152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  <c r="FF36" s="148"/>
      <c r="FG36" s="148"/>
      <c r="FH36" s="148"/>
      <c r="FI36" s="148"/>
      <c r="FJ36" s="148"/>
      <c r="FK36" s="148"/>
      <c r="FL36" s="148"/>
      <c r="FM36" s="148"/>
      <c r="FN36" s="148"/>
      <c r="FO36" s="148"/>
      <c r="FP36" s="148"/>
      <c r="FQ36" s="148"/>
      <c r="FR36" s="148"/>
      <c r="FS36" s="148"/>
      <c r="FT36" s="148"/>
      <c r="FU36" s="148"/>
      <c r="FV36" s="148"/>
      <c r="FW36" s="148"/>
      <c r="FX36" s="148"/>
      <c r="FY36" s="148"/>
      <c r="FZ36" s="148"/>
      <c r="GA36" s="148"/>
      <c r="GB36" s="148"/>
      <c r="GC36" s="148"/>
      <c r="GD36" s="148"/>
      <c r="GE36" s="148"/>
      <c r="GF36" s="148"/>
      <c r="GG36" s="148"/>
      <c r="GH36" s="148"/>
      <c r="GI36" s="148"/>
      <c r="GJ36" s="148"/>
      <c r="GK36" s="148"/>
      <c r="GL36" s="148"/>
      <c r="GM36" s="148"/>
      <c r="GN36" s="148"/>
      <c r="GO36" s="148"/>
      <c r="GP36" s="148"/>
      <c r="GQ36" s="148"/>
      <c r="GR36" s="148"/>
      <c r="GS36" s="148"/>
      <c r="GT36" s="148"/>
      <c r="GU36" s="148"/>
      <c r="GV36" s="148"/>
      <c r="GW36" s="148"/>
      <c r="GX36" s="148"/>
      <c r="GY36" s="148"/>
      <c r="GZ36" s="148"/>
      <c r="HA36" s="148"/>
      <c r="HB36" s="148"/>
      <c r="HC36" s="148"/>
      <c r="HD36" s="148"/>
      <c r="HE36" s="148"/>
      <c r="HF36" s="148"/>
      <c r="HG36" s="148"/>
      <c r="HH36" s="148"/>
      <c r="HI36" s="148"/>
      <c r="HJ36" s="148"/>
      <c r="HK36" s="148"/>
      <c r="HL36" s="148"/>
      <c r="HM36" s="148"/>
      <c r="HN36" s="148"/>
      <c r="HO36" s="148"/>
      <c r="HP36" s="148"/>
      <c r="HQ36" s="148"/>
      <c r="HR36" s="148"/>
      <c r="HS36" s="148"/>
      <c r="HT36" s="148"/>
      <c r="HU36" s="148"/>
      <c r="HV36" s="148"/>
      <c r="HW36" s="148"/>
      <c r="HX36" s="148"/>
      <c r="HY36" s="148"/>
      <c r="HZ36" s="148"/>
      <c r="IA36" s="148"/>
      <c r="IB36" s="148"/>
      <c r="IC36" s="148"/>
      <c r="ID36" s="148"/>
      <c r="IE36" s="148"/>
      <c r="IF36" s="148"/>
      <c r="IG36" s="148"/>
      <c r="IH36" s="148"/>
      <c r="II36" s="148"/>
      <c r="IJ36" s="148"/>
      <c r="IK36" s="148"/>
      <c r="IL36" s="148"/>
      <c r="IM36" s="148"/>
      <c r="IN36" s="148"/>
      <c r="IO36" s="148"/>
      <c r="IP36" s="148"/>
      <c r="IQ36" s="148"/>
      <c r="IR36" s="148"/>
      <c r="IS36" s="148"/>
      <c r="IT36" s="148"/>
      <c r="IU36" s="148"/>
      <c r="IV36" s="148"/>
    </row>
    <row r="37" spans="1:256" s="16" customFormat="1" ht="12" customHeight="1" x14ac:dyDescent="0.2">
      <c r="A37" s="280" t="s">
        <v>31</v>
      </c>
      <c r="B37" s="280"/>
      <c r="C37" s="145">
        <v>54600</v>
      </c>
      <c r="D37" s="145">
        <v>26625</v>
      </c>
      <c r="E37" s="145">
        <v>27975</v>
      </c>
      <c r="F37" s="145">
        <v>55135</v>
      </c>
      <c r="G37" s="145">
        <v>26949</v>
      </c>
      <c r="H37" s="145">
        <v>28186</v>
      </c>
      <c r="I37" s="145">
        <v>54867</v>
      </c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46"/>
      <c r="FW37" s="146"/>
      <c r="FX37" s="146"/>
      <c r="FY37" s="146"/>
      <c r="FZ37" s="146"/>
      <c r="GA37" s="146"/>
      <c r="GB37" s="146"/>
      <c r="GC37" s="146"/>
      <c r="GD37" s="146"/>
      <c r="GE37" s="146"/>
      <c r="GF37" s="146"/>
      <c r="GG37" s="146"/>
      <c r="GH37" s="146"/>
      <c r="GI37" s="146"/>
      <c r="GJ37" s="146"/>
      <c r="GK37" s="146"/>
      <c r="GL37" s="146"/>
      <c r="GM37" s="146"/>
      <c r="GN37" s="146"/>
      <c r="GO37" s="146"/>
      <c r="GP37" s="146"/>
      <c r="GQ37" s="146"/>
      <c r="GR37" s="146"/>
      <c r="GS37" s="146"/>
      <c r="GT37" s="146"/>
      <c r="GU37" s="146"/>
      <c r="GV37" s="146"/>
      <c r="GW37" s="146"/>
      <c r="GX37" s="146"/>
      <c r="GY37" s="146"/>
      <c r="GZ37" s="146"/>
      <c r="HA37" s="146"/>
      <c r="HB37" s="146"/>
      <c r="HC37" s="146"/>
      <c r="HD37" s="146"/>
      <c r="HE37" s="146"/>
      <c r="HF37" s="146"/>
      <c r="HG37" s="146"/>
      <c r="HH37" s="146"/>
      <c r="HI37" s="146"/>
      <c r="HJ37" s="146"/>
      <c r="HK37" s="146"/>
      <c r="HL37" s="146"/>
      <c r="HM37" s="146"/>
      <c r="HN37" s="146"/>
      <c r="HO37" s="146"/>
      <c r="HP37" s="146"/>
      <c r="HQ37" s="146"/>
      <c r="HR37" s="146"/>
      <c r="HS37" s="146"/>
      <c r="HT37" s="146"/>
      <c r="HU37" s="146"/>
      <c r="HV37" s="146"/>
      <c r="HW37" s="146"/>
      <c r="HX37" s="146"/>
      <c r="HY37" s="146"/>
      <c r="HZ37" s="146"/>
      <c r="IA37" s="146"/>
      <c r="IB37" s="146"/>
      <c r="IC37" s="146"/>
      <c r="ID37" s="146"/>
      <c r="IE37" s="146"/>
      <c r="IF37" s="146"/>
      <c r="IG37" s="146"/>
      <c r="IH37" s="146"/>
      <c r="II37" s="146"/>
      <c r="IJ37" s="146"/>
      <c r="IK37" s="146"/>
      <c r="IL37" s="146"/>
      <c r="IM37" s="146"/>
      <c r="IN37" s="146"/>
      <c r="IO37" s="146"/>
      <c r="IP37" s="146"/>
      <c r="IQ37" s="146"/>
      <c r="IR37" s="146"/>
      <c r="IS37" s="146"/>
      <c r="IT37" s="146"/>
      <c r="IU37" s="146"/>
      <c r="IV37" s="146"/>
    </row>
    <row r="38" spans="1:256" s="18" customFormat="1" ht="12" customHeight="1" x14ac:dyDescent="0.2">
      <c r="A38" s="278" t="s">
        <v>32</v>
      </c>
      <c r="B38" s="278"/>
      <c r="C38" s="147">
        <v>49293</v>
      </c>
      <c r="D38" s="147">
        <v>23935</v>
      </c>
      <c r="E38" s="147">
        <v>25358</v>
      </c>
      <c r="F38" s="147">
        <v>49690</v>
      </c>
      <c r="G38" s="147">
        <v>24153</v>
      </c>
      <c r="H38" s="147">
        <v>25537</v>
      </c>
      <c r="I38" s="147">
        <v>49490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8"/>
      <c r="EB38" s="148"/>
      <c r="EC38" s="148"/>
      <c r="ED38" s="148"/>
      <c r="EE38" s="148"/>
      <c r="EF38" s="148"/>
      <c r="EG38" s="148"/>
      <c r="EH38" s="148"/>
      <c r="EI38" s="148"/>
      <c r="EJ38" s="148"/>
      <c r="EK38" s="148"/>
      <c r="EL38" s="148"/>
      <c r="EM38" s="148"/>
      <c r="EN38" s="148"/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8"/>
      <c r="FF38" s="148"/>
      <c r="FG38" s="148"/>
      <c r="FH38" s="148"/>
      <c r="FI38" s="148"/>
      <c r="FJ38" s="148"/>
      <c r="FK38" s="148"/>
      <c r="FL38" s="148"/>
      <c r="FM38" s="148"/>
      <c r="FN38" s="148"/>
      <c r="FO38" s="148"/>
      <c r="FP38" s="148"/>
      <c r="FQ38" s="148"/>
      <c r="FR38" s="148"/>
      <c r="FS38" s="148"/>
      <c r="FT38" s="148"/>
      <c r="FU38" s="148"/>
      <c r="FV38" s="148"/>
      <c r="FW38" s="148"/>
      <c r="FX38" s="148"/>
      <c r="FY38" s="148"/>
      <c r="FZ38" s="148"/>
      <c r="GA38" s="148"/>
      <c r="GB38" s="148"/>
      <c r="GC38" s="148"/>
      <c r="GD38" s="148"/>
      <c r="GE38" s="148"/>
      <c r="GF38" s="148"/>
      <c r="GG38" s="148"/>
      <c r="GH38" s="148"/>
      <c r="GI38" s="148"/>
      <c r="GJ38" s="148"/>
      <c r="GK38" s="148"/>
      <c r="GL38" s="148"/>
      <c r="GM38" s="148"/>
      <c r="GN38" s="148"/>
      <c r="GO38" s="148"/>
      <c r="GP38" s="148"/>
      <c r="GQ38" s="148"/>
      <c r="GR38" s="148"/>
      <c r="GS38" s="148"/>
      <c r="GT38" s="148"/>
      <c r="GU38" s="148"/>
      <c r="GV38" s="148"/>
      <c r="GW38" s="148"/>
      <c r="GX38" s="148"/>
      <c r="GY38" s="148"/>
      <c r="GZ38" s="148"/>
      <c r="HA38" s="148"/>
      <c r="HB38" s="148"/>
      <c r="HC38" s="148"/>
      <c r="HD38" s="148"/>
      <c r="HE38" s="148"/>
      <c r="HF38" s="148"/>
      <c r="HG38" s="148"/>
      <c r="HH38" s="148"/>
      <c r="HI38" s="148"/>
      <c r="HJ38" s="148"/>
      <c r="HK38" s="148"/>
      <c r="HL38" s="148"/>
      <c r="HM38" s="148"/>
      <c r="HN38" s="148"/>
      <c r="HO38" s="148"/>
      <c r="HP38" s="148"/>
      <c r="HQ38" s="148"/>
      <c r="HR38" s="148"/>
      <c r="HS38" s="148"/>
      <c r="HT38" s="148"/>
      <c r="HU38" s="148"/>
      <c r="HV38" s="148"/>
      <c r="HW38" s="148"/>
      <c r="HX38" s="148"/>
      <c r="HY38" s="148"/>
      <c r="HZ38" s="148"/>
      <c r="IA38" s="148"/>
      <c r="IB38" s="148"/>
      <c r="IC38" s="148"/>
      <c r="ID38" s="148"/>
      <c r="IE38" s="148"/>
      <c r="IF38" s="148"/>
      <c r="IG38" s="148"/>
      <c r="IH38" s="148"/>
      <c r="II38" s="148"/>
      <c r="IJ38" s="148"/>
      <c r="IK38" s="148"/>
      <c r="IL38" s="148"/>
      <c r="IM38" s="148"/>
      <c r="IN38" s="148"/>
      <c r="IO38" s="148"/>
      <c r="IP38" s="148"/>
      <c r="IQ38" s="148"/>
      <c r="IR38" s="148"/>
      <c r="IS38" s="148"/>
      <c r="IT38" s="148"/>
      <c r="IU38" s="148"/>
      <c r="IV38" s="148"/>
    </row>
    <row r="39" spans="1:256" s="18" customFormat="1" ht="12" customHeight="1" x14ac:dyDescent="0.2">
      <c r="A39" s="279" t="s">
        <v>33</v>
      </c>
      <c r="B39" s="279"/>
      <c r="C39" s="154">
        <v>5307</v>
      </c>
      <c r="D39" s="154">
        <v>2690</v>
      </c>
      <c r="E39" s="154">
        <v>2617</v>
      </c>
      <c r="F39" s="154">
        <v>5445</v>
      </c>
      <c r="G39" s="154">
        <v>2796</v>
      </c>
      <c r="H39" s="154">
        <v>2649</v>
      </c>
      <c r="I39" s="154">
        <v>5377</v>
      </c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8"/>
      <c r="DY39" s="148"/>
      <c r="DZ39" s="148"/>
      <c r="EA39" s="148"/>
      <c r="EB39" s="148"/>
      <c r="EC39" s="148"/>
      <c r="ED39" s="148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/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/>
      <c r="FD39" s="148"/>
      <c r="FE39" s="148"/>
      <c r="FF39" s="148"/>
      <c r="FG39" s="148"/>
      <c r="FH39" s="148"/>
      <c r="FI39" s="148"/>
      <c r="FJ39" s="148"/>
      <c r="FK39" s="148"/>
      <c r="FL39" s="148"/>
      <c r="FM39" s="148"/>
      <c r="FN39" s="148"/>
      <c r="FO39" s="148"/>
      <c r="FP39" s="148"/>
      <c r="FQ39" s="148"/>
      <c r="FR39" s="148"/>
      <c r="FS39" s="148"/>
      <c r="FT39" s="148"/>
      <c r="FU39" s="148"/>
      <c r="FV39" s="148"/>
      <c r="FW39" s="148"/>
      <c r="FX39" s="148"/>
      <c r="FY39" s="148"/>
      <c r="FZ39" s="148"/>
      <c r="GA39" s="148"/>
      <c r="GB39" s="148"/>
      <c r="GC39" s="148"/>
      <c r="GD39" s="148"/>
      <c r="GE39" s="148"/>
      <c r="GF39" s="148"/>
      <c r="GG39" s="148"/>
      <c r="GH39" s="148"/>
      <c r="GI39" s="148"/>
      <c r="GJ39" s="148"/>
      <c r="GK39" s="148"/>
      <c r="GL39" s="148"/>
      <c r="GM39" s="148"/>
      <c r="GN39" s="148"/>
      <c r="GO39" s="148"/>
      <c r="GP39" s="148"/>
      <c r="GQ39" s="148"/>
      <c r="GR39" s="148"/>
      <c r="GS39" s="148"/>
      <c r="GT39" s="148"/>
      <c r="GU39" s="148"/>
      <c r="GV39" s="148"/>
      <c r="GW39" s="148"/>
      <c r="GX39" s="148"/>
      <c r="GY39" s="148"/>
      <c r="GZ39" s="148"/>
      <c r="HA39" s="148"/>
      <c r="HB39" s="148"/>
      <c r="HC39" s="148"/>
      <c r="HD39" s="148"/>
      <c r="HE39" s="148"/>
      <c r="HF39" s="148"/>
      <c r="HG39" s="148"/>
      <c r="HH39" s="148"/>
      <c r="HI39" s="148"/>
      <c r="HJ39" s="148"/>
      <c r="HK39" s="148"/>
      <c r="HL39" s="148"/>
      <c r="HM39" s="148"/>
      <c r="HN39" s="148"/>
      <c r="HO39" s="148"/>
      <c r="HP39" s="148"/>
      <c r="HQ39" s="148"/>
      <c r="HR39" s="148"/>
      <c r="HS39" s="148"/>
      <c r="HT39" s="148"/>
      <c r="HU39" s="148"/>
      <c r="HV39" s="148"/>
      <c r="HW39" s="148"/>
      <c r="HX39" s="148"/>
      <c r="HY39" s="148"/>
      <c r="HZ39" s="148"/>
      <c r="IA39" s="148"/>
      <c r="IB39" s="148"/>
      <c r="IC39" s="148"/>
      <c r="ID39" s="148"/>
      <c r="IE39" s="148"/>
      <c r="IF39" s="148"/>
      <c r="IG39" s="148"/>
      <c r="IH39" s="148"/>
      <c r="II39" s="148"/>
      <c r="IJ39" s="148"/>
      <c r="IK39" s="148"/>
      <c r="IL39" s="148"/>
      <c r="IM39" s="148"/>
      <c r="IN39" s="148"/>
      <c r="IO39" s="148"/>
      <c r="IP39" s="148"/>
      <c r="IQ39" s="148"/>
      <c r="IR39" s="148"/>
      <c r="IS39" s="148"/>
      <c r="IT39" s="148"/>
      <c r="IU39" s="148"/>
      <c r="IV39" s="148"/>
    </row>
    <row r="40" spans="1:256" s="18" customFormat="1" ht="12" customHeight="1" x14ac:dyDescent="0.2">
      <c r="A40" s="152"/>
      <c r="B40" s="152"/>
      <c r="C40" s="152"/>
      <c r="D40" s="152"/>
      <c r="E40" s="152"/>
      <c r="F40" s="152"/>
      <c r="G40" s="152"/>
      <c r="H40" s="152"/>
      <c r="I40" s="152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8"/>
      <c r="DY40" s="148"/>
      <c r="DZ40" s="148"/>
      <c r="EA40" s="148"/>
      <c r="EB40" s="148"/>
      <c r="EC40" s="148"/>
      <c r="ED40" s="148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/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/>
      <c r="FD40" s="148"/>
      <c r="FE40" s="148"/>
      <c r="FF40" s="148"/>
      <c r="FG40" s="148"/>
      <c r="FH40" s="148"/>
      <c r="FI40" s="148"/>
      <c r="FJ40" s="148"/>
      <c r="FK40" s="148"/>
      <c r="FL40" s="148"/>
      <c r="FM40" s="148"/>
      <c r="FN40" s="148"/>
      <c r="FO40" s="148"/>
      <c r="FP40" s="148"/>
      <c r="FQ40" s="148"/>
      <c r="FR40" s="148"/>
      <c r="FS40" s="148"/>
      <c r="FT40" s="148"/>
      <c r="FU40" s="148"/>
      <c r="FV40" s="148"/>
      <c r="FW40" s="148"/>
      <c r="FX40" s="148"/>
      <c r="FY40" s="148"/>
      <c r="FZ40" s="148"/>
      <c r="GA40" s="148"/>
      <c r="GB40" s="148"/>
      <c r="GC40" s="148"/>
      <c r="GD40" s="148"/>
      <c r="GE40" s="148"/>
      <c r="GF40" s="148"/>
      <c r="GG40" s="148"/>
      <c r="GH40" s="148"/>
      <c r="GI40" s="148"/>
      <c r="GJ40" s="148"/>
      <c r="GK40" s="148"/>
      <c r="GL40" s="148"/>
      <c r="GM40" s="148"/>
      <c r="GN40" s="148"/>
      <c r="GO40" s="148"/>
      <c r="GP40" s="148"/>
      <c r="GQ40" s="148"/>
      <c r="GR40" s="148"/>
      <c r="GS40" s="148"/>
      <c r="GT40" s="148"/>
      <c r="GU40" s="148"/>
      <c r="GV40" s="148"/>
      <c r="GW40" s="148"/>
      <c r="GX40" s="148"/>
      <c r="GY40" s="148"/>
      <c r="GZ40" s="148"/>
      <c r="HA40" s="148"/>
      <c r="HB40" s="148"/>
      <c r="HC40" s="148"/>
      <c r="HD40" s="148"/>
      <c r="HE40" s="148"/>
      <c r="HF40" s="148"/>
      <c r="HG40" s="148"/>
      <c r="HH40" s="148"/>
      <c r="HI40" s="148"/>
      <c r="HJ40" s="148"/>
      <c r="HK40" s="148"/>
      <c r="HL40" s="148"/>
      <c r="HM40" s="148"/>
      <c r="HN40" s="148"/>
      <c r="HO40" s="148"/>
      <c r="HP40" s="148"/>
      <c r="HQ40" s="148"/>
      <c r="HR40" s="148"/>
      <c r="HS40" s="148"/>
      <c r="HT40" s="148"/>
      <c r="HU40" s="148"/>
      <c r="HV40" s="148"/>
      <c r="HW40" s="148"/>
      <c r="HX40" s="148"/>
      <c r="HY40" s="148"/>
      <c r="HZ40" s="148"/>
      <c r="IA40" s="148"/>
      <c r="IB40" s="148"/>
      <c r="IC40" s="148"/>
      <c r="ID40" s="148"/>
      <c r="IE40" s="148"/>
      <c r="IF40" s="148"/>
      <c r="IG40" s="148"/>
      <c r="IH40" s="148"/>
      <c r="II40" s="148"/>
      <c r="IJ40" s="148"/>
      <c r="IK40" s="148"/>
      <c r="IL40" s="148"/>
      <c r="IM40" s="148"/>
      <c r="IN40" s="148"/>
      <c r="IO40" s="148"/>
      <c r="IP40" s="148"/>
      <c r="IQ40" s="148"/>
      <c r="IR40" s="148"/>
      <c r="IS40" s="148"/>
      <c r="IT40" s="148"/>
      <c r="IU40" s="148"/>
      <c r="IV40" s="148"/>
    </row>
    <row r="41" spans="1:256" s="16" customFormat="1" ht="12" customHeight="1" x14ac:dyDescent="0.2">
      <c r="A41" s="280" t="s">
        <v>34</v>
      </c>
      <c r="B41" s="280"/>
      <c r="C41" s="145">
        <v>147228</v>
      </c>
      <c r="D41" s="145">
        <v>71548</v>
      </c>
      <c r="E41" s="145">
        <v>75680</v>
      </c>
      <c r="F41" s="145">
        <v>146682</v>
      </c>
      <c r="G41" s="145">
        <v>71215</v>
      </c>
      <c r="H41" s="145">
        <v>75467</v>
      </c>
      <c r="I41" s="145">
        <v>146955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</row>
    <row r="42" spans="1:256" s="18" customFormat="1" ht="12" customHeight="1" x14ac:dyDescent="0.2">
      <c r="A42" s="278" t="s">
        <v>35</v>
      </c>
      <c r="B42" s="278"/>
      <c r="C42" s="147">
        <v>99654</v>
      </c>
      <c r="D42" s="147">
        <v>48237</v>
      </c>
      <c r="E42" s="147">
        <v>51417</v>
      </c>
      <c r="F42" s="147">
        <v>99425</v>
      </c>
      <c r="G42" s="147">
        <v>48121</v>
      </c>
      <c r="H42" s="147">
        <v>51304</v>
      </c>
      <c r="I42" s="147">
        <v>99536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48"/>
      <c r="FI42" s="148"/>
      <c r="FJ42" s="148"/>
      <c r="FK42" s="148"/>
      <c r="FL42" s="148"/>
      <c r="FM42" s="148"/>
      <c r="FN42" s="148"/>
      <c r="FO42" s="148"/>
      <c r="FP42" s="148"/>
      <c r="FQ42" s="148"/>
      <c r="FR42" s="148"/>
      <c r="FS42" s="148"/>
      <c r="FT42" s="148"/>
      <c r="FU42" s="148"/>
      <c r="FV42" s="148"/>
      <c r="FW42" s="148"/>
      <c r="FX42" s="148"/>
      <c r="FY42" s="148"/>
      <c r="FZ42" s="148"/>
      <c r="GA42" s="148"/>
      <c r="GB42" s="148"/>
      <c r="GC42" s="148"/>
      <c r="GD42" s="148"/>
      <c r="GE42" s="148"/>
      <c r="GF42" s="148"/>
      <c r="GG42" s="148"/>
      <c r="GH42" s="148"/>
      <c r="GI42" s="148"/>
      <c r="GJ42" s="148"/>
      <c r="GK42" s="148"/>
      <c r="GL42" s="148"/>
      <c r="GM42" s="148"/>
      <c r="GN42" s="148"/>
      <c r="GO42" s="148"/>
      <c r="GP42" s="148"/>
      <c r="GQ42" s="148"/>
      <c r="GR42" s="148"/>
      <c r="GS42" s="148"/>
      <c r="GT42" s="148"/>
      <c r="GU42" s="148"/>
      <c r="GV42" s="148"/>
      <c r="GW42" s="148"/>
      <c r="GX42" s="148"/>
      <c r="GY42" s="148"/>
      <c r="GZ42" s="148"/>
      <c r="HA42" s="148"/>
      <c r="HB42" s="148"/>
      <c r="HC42" s="148"/>
      <c r="HD42" s="148"/>
      <c r="HE42" s="148"/>
      <c r="HF42" s="148"/>
      <c r="HG42" s="148"/>
      <c r="HH42" s="148"/>
      <c r="HI42" s="148"/>
      <c r="HJ42" s="148"/>
      <c r="HK42" s="148"/>
      <c r="HL42" s="148"/>
      <c r="HM42" s="148"/>
      <c r="HN42" s="148"/>
      <c r="HO42" s="148"/>
      <c r="HP42" s="148"/>
      <c r="HQ42" s="148"/>
      <c r="HR42" s="148"/>
      <c r="HS42" s="148"/>
      <c r="HT42" s="148"/>
      <c r="HU42" s="148"/>
      <c r="HV42" s="148"/>
      <c r="HW42" s="148"/>
      <c r="HX42" s="148"/>
      <c r="HY42" s="148"/>
      <c r="HZ42" s="148"/>
      <c r="IA42" s="148"/>
      <c r="IB42" s="148"/>
      <c r="IC42" s="148"/>
      <c r="ID42" s="148"/>
      <c r="IE42" s="148"/>
      <c r="IF42" s="148"/>
      <c r="IG42" s="148"/>
      <c r="IH42" s="148"/>
      <c r="II42" s="148"/>
      <c r="IJ42" s="148"/>
      <c r="IK42" s="148"/>
      <c r="IL42" s="148"/>
      <c r="IM42" s="148"/>
      <c r="IN42" s="148"/>
      <c r="IO42" s="148"/>
      <c r="IP42" s="148"/>
      <c r="IQ42" s="148"/>
      <c r="IR42" s="148"/>
      <c r="IS42" s="148"/>
      <c r="IT42" s="148"/>
      <c r="IU42" s="148"/>
      <c r="IV42" s="148"/>
    </row>
    <row r="43" spans="1:256" s="18" customFormat="1" ht="12" customHeight="1" x14ac:dyDescent="0.2">
      <c r="A43" s="282" t="s">
        <v>36</v>
      </c>
      <c r="B43" s="282"/>
      <c r="C43" s="147">
        <v>23624</v>
      </c>
      <c r="D43" s="147">
        <v>11763</v>
      </c>
      <c r="E43" s="147">
        <v>11861</v>
      </c>
      <c r="F43" s="147">
        <v>23510</v>
      </c>
      <c r="G43" s="147">
        <v>11669</v>
      </c>
      <c r="H43" s="147">
        <v>11841</v>
      </c>
      <c r="I43" s="147">
        <v>23567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8"/>
      <c r="DY43" s="148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8"/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/>
      <c r="FD43" s="148"/>
      <c r="FE43" s="148"/>
      <c r="FF43" s="148"/>
      <c r="FG43" s="148"/>
      <c r="FH43" s="148"/>
      <c r="FI43" s="148"/>
      <c r="FJ43" s="148"/>
      <c r="FK43" s="148"/>
      <c r="FL43" s="148"/>
      <c r="FM43" s="148"/>
      <c r="FN43" s="148"/>
      <c r="FO43" s="148"/>
      <c r="FP43" s="148"/>
      <c r="FQ43" s="148"/>
      <c r="FR43" s="148"/>
      <c r="FS43" s="148"/>
      <c r="FT43" s="148"/>
      <c r="FU43" s="148"/>
      <c r="FV43" s="148"/>
      <c r="FW43" s="148"/>
      <c r="FX43" s="148"/>
      <c r="FY43" s="148"/>
      <c r="FZ43" s="148"/>
      <c r="GA43" s="148"/>
      <c r="GB43" s="148"/>
      <c r="GC43" s="148"/>
      <c r="GD43" s="148"/>
      <c r="GE43" s="148"/>
      <c r="GF43" s="148"/>
      <c r="GG43" s="148"/>
      <c r="GH43" s="148"/>
      <c r="GI43" s="148"/>
      <c r="GJ43" s="148"/>
      <c r="GK43" s="148"/>
      <c r="GL43" s="148"/>
      <c r="GM43" s="148"/>
      <c r="GN43" s="148"/>
      <c r="GO43" s="148"/>
      <c r="GP43" s="148"/>
      <c r="GQ43" s="148"/>
      <c r="GR43" s="148"/>
      <c r="GS43" s="148"/>
      <c r="GT43" s="148"/>
      <c r="GU43" s="148"/>
      <c r="GV43" s="148"/>
      <c r="GW43" s="148"/>
      <c r="GX43" s="148"/>
      <c r="GY43" s="148"/>
      <c r="GZ43" s="148"/>
      <c r="HA43" s="148"/>
      <c r="HB43" s="148"/>
      <c r="HC43" s="148"/>
      <c r="HD43" s="148"/>
      <c r="HE43" s="148"/>
      <c r="HF43" s="148"/>
      <c r="HG43" s="148"/>
      <c r="HH43" s="148"/>
      <c r="HI43" s="148"/>
      <c r="HJ43" s="148"/>
      <c r="HK43" s="148"/>
      <c r="HL43" s="148"/>
      <c r="HM43" s="148"/>
      <c r="HN43" s="148"/>
      <c r="HO43" s="148"/>
      <c r="HP43" s="148"/>
      <c r="HQ43" s="148"/>
      <c r="HR43" s="148"/>
      <c r="HS43" s="148"/>
      <c r="HT43" s="148"/>
      <c r="HU43" s="148"/>
      <c r="HV43" s="148"/>
      <c r="HW43" s="148"/>
      <c r="HX43" s="148"/>
      <c r="HY43" s="148"/>
      <c r="HZ43" s="148"/>
      <c r="IA43" s="148"/>
      <c r="IB43" s="148"/>
      <c r="IC43" s="148"/>
      <c r="ID43" s="148"/>
      <c r="IE43" s="148"/>
      <c r="IF43" s="148"/>
      <c r="IG43" s="148"/>
      <c r="IH43" s="148"/>
      <c r="II43" s="148"/>
      <c r="IJ43" s="148"/>
      <c r="IK43" s="148"/>
      <c r="IL43" s="148"/>
      <c r="IM43" s="148"/>
      <c r="IN43" s="148"/>
      <c r="IO43" s="148"/>
      <c r="IP43" s="148"/>
      <c r="IQ43" s="148"/>
      <c r="IR43" s="148"/>
      <c r="IS43" s="148"/>
      <c r="IT43" s="148"/>
      <c r="IU43" s="148"/>
      <c r="IV43" s="148"/>
    </row>
    <row r="44" spans="1:256" s="18" customFormat="1" ht="12" customHeight="1" x14ac:dyDescent="0.2">
      <c r="A44" s="156"/>
      <c r="B44" s="150" t="s">
        <v>37</v>
      </c>
      <c r="C44" s="147">
        <v>13671</v>
      </c>
      <c r="D44" s="147">
        <v>6899</v>
      </c>
      <c r="E44" s="147">
        <v>6772</v>
      </c>
      <c r="F44" s="147">
        <v>13490</v>
      </c>
      <c r="G44" s="147">
        <v>6766</v>
      </c>
      <c r="H44" s="147">
        <v>6724</v>
      </c>
      <c r="I44" s="147">
        <v>13581</v>
      </c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8"/>
      <c r="DY44" s="148"/>
      <c r="DZ44" s="148"/>
      <c r="EA44" s="148"/>
      <c r="EB44" s="148"/>
      <c r="EC44" s="148"/>
      <c r="ED44" s="148"/>
      <c r="EE44" s="148"/>
      <c r="EF44" s="148"/>
      <c r="EG44" s="148"/>
      <c r="EH44" s="148"/>
      <c r="EI44" s="148"/>
      <c r="EJ44" s="148"/>
      <c r="EK44" s="148"/>
      <c r="EL44" s="148"/>
      <c r="EM44" s="148"/>
      <c r="EN44" s="148"/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/>
      <c r="FD44" s="148"/>
      <c r="FE44" s="148"/>
      <c r="FF44" s="148"/>
      <c r="FG44" s="148"/>
      <c r="FH44" s="148"/>
      <c r="FI44" s="148"/>
      <c r="FJ44" s="148"/>
      <c r="FK44" s="148"/>
      <c r="FL44" s="148"/>
      <c r="FM44" s="148"/>
      <c r="FN44" s="148"/>
      <c r="FO44" s="148"/>
      <c r="FP44" s="148"/>
      <c r="FQ44" s="148"/>
      <c r="FR44" s="148"/>
      <c r="FS44" s="148"/>
      <c r="FT44" s="148"/>
      <c r="FU44" s="148"/>
      <c r="FV44" s="148"/>
      <c r="FW44" s="148"/>
      <c r="FX44" s="148"/>
      <c r="FY44" s="148"/>
      <c r="FZ44" s="148"/>
      <c r="GA44" s="148"/>
      <c r="GB44" s="148"/>
      <c r="GC44" s="148"/>
      <c r="GD44" s="148"/>
      <c r="GE44" s="148"/>
      <c r="GF44" s="148"/>
      <c r="GG44" s="148"/>
      <c r="GH44" s="148"/>
      <c r="GI44" s="148"/>
      <c r="GJ44" s="148"/>
      <c r="GK44" s="148"/>
      <c r="GL44" s="148"/>
      <c r="GM44" s="148"/>
      <c r="GN44" s="148"/>
      <c r="GO44" s="148"/>
      <c r="GP44" s="148"/>
      <c r="GQ44" s="148"/>
      <c r="GR44" s="148"/>
      <c r="GS44" s="148"/>
      <c r="GT44" s="148"/>
      <c r="GU44" s="148"/>
      <c r="GV44" s="148"/>
      <c r="GW44" s="148"/>
      <c r="GX44" s="148"/>
      <c r="GY44" s="148"/>
      <c r="GZ44" s="148"/>
      <c r="HA44" s="148"/>
      <c r="HB44" s="148"/>
      <c r="HC44" s="148"/>
      <c r="HD44" s="148"/>
      <c r="HE44" s="148"/>
      <c r="HF44" s="148"/>
      <c r="HG44" s="148"/>
      <c r="HH44" s="148"/>
      <c r="HI44" s="148"/>
      <c r="HJ44" s="148"/>
      <c r="HK44" s="148"/>
      <c r="HL44" s="148"/>
      <c r="HM44" s="148"/>
      <c r="HN44" s="148"/>
      <c r="HO44" s="148"/>
      <c r="HP44" s="148"/>
      <c r="HQ44" s="148"/>
      <c r="HR44" s="148"/>
      <c r="HS44" s="148"/>
      <c r="HT44" s="148"/>
      <c r="HU44" s="148"/>
      <c r="HV44" s="148"/>
      <c r="HW44" s="148"/>
      <c r="HX44" s="148"/>
      <c r="HY44" s="148"/>
      <c r="HZ44" s="148"/>
      <c r="IA44" s="148"/>
      <c r="IB44" s="148"/>
      <c r="IC44" s="148"/>
      <c r="ID44" s="148"/>
      <c r="IE44" s="148"/>
      <c r="IF44" s="148"/>
      <c r="IG44" s="148"/>
      <c r="IH44" s="148"/>
      <c r="II44" s="148"/>
      <c r="IJ44" s="148"/>
      <c r="IK44" s="148"/>
      <c r="IL44" s="148"/>
      <c r="IM44" s="148"/>
      <c r="IN44" s="148"/>
      <c r="IO44" s="148"/>
      <c r="IP44" s="148"/>
      <c r="IQ44" s="148"/>
      <c r="IR44" s="148"/>
      <c r="IS44" s="148"/>
      <c r="IT44" s="148"/>
      <c r="IU44" s="148"/>
      <c r="IV44" s="148"/>
    </row>
    <row r="45" spans="1:256" s="18" customFormat="1" ht="12" customHeight="1" x14ac:dyDescent="0.2">
      <c r="A45" s="156"/>
      <c r="B45" s="150" t="s">
        <v>38</v>
      </c>
      <c r="C45" s="147">
        <v>9953</v>
      </c>
      <c r="D45" s="147">
        <v>4864</v>
      </c>
      <c r="E45" s="147">
        <v>5089</v>
      </c>
      <c r="F45" s="147">
        <v>10020</v>
      </c>
      <c r="G45" s="147">
        <v>4903</v>
      </c>
      <c r="H45" s="147">
        <v>5117</v>
      </c>
      <c r="I45" s="147">
        <v>9986</v>
      </c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/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/>
      <c r="FD45" s="148"/>
      <c r="FE45" s="148"/>
      <c r="FF45" s="148"/>
      <c r="FG45" s="148"/>
      <c r="FH45" s="148"/>
      <c r="FI45" s="148"/>
      <c r="FJ45" s="148"/>
      <c r="FK45" s="148"/>
      <c r="FL45" s="148"/>
      <c r="FM45" s="148"/>
      <c r="FN45" s="148"/>
      <c r="FO45" s="148"/>
      <c r="FP45" s="148"/>
      <c r="FQ45" s="148"/>
      <c r="FR45" s="148"/>
      <c r="FS45" s="148"/>
      <c r="FT45" s="148"/>
      <c r="FU45" s="148"/>
      <c r="FV45" s="148"/>
      <c r="FW45" s="148"/>
      <c r="FX45" s="148"/>
      <c r="FY45" s="148"/>
      <c r="FZ45" s="148"/>
      <c r="GA45" s="148"/>
      <c r="GB45" s="148"/>
      <c r="GC45" s="148"/>
      <c r="GD45" s="148"/>
      <c r="GE45" s="148"/>
      <c r="GF45" s="148"/>
      <c r="GG45" s="148"/>
      <c r="GH45" s="148"/>
      <c r="GI45" s="148"/>
      <c r="GJ45" s="148"/>
      <c r="GK45" s="148"/>
      <c r="GL45" s="148"/>
      <c r="GM45" s="148"/>
      <c r="GN45" s="148"/>
      <c r="GO45" s="148"/>
      <c r="GP45" s="148"/>
      <c r="GQ45" s="148"/>
      <c r="GR45" s="148"/>
      <c r="GS45" s="148"/>
      <c r="GT45" s="148"/>
      <c r="GU45" s="148"/>
      <c r="GV45" s="148"/>
      <c r="GW45" s="148"/>
      <c r="GX45" s="148"/>
      <c r="GY45" s="148"/>
      <c r="GZ45" s="148"/>
      <c r="HA45" s="148"/>
      <c r="HB45" s="148"/>
      <c r="HC45" s="148"/>
      <c r="HD45" s="148"/>
      <c r="HE45" s="148"/>
      <c r="HF45" s="148"/>
      <c r="HG45" s="148"/>
      <c r="HH45" s="148"/>
      <c r="HI45" s="148"/>
      <c r="HJ45" s="148"/>
      <c r="HK45" s="148"/>
      <c r="HL45" s="148"/>
      <c r="HM45" s="148"/>
      <c r="HN45" s="148"/>
      <c r="HO45" s="148"/>
      <c r="HP45" s="148"/>
      <c r="HQ45" s="148"/>
      <c r="HR45" s="148"/>
      <c r="HS45" s="148"/>
      <c r="HT45" s="148"/>
      <c r="HU45" s="148"/>
      <c r="HV45" s="148"/>
      <c r="HW45" s="148"/>
      <c r="HX45" s="148"/>
      <c r="HY45" s="148"/>
      <c r="HZ45" s="148"/>
      <c r="IA45" s="148"/>
      <c r="IB45" s="148"/>
      <c r="IC45" s="148"/>
      <c r="ID45" s="148"/>
      <c r="IE45" s="148"/>
      <c r="IF45" s="148"/>
      <c r="IG45" s="148"/>
      <c r="IH45" s="148"/>
      <c r="II45" s="148"/>
      <c r="IJ45" s="148"/>
      <c r="IK45" s="148"/>
      <c r="IL45" s="148"/>
      <c r="IM45" s="148"/>
      <c r="IN45" s="148"/>
      <c r="IO45" s="148"/>
      <c r="IP45" s="148"/>
      <c r="IQ45" s="148"/>
      <c r="IR45" s="148"/>
      <c r="IS45" s="148"/>
      <c r="IT45" s="148"/>
      <c r="IU45" s="148"/>
      <c r="IV45" s="148"/>
    </row>
    <row r="46" spans="1:256" s="18" customFormat="1" ht="12" customHeight="1" x14ac:dyDescent="0.2">
      <c r="A46" s="278" t="s">
        <v>40</v>
      </c>
      <c r="B46" s="278"/>
      <c r="C46" s="147">
        <v>23950</v>
      </c>
      <c r="D46" s="147">
        <v>11548</v>
      </c>
      <c r="E46" s="147">
        <v>12402</v>
      </c>
      <c r="F46" s="147">
        <v>23747</v>
      </c>
      <c r="G46" s="147">
        <v>11425</v>
      </c>
      <c r="H46" s="147">
        <v>12322</v>
      </c>
      <c r="I46" s="147">
        <v>23852</v>
      </c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148"/>
      <c r="FI46" s="148"/>
      <c r="FJ46" s="148"/>
      <c r="FK46" s="148"/>
      <c r="FL46" s="148"/>
      <c r="FM46" s="148"/>
      <c r="FN46" s="148"/>
      <c r="FO46" s="148"/>
      <c r="FP46" s="148"/>
      <c r="FQ46" s="148"/>
      <c r="FR46" s="148"/>
      <c r="FS46" s="148"/>
      <c r="FT46" s="148"/>
      <c r="FU46" s="148"/>
      <c r="FV46" s="148"/>
      <c r="FW46" s="148"/>
      <c r="FX46" s="148"/>
      <c r="FY46" s="148"/>
      <c r="FZ46" s="148"/>
      <c r="GA46" s="148"/>
      <c r="GB46" s="148"/>
      <c r="GC46" s="148"/>
      <c r="GD46" s="148"/>
      <c r="GE46" s="148"/>
      <c r="GF46" s="148"/>
      <c r="GG46" s="148"/>
      <c r="GH46" s="148"/>
      <c r="GI46" s="148"/>
      <c r="GJ46" s="148"/>
      <c r="GK46" s="148"/>
      <c r="GL46" s="148"/>
      <c r="GM46" s="148"/>
      <c r="GN46" s="148"/>
      <c r="GO46" s="148"/>
      <c r="GP46" s="148"/>
      <c r="GQ46" s="148"/>
      <c r="GR46" s="148"/>
      <c r="GS46" s="148"/>
      <c r="GT46" s="148"/>
      <c r="GU46" s="148"/>
      <c r="GV46" s="148"/>
      <c r="GW46" s="148"/>
      <c r="GX46" s="148"/>
      <c r="GY46" s="148"/>
      <c r="GZ46" s="148"/>
      <c r="HA46" s="148"/>
      <c r="HB46" s="148"/>
      <c r="HC46" s="148"/>
      <c r="HD46" s="148"/>
      <c r="HE46" s="148"/>
      <c r="HF46" s="148"/>
      <c r="HG46" s="148"/>
      <c r="HH46" s="148"/>
      <c r="HI46" s="148"/>
      <c r="HJ46" s="148"/>
      <c r="HK46" s="148"/>
      <c r="HL46" s="148"/>
      <c r="HM46" s="148"/>
      <c r="HN46" s="148"/>
      <c r="HO46" s="148"/>
      <c r="HP46" s="148"/>
      <c r="HQ46" s="148"/>
      <c r="HR46" s="148"/>
      <c r="HS46" s="148"/>
      <c r="HT46" s="148"/>
      <c r="HU46" s="148"/>
      <c r="HV46" s="148"/>
      <c r="HW46" s="148"/>
      <c r="HX46" s="148"/>
      <c r="HY46" s="148"/>
      <c r="HZ46" s="148"/>
      <c r="IA46" s="148"/>
      <c r="IB46" s="148"/>
      <c r="IC46" s="148"/>
      <c r="ID46" s="148"/>
      <c r="IE46" s="148"/>
      <c r="IF46" s="148"/>
      <c r="IG46" s="148"/>
      <c r="IH46" s="148"/>
      <c r="II46" s="148"/>
      <c r="IJ46" s="148"/>
      <c r="IK46" s="148"/>
      <c r="IL46" s="148"/>
      <c r="IM46" s="148"/>
      <c r="IN46" s="148"/>
      <c r="IO46" s="148"/>
      <c r="IP46" s="148"/>
      <c r="IQ46" s="148"/>
      <c r="IR46" s="148"/>
      <c r="IS46" s="148"/>
      <c r="IT46" s="148"/>
      <c r="IU46" s="148"/>
      <c r="IV46" s="148"/>
    </row>
    <row r="47" spans="1:256" s="18" customFormat="1" ht="12" customHeight="1" x14ac:dyDescent="0.2">
      <c r="A47" s="156"/>
      <c r="B47" s="150" t="s">
        <v>41</v>
      </c>
      <c r="C47" s="147">
        <v>2881</v>
      </c>
      <c r="D47" s="147">
        <v>1403</v>
      </c>
      <c r="E47" s="147">
        <v>1478</v>
      </c>
      <c r="F47" s="147">
        <v>2887</v>
      </c>
      <c r="G47" s="147">
        <v>1408</v>
      </c>
      <c r="H47" s="147">
        <v>1479</v>
      </c>
      <c r="I47" s="147">
        <v>2885</v>
      </c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8"/>
    </row>
    <row r="48" spans="1:256" s="18" customFormat="1" ht="12" customHeight="1" x14ac:dyDescent="0.2">
      <c r="A48" s="156"/>
      <c r="B48" s="150" t="s">
        <v>42</v>
      </c>
      <c r="C48" s="147">
        <v>6210</v>
      </c>
      <c r="D48" s="147">
        <v>3046</v>
      </c>
      <c r="E48" s="147">
        <v>3164</v>
      </c>
      <c r="F48" s="147">
        <v>6101</v>
      </c>
      <c r="G48" s="147">
        <v>2988</v>
      </c>
      <c r="H48" s="147">
        <v>3113</v>
      </c>
      <c r="I48" s="147">
        <v>6158</v>
      </c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  <c r="IV48" s="148"/>
    </row>
    <row r="49" spans="1:256" s="18" customFormat="1" ht="12" customHeight="1" x14ac:dyDescent="0.2">
      <c r="A49" s="156"/>
      <c r="B49" s="156" t="s">
        <v>43</v>
      </c>
      <c r="C49" s="154">
        <v>14859</v>
      </c>
      <c r="D49" s="154">
        <v>7099</v>
      </c>
      <c r="E49" s="154">
        <v>7760</v>
      </c>
      <c r="F49" s="154">
        <v>14759</v>
      </c>
      <c r="G49" s="154">
        <v>7029</v>
      </c>
      <c r="H49" s="154">
        <v>7730</v>
      </c>
      <c r="I49" s="154">
        <v>14809</v>
      </c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8"/>
      <c r="DS49" s="148"/>
      <c r="DT49" s="148"/>
      <c r="DU49" s="148"/>
      <c r="DV49" s="148"/>
      <c r="DW49" s="148"/>
      <c r="DX49" s="148"/>
      <c r="DY49" s="148"/>
      <c r="DZ49" s="148"/>
      <c r="EA49" s="148"/>
      <c r="EB49" s="148"/>
      <c r="EC49" s="148"/>
      <c r="ED49" s="148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  <c r="FL49" s="148"/>
      <c r="FM49" s="148"/>
      <c r="FN49" s="148"/>
      <c r="FO49" s="148"/>
      <c r="FP49" s="148"/>
      <c r="FQ49" s="148"/>
      <c r="FR49" s="148"/>
      <c r="FS49" s="148"/>
      <c r="FT49" s="148"/>
      <c r="FU49" s="148"/>
      <c r="FV49" s="148"/>
      <c r="FW49" s="148"/>
      <c r="FX49" s="148"/>
      <c r="FY49" s="148"/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  <c r="GZ49" s="148"/>
      <c r="HA49" s="148"/>
      <c r="HB49" s="148"/>
      <c r="HC49" s="148"/>
      <c r="HD49" s="148"/>
      <c r="HE49" s="148"/>
      <c r="HF49" s="148"/>
      <c r="HG49" s="148"/>
      <c r="HH49" s="148"/>
      <c r="HI49" s="148"/>
      <c r="HJ49" s="148"/>
      <c r="HK49" s="148"/>
      <c r="HL49" s="148"/>
      <c r="HM49" s="148"/>
      <c r="HN49" s="148"/>
      <c r="HO49" s="148"/>
      <c r="HP49" s="148"/>
      <c r="HQ49" s="148"/>
      <c r="HR49" s="148"/>
      <c r="HS49" s="148"/>
      <c r="HT49" s="148"/>
      <c r="HU49" s="148"/>
      <c r="HV49" s="148"/>
      <c r="HW49" s="148"/>
      <c r="HX49" s="148"/>
      <c r="HY49" s="148"/>
      <c r="HZ49" s="148"/>
      <c r="IA49" s="148"/>
      <c r="IB49" s="148"/>
      <c r="IC49" s="148"/>
      <c r="ID49" s="148"/>
      <c r="IE49" s="148"/>
      <c r="IF49" s="148"/>
      <c r="IG49" s="148"/>
      <c r="IH49" s="148"/>
      <c r="II49" s="148"/>
      <c r="IJ49" s="148"/>
      <c r="IK49" s="148"/>
      <c r="IL49" s="148"/>
      <c r="IM49" s="148"/>
      <c r="IN49" s="148"/>
      <c r="IO49" s="148"/>
      <c r="IP49" s="148"/>
      <c r="IQ49" s="148"/>
      <c r="IR49" s="148"/>
      <c r="IS49" s="148"/>
      <c r="IT49" s="148"/>
      <c r="IU49" s="148"/>
      <c r="IV49" s="148"/>
    </row>
    <row r="50" spans="1:256" s="18" customFormat="1" ht="12" customHeight="1" x14ac:dyDescent="0.2">
      <c r="A50" s="151"/>
      <c r="B50" s="151"/>
      <c r="C50" s="151"/>
      <c r="D50" s="151"/>
      <c r="E50" s="151"/>
      <c r="F50" s="151"/>
      <c r="G50" s="151"/>
      <c r="H50" s="151"/>
      <c r="I50" s="151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  <c r="FL50" s="148"/>
      <c r="FM50" s="148"/>
      <c r="FN50" s="148"/>
      <c r="FO50" s="148"/>
      <c r="FP50" s="148"/>
      <c r="FQ50" s="148"/>
      <c r="FR50" s="148"/>
      <c r="FS50" s="148"/>
      <c r="FT50" s="148"/>
      <c r="FU50" s="148"/>
      <c r="FV50" s="148"/>
      <c r="FW50" s="148"/>
      <c r="FX50" s="148"/>
      <c r="FY50" s="148"/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  <c r="GZ50" s="148"/>
      <c r="HA50" s="148"/>
      <c r="HB50" s="148"/>
      <c r="HC50" s="148"/>
      <c r="HD50" s="148"/>
      <c r="HE50" s="148"/>
      <c r="HF50" s="148"/>
      <c r="HG50" s="148"/>
      <c r="HH50" s="148"/>
      <c r="HI50" s="148"/>
      <c r="HJ50" s="148"/>
      <c r="HK50" s="148"/>
      <c r="HL50" s="148"/>
      <c r="HM50" s="148"/>
      <c r="HN50" s="148"/>
      <c r="HO50" s="148"/>
      <c r="HP50" s="148"/>
      <c r="HQ50" s="148"/>
      <c r="HR50" s="148"/>
      <c r="HS50" s="148"/>
      <c r="HT50" s="148"/>
      <c r="HU50" s="148"/>
      <c r="HV50" s="148"/>
      <c r="HW50" s="148"/>
      <c r="HX50" s="148"/>
      <c r="HY50" s="148"/>
      <c r="HZ50" s="148"/>
      <c r="IA50" s="148"/>
      <c r="IB50" s="148"/>
      <c r="IC50" s="148"/>
      <c r="ID50" s="148"/>
      <c r="IE50" s="148"/>
      <c r="IF50" s="148"/>
      <c r="IG50" s="148"/>
      <c r="IH50" s="148"/>
      <c r="II50" s="148"/>
      <c r="IJ50" s="148"/>
      <c r="IK50" s="148"/>
      <c r="IL50" s="148"/>
      <c r="IM50" s="148"/>
      <c r="IN50" s="148"/>
      <c r="IO50" s="148"/>
      <c r="IP50" s="148"/>
      <c r="IQ50" s="148"/>
      <c r="IR50" s="148"/>
      <c r="IS50" s="148"/>
      <c r="IT50" s="148"/>
      <c r="IU50" s="148"/>
      <c r="IV50" s="148"/>
    </row>
    <row r="51" spans="1:256" s="16" customFormat="1" ht="12" customHeight="1" x14ac:dyDescent="0.2">
      <c r="A51" s="280" t="s">
        <v>44</v>
      </c>
      <c r="B51" s="280"/>
      <c r="C51" s="145">
        <v>56923</v>
      </c>
      <c r="D51" s="145">
        <v>27880</v>
      </c>
      <c r="E51" s="145">
        <v>29043</v>
      </c>
      <c r="F51" s="145">
        <v>56472</v>
      </c>
      <c r="G51" s="145">
        <v>27660</v>
      </c>
      <c r="H51" s="145">
        <v>28812</v>
      </c>
      <c r="I51" s="145">
        <v>56697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  <c r="IR51" s="146"/>
      <c r="IS51" s="146"/>
      <c r="IT51" s="146"/>
      <c r="IU51" s="146"/>
      <c r="IV51" s="146"/>
    </row>
    <row r="52" spans="1:256" s="18" customFormat="1" ht="12" customHeight="1" x14ac:dyDescent="0.2">
      <c r="A52" s="278" t="s">
        <v>45</v>
      </c>
      <c r="B52" s="278"/>
      <c r="C52" s="147">
        <v>19720</v>
      </c>
      <c r="D52" s="147">
        <v>9623</v>
      </c>
      <c r="E52" s="147">
        <v>10097</v>
      </c>
      <c r="F52" s="147">
        <v>19482</v>
      </c>
      <c r="G52" s="147">
        <v>9514</v>
      </c>
      <c r="H52" s="147">
        <v>9968</v>
      </c>
      <c r="I52" s="147">
        <v>19601</v>
      </c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8"/>
      <c r="FF52" s="148"/>
      <c r="FG52" s="148"/>
      <c r="FH52" s="148"/>
      <c r="FI52" s="148"/>
      <c r="FJ52" s="148"/>
      <c r="FK52" s="148"/>
      <c r="FL52" s="148"/>
      <c r="FM52" s="148"/>
      <c r="FN52" s="148"/>
      <c r="FO52" s="148"/>
      <c r="FP52" s="148"/>
      <c r="FQ52" s="148"/>
      <c r="FR52" s="148"/>
      <c r="FS52" s="148"/>
      <c r="FT52" s="148"/>
      <c r="FU52" s="148"/>
      <c r="FV52" s="148"/>
      <c r="FW52" s="148"/>
      <c r="FX52" s="148"/>
      <c r="FY52" s="148"/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  <c r="GZ52" s="148"/>
      <c r="HA52" s="148"/>
      <c r="HB52" s="148"/>
      <c r="HC52" s="148"/>
      <c r="HD52" s="148"/>
      <c r="HE52" s="148"/>
      <c r="HF52" s="148"/>
      <c r="HG52" s="148"/>
      <c r="HH52" s="148"/>
      <c r="HI52" s="148"/>
      <c r="HJ52" s="148"/>
      <c r="HK52" s="148"/>
      <c r="HL52" s="148"/>
      <c r="HM52" s="148"/>
      <c r="HN52" s="148"/>
      <c r="HO52" s="148"/>
      <c r="HP52" s="148"/>
      <c r="HQ52" s="148"/>
      <c r="HR52" s="148"/>
      <c r="HS52" s="148"/>
      <c r="HT52" s="148"/>
      <c r="HU52" s="148"/>
      <c r="HV52" s="148"/>
      <c r="HW52" s="148"/>
      <c r="HX52" s="148"/>
      <c r="HY52" s="148"/>
      <c r="HZ52" s="148"/>
      <c r="IA52" s="148"/>
      <c r="IB52" s="148"/>
      <c r="IC52" s="148"/>
      <c r="ID52" s="148"/>
      <c r="IE52" s="148"/>
      <c r="IF52" s="148"/>
      <c r="IG52" s="148"/>
      <c r="IH52" s="148"/>
      <c r="II52" s="148"/>
      <c r="IJ52" s="148"/>
      <c r="IK52" s="148"/>
      <c r="IL52" s="148"/>
      <c r="IM52" s="148"/>
      <c r="IN52" s="148"/>
      <c r="IO52" s="148"/>
      <c r="IP52" s="148"/>
      <c r="IQ52" s="148"/>
      <c r="IR52" s="148"/>
      <c r="IS52" s="148"/>
      <c r="IT52" s="148"/>
      <c r="IU52" s="148"/>
      <c r="IV52" s="148"/>
    </row>
    <row r="53" spans="1:256" s="18" customFormat="1" ht="12" customHeight="1" x14ac:dyDescent="0.2">
      <c r="A53" s="278" t="s">
        <v>46</v>
      </c>
      <c r="B53" s="278"/>
      <c r="C53" s="147">
        <v>33013</v>
      </c>
      <c r="D53" s="147">
        <v>16195</v>
      </c>
      <c r="E53" s="147">
        <v>16818</v>
      </c>
      <c r="F53" s="147">
        <v>32827</v>
      </c>
      <c r="G53" s="147">
        <v>16109</v>
      </c>
      <c r="H53" s="147">
        <v>16718</v>
      </c>
      <c r="I53" s="147">
        <v>32919</v>
      </c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  <c r="DT53" s="148"/>
      <c r="DU53" s="148"/>
      <c r="DV53" s="148"/>
      <c r="DW53" s="148"/>
      <c r="DX53" s="148"/>
      <c r="DY53" s="148"/>
      <c r="DZ53" s="148"/>
      <c r="EA53" s="148"/>
      <c r="EB53" s="148"/>
      <c r="EC53" s="148"/>
      <c r="ED53" s="148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  <c r="FL53" s="148"/>
      <c r="FM53" s="148"/>
      <c r="FN53" s="148"/>
      <c r="FO53" s="148"/>
      <c r="FP53" s="148"/>
      <c r="FQ53" s="148"/>
      <c r="FR53" s="148"/>
      <c r="FS53" s="148"/>
      <c r="FT53" s="148"/>
      <c r="FU53" s="148"/>
      <c r="FV53" s="148"/>
      <c r="FW53" s="148"/>
      <c r="FX53" s="148"/>
      <c r="FY53" s="148"/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  <c r="GZ53" s="148"/>
      <c r="HA53" s="148"/>
      <c r="HB53" s="148"/>
      <c r="HC53" s="148"/>
      <c r="HD53" s="148"/>
      <c r="HE53" s="148"/>
      <c r="HF53" s="148"/>
      <c r="HG53" s="148"/>
      <c r="HH53" s="148"/>
      <c r="HI53" s="148"/>
      <c r="HJ53" s="148"/>
      <c r="HK53" s="148"/>
      <c r="HL53" s="148"/>
      <c r="HM53" s="148"/>
      <c r="HN53" s="148"/>
      <c r="HO53" s="148"/>
      <c r="HP53" s="148"/>
      <c r="HQ53" s="148"/>
      <c r="HR53" s="148"/>
      <c r="HS53" s="148"/>
      <c r="HT53" s="148"/>
      <c r="HU53" s="148"/>
      <c r="HV53" s="148"/>
      <c r="HW53" s="148"/>
      <c r="HX53" s="148"/>
      <c r="HY53" s="148"/>
      <c r="HZ53" s="148"/>
      <c r="IA53" s="148"/>
      <c r="IB53" s="148"/>
      <c r="IC53" s="148"/>
      <c r="ID53" s="148"/>
      <c r="IE53" s="148"/>
      <c r="IF53" s="148"/>
      <c r="IG53" s="148"/>
      <c r="IH53" s="148"/>
      <c r="II53" s="148"/>
      <c r="IJ53" s="148"/>
      <c r="IK53" s="148"/>
      <c r="IL53" s="148"/>
      <c r="IM53" s="148"/>
      <c r="IN53" s="148"/>
      <c r="IO53" s="148"/>
      <c r="IP53" s="148"/>
      <c r="IQ53" s="148"/>
      <c r="IR53" s="148"/>
      <c r="IS53" s="148"/>
      <c r="IT53" s="148"/>
      <c r="IU53" s="148"/>
      <c r="IV53" s="148"/>
    </row>
    <row r="54" spans="1:256" s="18" customFormat="1" ht="12" customHeight="1" x14ac:dyDescent="0.2">
      <c r="A54" s="279" t="s">
        <v>47</v>
      </c>
      <c r="B54" s="279"/>
      <c r="C54" s="154">
        <v>4190</v>
      </c>
      <c r="D54" s="154">
        <v>2062</v>
      </c>
      <c r="E54" s="154">
        <v>2128</v>
      </c>
      <c r="F54" s="154">
        <v>4163</v>
      </c>
      <c r="G54" s="154">
        <v>2037</v>
      </c>
      <c r="H54" s="154">
        <v>2126</v>
      </c>
      <c r="I54" s="154">
        <v>4177</v>
      </c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  <c r="FL54" s="148"/>
      <c r="FM54" s="148"/>
      <c r="FN54" s="148"/>
      <c r="FO54" s="148"/>
      <c r="FP54" s="148"/>
      <c r="FQ54" s="148"/>
      <c r="FR54" s="148"/>
      <c r="FS54" s="148"/>
      <c r="FT54" s="148"/>
      <c r="FU54" s="148"/>
      <c r="FV54" s="148"/>
      <c r="FW54" s="148"/>
      <c r="FX54" s="148"/>
      <c r="FY54" s="148"/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  <c r="GZ54" s="148"/>
      <c r="HA54" s="148"/>
      <c r="HB54" s="148"/>
      <c r="HC54" s="148"/>
      <c r="HD54" s="148"/>
      <c r="HE54" s="148"/>
      <c r="HF54" s="148"/>
      <c r="HG54" s="148"/>
      <c r="HH54" s="148"/>
      <c r="HI54" s="148"/>
      <c r="HJ54" s="148"/>
      <c r="HK54" s="148"/>
      <c r="HL54" s="148"/>
      <c r="HM54" s="148"/>
      <c r="HN54" s="148"/>
      <c r="HO54" s="148"/>
      <c r="HP54" s="148"/>
      <c r="HQ54" s="148"/>
      <c r="HR54" s="148"/>
      <c r="HS54" s="148"/>
      <c r="HT54" s="148"/>
      <c r="HU54" s="148"/>
      <c r="HV54" s="148"/>
      <c r="HW54" s="148"/>
      <c r="HX54" s="148"/>
      <c r="HY54" s="148"/>
      <c r="HZ54" s="148"/>
      <c r="IA54" s="148"/>
      <c r="IB54" s="148"/>
      <c r="IC54" s="148"/>
      <c r="ID54" s="148"/>
      <c r="IE54" s="148"/>
      <c r="IF54" s="148"/>
      <c r="IG54" s="148"/>
      <c r="IH54" s="148"/>
      <c r="II54" s="148"/>
      <c r="IJ54" s="148"/>
      <c r="IK54" s="148"/>
      <c r="IL54" s="148"/>
      <c r="IM54" s="148"/>
      <c r="IN54" s="148"/>
      <c r="IO54" s="148"/>
      <c r="IP54" s="148"/>
      <c r="IQ54" s="148"/>
      <c r="IR54" s="148"/>
      <c r="IS54" s="148"/>
      <c r="IT54" s="148"/>
      <c r="IU54" s="148"/>
      <c r="IV54" s="148"/>
    </row>
    <row r="55" spans="1:256" s="18" customFormat="1" ht="12" customHeight="1" x14ac:dyDescent="0.2">
      <c r="A55" s="151"/>
      <c r="B55" s="157"/>
      <c r="C55" s="158"/>
      <c r="D55" s="158"/>
      <c r="E55" s="158"/>
      <c r="F55" s="158"/>
      <c r="G55" s="158"/>
      <c r="H55" s="158"/>
      <c r="I55" s="15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  <c r="FL55" s="148"/>
      <c r="FM55" s="148"/>
      <c r="FN55" s="148"/>
      <c r="FO55" s="148"/>
      <c r="FP55" s="148"/>
      <c r="FQ55" s="148"/>
      <c r="FR55" s="148"/>
      <c r="FS55" s="148"/>
      <c r="FT55" s="148"/>
      <c r="FU55" s="148"/>
      <c r="FV55" s="148"/>
      <c r="FW55" s="148"/>
      <c r="FX55" s="148"/>
      <c r="FY55" s="148"/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  <c r="GZ55" s="148"/>
      <c r="HA55" s="148"/>
      <c r="HB55" s="148"/>
      <c r="HC55" s="148"/>
      <c r="HD55" s="148"/>
      <c r="HE55" s="148"/>
      <c r="HF55" s="148"/>
      <c r="HG55" s="148"/>
      <c r="HH55" s="148"/>
      <c r="HI55" s="148"/>
      <c r="HJ55" s="148"/>
      <c r="HK55" s="148"/>
      <c r="HL55" s="148"/>
      <c r="HM55" s="148"/>
      <c r="HN55" s="148"/>
      <c r="HO55" s="148"/>
      <c r="HP55" s="148"/>
      <c r="HQ55" s="148"/>
      <c r="HR55" s="148"/>
      <c r="HS55" s="148"/>
      <c r="HT55" s="148"/>
      <c r="HU55" s="148"/>
      <c r="HV55" s="148"/>
      <c r="HW55" s="148"/>
      <c r="HX55" s="148"/>
      <c r="HY55" s="148"/>
      <c r="HZ55" s="148"/>
      <c r="IA55" s="148"/>
      <c r="IB55" s="148"/>
      <c r="IC55" s="148"/>
      <c r="ID55" s="148"/>
      <c r="IE55" s="148"/>
      <c r="IF55" s="148"/>
      <c r="IG55" s="148"/>
      <c r="IH55" s="148"/>
      <c r="II55" s="148"/>
      <c r="IJ55" s="148"/>
      <c r="IK55" s="148"/>
      <c r="IL55" s="148"/>
      <c r="IM55" s="148"/>
      <c r="IN55" s="148"/>
      <c r="IO55" s="148"/>
      <c r="IP55" s="148"/>
      <c r="IQ55" s="148"/>
      <c r="IR55" s="148"/>
      <c r="IS55" s="148"/>
      <c r="IT55" s="148"/>
      <c r="IU55" s="148"/>
      <c r="IV55" s="148"/>
    </row>
    <row r="56" spans="1:256" s="18" customFormat="1" ht="12" customHeight="1" x14ac:dyDescent="0.2">
      <c r="A56" s="283" t="s">
        <v>48</v>
      </c>
      <c r="B56" s="283"/>
      <c r="C56" s="144">
        <v>51564</v>
      </c>
      <c r="D56" s="144">
        <v>25189</v>
      </c>
      <c r="E56" s="144">
        <v>26375</v>
      </c>
      <c r="F56" s="144">
        <v>51084</v>
      </c>
      <c r="G56" s="144">
        <v>24933</v>
      </c>
      <c r="H56" s="144">
        <v>26151</v>
      </c>
      <c r="I56" s="144">
        <v>51324</v>
      </c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  <c r="FL56" s="148"/>
      <c r="FM56" s="148"/>
      <c r="FN56" s="148"/>
      <c r="FO56" s="148"/>
      <c r="FP56" s="148"/>
      <c r="FQ56" s="148"/>
      <c r="FR56" s="148"/>
      <c r="FS56" s="148"/>
      <c r="FT56" s="148"/>
      <c r="FU56" s="148"/>
      <c r="FV56" s="148"/>
      <c r="FW56" s="148"/>
      <c r="FX56" s="148"/>
      <c r="FY56" s="148"/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  <c r="GZ56" s="148"/>
      <c r="HA56" s="148"/>
      <c r="HB56" s="148"/>
      <c r="HC56" s="148"/>
      <c r="HD56" s="148"/>
      <c r="HE56" s="148"/>
      <c r="HF56" s="148"/>
      <c r="HG56" s="148"/>
      <c r="HH56" s="148"/>
      <c r="HI56" s="148"/>
      <c r="HJ56" s="148"/>
      <c r="HK56" s="148"/>
      <c r="HL56" s="148"/>
      <c r="HM56" s="148"/>
      <c r="HN56" s="148"/>
      <c r="HO56" s="148"/>
      <c r="HP56" s="148"/>
      <c r="HQ56" s="148"/>
      <c r="HR56" s="148"/>
      <c r="HS56" s="148"/>
      <c r="HT56" s="148"/>
      <c r="HU56" s="148"/>
      <c r="HV56" s="148"/>
      <c r="HW56" s="148"/>
      <c r="HX56" s="148"/>
      <c r="HY56" s="148"/>
      <c r="HZ56" s="148"/>
      <c r="IA56" s="148"/>
      <c r="IB56" s="148"/>
      <c r="IC56" s="148"/>
      <c r="ID56" s="148"/>
      <c r="IE56" s="148"/>
      <c r="IF56" s="148"/>
      <c r="IG56" s="148"/>
      <c r="IH56" s="148"/>
      <c r="II56" s="148"/>
      <c r="IJ56" s="148"/>
      <c r="IK56" s="148"/>
      <c r="IL56" s="148"/>
      <c r="IM56" s="148"/>
      <c r="IN56" s="148"/>
      <c r="IO56" s="148"/>
      <c r="IP56" s="148"/>
      <c r="IQ56" s="148"/>
      <c r="IR56" s="148"/>
      <c r="IS56" s="148"/>
      <c r="IT56" s="148"/>
      <c r="IU56" s="148"/>
      <c r="IV56" s="148"/>
    </row>
    <row r="57" spans="1:256" s="18" customFormat="1" ht="12" customHeight="1" x14ac:dyDescent="0.2">
      <c r="A57" s="278" t="s">
        <v>49</v>
      </c>
      <c r="B57" s="278"/>
      <c r="C57" s="147">
        <v>3385</v>
      </c>
      <c r="D57" s="147">
        <v>1655</v>
      </c>
      <c r="E57" s="147">
        <v>1730</v>
      </c>
      <c r="F57" s="147">
        <v>3345</v>
      </c>
      <c r="G57" s="147">
        <v>1634</v>
      </c>
      <c r="H57" s="147">
        <v>1711</v>
      </c>
      <c r="I57" s="147">
        <v>3365</v>
      </c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/>
      <c r="FD57" s="148"/>
      <c r="FE57" s="148"/>
      <c r="FF57" s="148"/>
      <c r="FG57" s="148"/>
      <c r="FH57" s="148"/>
      <c r="FI57" s="148"/>
      <c r="FJ57" s="148"/>
      <c r="FK57" s="148"/>
      <c r="FL57" s="148"/>
      <c r="FM57" s="148"/>
      <c r="FN57" s="148"/>
      <c r="FO57" s="148"/>
      <c r="FP57" s="148"/>
      <c r="FQ57" s="148"/>
      <c r="FR57" s="148"/>
      <c r="FS57" s="148"/>
      <c r="FT57" s="148"/>
      <c r="FU57" s="148"/>
      <c r="FV57" s="148"/>
      <c r="FW57" s="148"/>
      <c r="FX57" s="148"/>
      <c r="FY57" s="148"/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  <c r="GZ57" s="148"/>
      <c r="HA57" s="148"/>
      <c r="HB57" s="148"/>
      <c r="HC57" s="148"/>
      <c r="HD57" s="148"/>
      <c r="HE57" s="148"/>
      <c r="HF57" s="148"/>
      <c r="HG57" s="148"/>
      <c r="HH57" s="148"/>
      <c r="HI57" s="148"/>
      <c r="HJ57" s="148"/>
      <c r="HK57" s="148"/>
      <c r="HL57" s="148"/>
      <c r="HM57" s="148"/>
      <c r="HN57" s="148"/>
      <c r="HO57" s="148"/>
      <c r="HP57" s="148"/>
      <c r="HQ57" s="148"/>
      <c r="HR57" s="148"/>
      <c r="HS57" s="148"/>
      <c r="HT57" s="148"/>
      <c r="HU57" s="148"/>
      <c r="HV57" s="148"/>
      <c r="HW57" s="148"/>
      <c r="HX57" s="148"/>
      <c r="HY57" s="148"/>
      <c r="HZ57" s="148"/>
      <c r="IA57" s="148"/>
      <c r="IB57" s="148"/>
      <c r="IC57" s="148"/>
      <c r="ID57" s="148"/>
      <c r="IE57" s="148"/>
      <c r="IF57" s="148"/>
      <c r="IG57" s="148"/>
      <c r="IH57" s="148"/>
      <c r="II57" s="148"/>
      <c r="IJ57" s="148"/>
      <c r="IK57" s="148"/>
      <c r="IL57" s="148"/>
      <c r="IM57" s="148"/>
      <c r="IN57" s="148"/>
      <c r="IO57" s="148"/>
      <c r="IP57" s="148"/>
      <c r="IQ57" s="148"/>
      <c r="IR57" s="148"/>
      <c r="IS57" s="148"/>
      <c r="IT57" s="148"/>
      <c r="IU57" s="148"/>
      <c r="IV57" s="148"/>
    </row>
    <row r="58" spans="1:256" s="18" customFormat="1" ht="12" customHeight="1" x14ac:dyDescent="0.2">
      <c r="A58" s="278" t="s">
        <v>51</v>
      </c>
      <c r="B58" s="278"/>
      <c r="C58" s="147">
        <v>2059</v>
      </c>
      <c r="D58" s="147">
        <v>1002</v>
      </c>
      <c r="E58" s="147">
        <v>1057</v>
      </c>
      <c r="F58" s="147">
        <v>2033</v>
      </c>
      <c r="G58" s="147">
        <v>985</v>
      </c>
      <c r="H58" s="147">
        <v>1048</v>
      </c>
      <c r="I58" s="147">
        <v>2046</v>
      </c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  <c r="FC58" s="148"/>
      <c r="FD58" s="148"/>
      <c r="FE58" s="148"/>
      <c r="FF58" s="148"/>
      <c r="FG58" s="148"/>
      <c r="FH58" s="148"/>
      <c r="FI58" s="148"/>
      <c r="FJ58" s="148"/>
      <c r="FK58" s="148"/>
      <c r="FL58" s="148"/>
      <c r="FM58" s="148"/>
      <c r="FN58" s="148"/>
      <c r="FO58" s="148"/>
      <c r="FP58" s="148"/>
      <c r="FQ58" s="148"/>
      <c r="FR58" s="148"/>
      <c r="FS58" s="148"/>
      <c r="FT58" s="148"/>
      <c r="FU58" s="148"/>
      <c r="FV58" s="148"/>
      <c r="FW58" s="148"/>
      <c r="FX58" s="148"/>
      <c r="FY58" s="148"/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  <c r="GZ58" s="148"/>
      <c r="HA58" s="148"/>
      <c r="HB58" s="148"/>
      <c r="HC58" s="148"/>
      <c r="HD58" s="148"/>
      <c r="HE58" s="148"/>
      <c r="HF58" s="148"/>
      <c r="HG58" s="148"/>
      <c r="HH58" s="148"/>
      <c r="HI58" s="148"/>
      <c r="HJ58" s="148"/>
      <c r="HK58" s="148"/>
      <c r="HL58" s="148"/>
      <c r="HM58" s="148"/>
      <c r="HN58" s="148"/>
      <c r="HO58" s="148"/>
      <c r="HP58" s="148"/>
      <c r="HQ58" s="148"/>
      <c r="HR58" s="148"/>
      <c r="HS58" s="148"/>
      <c r="HT58" s="148"/>
      <c r="HU58" s="148"/>
      <c r="HV58" s="148"/>
      <c r="HW58" s="148"/>
      <c r="HX58" s="148"/>
      <c r="HY58" s="148"/>
      <c r="HZ58" s="148"/>
      <c r="IA58" s="148"/>
      <c r="IB58" s="148"/>
      <c r="IC58" s="148"/>
      <c r="ID58" s="148"/>
      <c r="IE58" s="148"/>
      <c r="IF58" s="148"/>
      <c r="IG58" s="148"/>
      <c r="IH58" s="148"/>
      <c r="II58" s="148"/>
      <c r="IJ58" s="148"/>
      <c r="IK58" s="148"/>
      <c r="IL58" s="148"/>
      <c r="IM58" s="148"/>
      <c r="IN58" s="148"/>
      <c r="IO58" s="148"/>
      <c r="IP58" s="148"/>
      <c r="IQ58" s="148"/>
      <c r="IR58" s="148"/>
      <c r="IS58" s="148"/>
      <c r="IT58" s="148"/>
      <c r="IU58" s="148"/>
      <c r="IV58" s="148"/>
    </row>
    <row r="59" spans="1:256" s="18" customFormat="1" ht="12" customHeight="1" x14ac:dyDescent="0.2">
      <c r="A59" s="278" t="s">
        <v>52</v>
      </c>
      <c r="B59" s="278"/>
      <c r="C59" s="147">
        <v>2131</v>
      </c>
      <c r="D59" s="147">
        <v>1060</v>
      </c>
      <c r="E59" s="147">
        <v>1071</v>
      </c>
      <c r="F59" s="147">
        <v>2130</v>
      </c>
      <c r="G59" s="147">
        <v>1052</v>
      </c>
      <c r="H59" s="147">
        <v>1078</v>
      </c>
      <c r="I59" s="147">
        <v>2131</v>
      </c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/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/>
      <c r="FD59" s="148"/>
      <c r="FE59" s="148"/>
      <c r="FF59" s="148"/>
      <c r="FG59" s="148"/>
      <c r="FH59" s="148"/>
      <c r="FI59" s="148"/>
      <c r="FJ59" s="148"/>
      <c r="FK59" s="148"/>
      <c r="FL59" s="148"/>
      <c r="FM59" s="148"/>
      <c r="FN59" s="148"/>
      <c r="FO59" s="148"/>
      <c r="FP59" s="148"/>
      <c r="FQ59" s="148"/>
      <c r="FR59" s="148"/>
      <c r="FS59" s="148"/>
      <c r="FT59" s="148"/>
      <c r="FU59" s="148"/>
      <c r="FV59" s="148"/>
      <c r="FW59" s="148"/>
      <c r="FX59" s="148"/>
      <c r="FY59" s="148"/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  <c r="GZ59" s="148"/>
      <c r="HA59" s="148"/>
      <c r="HB59" s="148"/>
      <c r="HC59" s="148"/>
      <c r="HD59" s="148"/>
      <c r="HE59" s="148"/>
      <c r="HF59" s="148"/>
      <c r="HG59" s="148"/>
      <c r="HH59" s="148"/>
      <c r="HI59" s="148"/>
      <c r="HJ59" s="148"/>
      <c r="HK59" s="148"/>
      <c r="HL59" s="148"/>
      <c r="HM59" s="148"/>
      <c r="HN59" s="148"/>
      <c r="HO59" s="148"/>
      <c r="HP59" s="148"/>
      <c r="HQ59" s="148"/>
      <c r="HR59" s="148"/>
      <c r="HS59" s="148"/>
      <c r="HT59" s="148"/>
      <c r="HU59" s="148"/>
      <c r="HV59" s="148"/>
      <c r="HW59" s="148"/>
      <c r="HX59" s="148"/>
      <c r="HY59" s="148"/>
      <c r="HZ59" s="148"/>
      <c r="IA59" s="148"/>
      <c r="IB59" s="148"/>
      <c r="IC59" s="148"/>
      <c r="ID59" s="148"/>
      <c r="IE59" s="148"/>
      <c r="IF59" s="148"/>
      <c r="IG59" s="148"/>
      <c r="IH59" s="148"/>
      <c r="II59" s="148"/>
      <c r="IJ59" s="148"/>
      <c r="IK59" s="148"/>
      <c r="IL59" s="148"/>
      <c r="IM59" s="148"/>
      <c r="IN59" s="148"/>
      <c r="IO59" s="148"/>
      <c r="IP59" s="148"/>
      <c r="IQ59" s="148"/>
      <c r="IR59" s="148"/>
      <c r="IS59" s="148"/>
      <c r="IT59" s="148"/>
      <c r="IU59" s="148"/>
      <c r="IV59" s="148"/>
    </row>
    <row r="60" spans="1:256" s="18" customFormat="1" ht="12" customHeight="1" x14ac:dyDescent="0.2">
      <c r="A60" s="278" t="s">
        <v>53</v>
      </c>
      <c r="B60" s="278"/>
      <c r="C60" s="147">
        <v>8331</v>
      </c>
      <c r="D60" s="147">
        <v>4114</v>
      </c>
      <c r="E60" s="147">
        <v>4217</v>
      </c>
      <c r="F60" s="147">
        <v>8182</v>
      </c>
      <c r="G60" s="147">
        <v>4045</v>
      </c>
      <c r="H60" s="147">
        <v>4137</v>
      </c>
      <c r="I60" s="147">
        <v>8255</v>
      </c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148"/>
      <c r="EL60" s="148"/>
      <c r="EM60" s="148"/>
      <c r="EN60" s="148"/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/>
      <c r="FD60" s="148"/>
      <c r="FE60" s="148"/>
      <c r="FF60" s="148"/>
      <c r="FG60" s="148"/>
      <c r="FH60" s="148"/>
      <c r="FI60" s="148"/>
      <c r="FJ60" s="148"/>
      <c r="FK60" s="148"/>
      <c r="FL60" s="148"/>
      <c r="FM60" s="148"/>
      <c r="FN60" s="148"/>
      <c r="FO60" s="148"/>
      <c r="FP60" s="148"/>
      <c r="FQ60" s="148"/>
      <c r="FR60" s="148"/>
      <c r="FS60" s="148"/>
      <c r="FT60" s="148"/>
      <c r="FU60" s="148"/>
      <c r="FV60" s="148"/>
      <c r="FW60" s="148"/>
      <c r="FX60" s="148"/>
      <c r="FY60" s="148"/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  <c r="GZ60" s="148"/>
      <c r="HA60" s="148"/>
      <c r="HB60" s="148"/>
      <c r="HC60" s="148"/>
      <c r="HD60" s="148"/>
      <c r="HE60" s="148"/>
      <c r="HF60" s="148"/>
      <c r="HG60" s="148"/>
      <c r="HH60" s="148"/>
      <c r="HI60" s="148"/>
      <c r="HJ60" s="148"/>
      <c r="HK60" s="148"/>
      <c r="HL60" s="148"/>
      <c r="HM60" s="148"/>
      <c r="HN60" s="148"/>
      <c r="HO60" s="148"/>
      <c r="HP60" s="148"/>
      <c r="HQ60" s="148"/>
      <c r="HR60" s="148"/>
      <c r="HS60" s="148"/>
      <c r="HT60" s="148"/>
      <c r="HU60" s="148"/>
      <c r="HV60" s="148"/>
      <c r="HW60" s="148"/>
      <c r="HX60" s="148"/>
      <c r="HY60" s="148"/>
      <c r="HZ60" s="148"/>
      <c r="IA60" s="148"/>
      <c r="IB60" s="148"/>
      <c r="IC60" s="148"/>
      <c r="ID60" s="148"/>
      <c r="IE60" s="148"/>
      <c r="IF60" s="148"/>
      <c r="IG60" s="148"/>
      <c r="IH60" s="148"/>
      <c r="II60" s="148"/>
      <c r="IJ60" s="148"/>
      <c r="IK60" s="148"/>
      <c r="IL60" s="148"/>
      <c r="IM60" s="148"/>
      <c r="IN60" s="148"/>
      <c r="IO60" s="148"/>
      <c r="IP60" s="148"/>
      <c r="IQ60" s="148"/>
      <c r="IR60" s="148"/>
      <c r="IS60" s="148"/>
      <c r="IT60" s="148"/>
      <c r="IU60" s="148"/>
      <c r="IV60" s="148"/>
    </row>
    <row r="61" spans="1:256" s="18" customFormat="1" ht="12" customHeight="1" x14ac:dyDescent="0.2">
      <c r="A61" s="278" t="s">
        <v>54</v>
      </c>
      <c r="B61" s="278"/>
      <c r="C61" s="147">
        <v>2892</v>
      </c>
      <c r="D61" s="147">
        <v>1401</v>
      </c>
      <c r="E61" s="147">
        <v>1491</v>
      </c>
      <c r="F61" s="147">
        <v>2927</v>
      </c>
      <c r="G61" s="147">
        <v>1412</v>
      </c>
      <c r="H61" s="147">
        <v>1515</v>
      </c>
      <c r="I61" s="147">
        <v>2910</v>
      </c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8"/>
      <c r="EA61" s="148"/>
      <c r="EB61" s="148"/>
      <c r="EC61" s="148"/>
      <c r="ED61" s="148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/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/>
      <c r="FD61" s="148"/>
      <c r="FE61" s="148"/>
      <c r="FF61" s="148"/>
      <c r="FG61" s="148"/>
      <c r="FH61" s="148"/>
      <c r="FI61" s="148"/>
      <c r="FJ61" s="148"/>
      <c r="FK61" s="148"/>
      <c r="FL61" s="148"/>
      <c r="FM61" s="148"/>
      <c r="FN61" s="148"/>
      <c r="FO61" s="148"/>
      <c r="FP61" s="148"/>
      <c r="FQ61" s="148"/>
      <c r="FR61" s="148"/>
      <c r="FS61" s="148"/>
      <c r="FT61" s="148"/>
      <c r="FU61" s="148"/>
      <c r="FV61" s="148"/>
      <c r="FW61" s="148"/>
      <c r="FX61" s="148"/>
      <c r="FY61" s="148"/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  <c r="GZ61" s="148"/>
      <c r="HA61" s="148"/>
      <c r="HB61" s="148"/>
      <c r="HC61" s="148"/>
      <c r="HD61" s="148"/>
      <c r="HE61" s="148"/>
      <c r="HF61" s="148"/>
      <c r="HG61" s="148"/>
      <c r="HH61" s="148"/>
      <c r="HI61" s="148"/>
      <c r="HJ61" s="148"/>
      <c r="HK61" s="148"/>
      <c r="HL61" s="148"/>
      <c r="HM61" s="148"/>
      <c r="HN61" s="148"/>
      <c r="HO61" s="148"/>
      <c r="HP61" s="148"/>
      <c r="HQ61" s="148"/>
      <c r="HR61" s="148"/>
      <c r="HS61" s="148"/>
      <c r="HT61" s="148"/>
      <c r="HU61" s="148"/>
      <c r="HV61" s="148"/>
      <c r="HW61" s="148"/>
      <c r="HX61" s="148"/>
      <c r="HY61" s="148"/>
      <c r="HZ61" s="148"/>
      <c r="IA61" s="148"/>
      <c r="IB61" s="148"/>
      <c r="IC61" s="148"/>
      <c r="ID61" s="148"/>
      <c r="IE61" s="148"/>
      <c r="IF61" s="148"/>
      <c r="IG61" s="148"/>
      <c r="IH61" s="148"/>
      <c r="II61" s="148"/>
      <c r="IJ61" s="148"/>
      <c r="IK61" s="148"/>
      <c r="IL61" s="148"/>
      <c r="IM61" s="148"/>
      <c r="IN61" s="148"/>
      <c r="IO61" s="148"/>
      <c r="IP61" s="148"/>
      <c r="IQ61" s="148"/>
      <c r="IR61" s="148"/>
      <c r="IS61" s="148"/>
      <c r="IT61" s="148"/>
      <c r="IU61" s="148"/>
      <c r="IV61" s="148"/>
    </row>
    <row r="62" spans="1:256" s="18" customFormat="1" ht="12" customHeight="1" x14ac:dyDescent="0.2">
      <c r="A62" s="278" t="s">
        <v>56</v>
      </c>
      <c r="B62" s="278"/>
      <c r="C62" s="147">
        <v>15110</v>
      </c>
      <c r="D62" s="147">
        <v>7331</v>
      </c>
      <c r="E62" s="147">
        <v>7779</v>
      </c>
      <c r="F62" s="147">
        <v>14914</v>
      </c>
      <c r="G62" s="147">
        <v>7223</v>
      </c>
      <c r="H62" s="147">
        <v>7691</v>
      </c>
      <c r="I62" s="147">
        <v>15012</v>
      </c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  <c r="HQ62" s="148"/>
      <c r="HR62" s="148"/>
      <c r="HS62" s="148"/>
      <c r="HT62" s="148"/>
      <c r="HU62" s="148"/>
      <c r="HV62" s="148"/>
      <c r="HW62" s="148"/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 s="148"/>
      <c r="IJ62" s="148"/>
      <c r="IK62" s="148"/>
      <c r="IL62" s="148"/>
      <c r="IM62" s="148"/>
      <c r="IN62" s="148"/>
      <c r="IO62" s="148"/>
      <c r="IP62" s="148"/>
      <c r="IQ62" s="148"/>
      <c r="IR62" s="148"/>
      <c r="IS62" s="148"/>
      <c r="IT62" s="148"/>
      <c r="IU62" s="148"/>
      <c r="IV62" s="148"/>
    </row>
    <row r="63" spans="1:256" s="18" customFormat="1" ht="12" customHeight="1" x14ac:dyDescent="0.2">
      <c r="A63" s="278" t="s">
        <v>58</v>
      </c>
      <c r="B63" s="278"/>
      <c r="C63" s="147">
        <v>4597</v>
      </c>
      <c r="D63" s="147">
        <v>2187</v>
      </c>
      <c r="E63" s="147">
        <v>2410</v>
      </c>
      <c r="F63" s="147">
        <v>4572</v>
      </c>
      <c r="G63" s="147">
        <v>2178</v>
      </c>
      <c r="H63" s="147">
        <v>2394</v>
      </c>
      <c r="I63" s="147">
        <v>4585</v>
      </c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  <c r="HQ63" s="148"/>
      <c r="HR63" s="148"/>
      <c r="HS63" s="148"/>
      <c r="HT63" s="148"/>
      <c r="HU63" s="148"/>
      <c r="HV63" s="148"/>
      <c r="HW63" s="148"/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 s="148"/>
      <c r="IJ63" s="148"/>
      <c r="IK63" s="148"/>
      <c r="IL63" s="148"/>
      <c r="IM63" s="148"/>
      <c r="IN63" s="148"/>
      <c r="IO63" s="148"/>
      <c r="IP63" s="148"/>
      <c r="IQ63" s="148"/>
      <c r="IR63" s="148"/>
      <c r="IS63" s="148"/>
      <c r="IT63" s="148"/>
      <c r="IU63" s="148"/>
      <c r="IV63" s="148"/>
    </row>
    <row r="64" spans="1:256" s="18" customFormat="1" ht="12" customHeight="1" x14ac:dyDescent="0.2">
      <c r="A64" s="278" t="s">
        <v>59</v>
      </c>
      <c r="B64" s="278"/>
      <c r="C64" s="147">
        <v>2398</v>
      </c>
      <c r="D64" s="147">
        <v>1169</v>
      </c>
      <c r="E64" s="147">
        <v>1229</v>
      </c>
      <c r="F64" s="147">
        <v>2365</v>
      </c>
      <c r="G64" s="147">
        <v>1158</v>
      </c>
      <c r="H64" s="147">
        <v>1207</v>
      </c>
      <c r="I64" s="147">
        <v>2380</v>
      </c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  <c r="HN64" s="148"/>
      <c r="HO64" s="148"/>
      <c r="HP64" s="148"/>
      <c r="HQ64" s="148"/>
      <c r="HR64" s="148"/>
      <c r="HS64" s="148"/>
      <c r="HT64" s="148"/>
      <c r="HU64" s="148"/>
      <c r="HV64" s="148"/>
      <c r="HW64" s="148"/>
      <c r="HX64" s="148"/>
      <c r="HY64" s="148"/>
      <c r="HZ64" s="148"/>
      <c r="IA64" s="148"/>
      <c r="IB64" s="148"/>
      <c r="IC64" s="148"/>
      <c r="ID64" s="148"/>
      <c r="IE64" s="148"/>
      <c r="IF64" s="148"/>
      <c r="IG64" s="148"/>
      <c r="IH64" s="148"/>
      <c r="II64" s="148"/>
      <c r="IJ64" s="148"/>
      <c r="IK64" s="148"/>
      <c r="IL64" s="148"/>
      <c r="IM64" s="148"/>
      <c r="IN64" s="148"/>
      <c r="IO64" s="148"/>
      <c r="IP64" s="148"/>
      <c r="IQ64" s="148"/>
      <c r="IR64" s="148"/>
      <c r="IS64" s="148"/>
      <c r="IT64" s="148"/>
      <c r="IU64" s="148"/>
      <c r="IV64" s="148"/>
    </row>
    <row r="65" spans="1:256" s="18" customFormat="1" ht="12" customHeight="1" x14ac:dyDescent="0.2">
      <c r="A65" s="278" t="s">
        <v>60</v>
      </c>
      <c r="B65" s="278"/>
      <c r="C65" s="147">
        <v>2627</v>
      </c>
      <c r="D65" s="147">
        <v>1306</v>
      </c>
      <c r="E65" s="147">
        <v>1321</v>
      </c>
      <c r="F65" s="147">
        <v>2617</v>
      </c>
      <c r="G65" s="147">
        <v>1300</v>
      </c>
      <c r="H65" s="147">
        <v>1317</v>
      </c>
      <c r="I65" s="147">
        <v>2624</v>
      </c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8"/>
      <c r="DZ65" s="148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8"/>
      <c r="EM65" s="148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/>
      <c r="FD65" s="148"/>
      <c r="FE65" s="148"/>
      <c r="FF65" s="148"/>
      <c r="FG65" s="148"/>
      <c r="FH65" s="148"/>
      <c r="FI65" s="148"/>
      <c r="FJ65" s="148"/>
      <c r="FK65" s="148"/>
      <c r="FL65" s="148"/>
      <c r="FM65" s="148"/>
      <c r="FN65" s="148"/>
      <c r="FO65" s="148"/>
      <c r="FP65" s="148"/>
      <c r="FQ65" s="148"/>
      <c r="FR65" s="148"/>
      <c r="FS65" s="148"/>
      <c r="FT65" s="148"/>
      <c r="FU65" s="148"/>
      <c r="FV65" s="148"/>
      <c r="FW65" s="148"/>
      <c r="FX65" s="148"/>
      <c r="FY65" s="148"/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  <c r="GZ65" s="148"/>
      <c r="HA65" s="148"/>
      <c r="HB65" s="148"/>
      <c r="HC65" s="148"/>
      <c r="HD65" s="148"/>
      <c r="HE65" s="148"/>
      <c r="HF65" s="148"/>
      <c r="HG65" s="148"/>
      <c r="HH65" s="148"/>
      <c r="HI65" s="148"/>
      <c r="HJ65" s="148"/>
      <c r="HK65" s="148"/>
      <c r="HL65" s="148"/>
      <c r="HM65" s="148"/>
      <c r="HN65" s="148"/>
      <c r="HO65" s="148"/>
      <c r="HP65" s="148"/>
      <c r="HQ65" s="148"/>
      <c r="HR65" s="148"/>
      <c r="HS65" s="148"/>
      <c r="HT65" s="148"/>
      <c r="HU65" s="148"/>
      <c r="HV65" s="148"/>
      <c r="HW65" s="148"/>
      <c r="HX65" s="148"/>
      <c r="HY65" s="148"/>
      <c r="HZ65" s="148"/>
      <c r="IA65" s="148"/>
      <c r="IB65" s="148"/>
      <c r="IC65" s="148"/>
      <c r="ID65" s="148"/>
      <c r="IE65" s="148"/>
      <c r="IF65" s="148"/>
      <c r="IG65" s="148"/>
      <c r="IH65" s="148"/>
      <c r="II65" s="148"/>
      <c r="IJ65" s="148"/>
      <c r="IK65" s="148"/>
      <c r="IL65" s="148"/>
      <c r="IM65" s="148"/>
      <c r="IN65" s="148"/>
      <c r="IO65" s="148"/>
      <c r="IP65" s="148"/>
      <c r="IQ65" s="148"/>
      <c r="IR65" s="148"/>
      <c r="IS65" s="148"/>
      <c r="IT65" s="148"/>
      <c r="IU65" s="148"/>
      <c r="IV65" s="148"/>
    </row>
    <row r="66" spans="1:256" s="18" customFormat="1" ht="12" customHeight="1" x14ac:dyDescent="0.2">
      <c r="A66" s="278" t="s">
        <v>61</v>
      </c>
      <c r="B66" s="278"/>
      <c r="C66" s="147">
        <v>4627</v>
      </c>
      <c r="D66" s="147">
        <v>2297</v>
      </c>
      <c r="E66" s="147">
        <v>2330</v>
      </c>
      <c r="F66" s="147">
        <v>4616</v>
      </c>
      <c r="G66" s="147">
        <v>2289</v>
      </c>
      <c r="H66" s="147">
        <v>2327</v>
      </c>
      <c r="I66" s="147">
        <v>4620</v>
      </c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48"/>
      <c r="DT66" s="148"/>
      <c r="DU66" s="148"/>
      <c r="DV66" s="148"/>
      <c r="DW66" s="148"/>
      <c r="DX66" s="148"/>
      <c r="DY66" s="148"/>
      <c r="DZ66" s="148"/>
      <c r="EA66" s="148"/>
      <c r="EB66" s="148"/>
      <c r="EC66" s="148"/>
      <c r="ED66" s="148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/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/>
      <c r="FD66" s="148"/>
      <c r="FE66" s="148"/>
      <c r="FF66" s="148"/>
      <c r="FG66" s="148"/>
      <c r="FH66" s="148"/>
      <c r="FI66" s="148"/>
      <c r="FJ66" s="148"/>
      <c r="FK66" s="148"/>
      <c r="FL66" s="148"/>
      <c r="FM66" s="148"/>
      <c r="FN66" s="148"/>
      <c r="FO66" s="148"/>
      <c r="FP66" s="148"/>
      <c r="FQ66" s="148"/>
      <c r="FR66" s="148"/>
      <c r="FS66" s="148"/>
      <c r="FT66" s="148"/>
      <c r="FU66" s="148"/>
      <c r="FV66" s="148"/>
      <c r="FW66" s="148"/>
      <c r="FX66" s="148"/>
      <c r="FY66" s="148"/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  <c r="GZ66" s="148"/>
      <c r="HA66" s="148"/>
      <c r="HB66" s="148"/>
      <c r="HC66" s="148"/>
      <c r="HD66" s="148"/>
      <c r="HE66" s="148"/>
      <c r="HF66" s="148"/>
      <c r="HG66" s="148"/>
      <c r="HH66" s="148"/>
      <c r="HI66" s="148"/>
      <c r="HJ66" s="148"/>
      <c r="HK66" s="148"/>
      <c r="HL66" s="148"/>
      <c r="HM66" s="148"/>
      <c r="HN66" s="148"/>
      <c r="HO66" s="148"/>
      <c r="HP66" s="148"/>
      <c r="HQ66" s="148"/>
      <c r="HR66" s="148"/>
      <c r="HS66" s="148"/>
      <c r="HT66" s="148"/>
      <c r="HU66" s="148"/>
      <c r="HV66" s="148"/>
      <c r="HW66" s="148"/>
      <c r="HX66" s="148"/>
      <c r="HY66" s="148"/>
      <c r="HZ66" s="148"/>
      <c r="IA66" s="148"/>
      <c r="IB66" s="148"/>
      <c r="IC66" s="148"/>
      <c r="ID66" s="148"/>
      <c r="IE66" s="148"/>
      <c r="IF66" s="148"/>
      <c r="IG66" s="148"/>
      <c r="IH66" s="148"/>
      <c r="II66" s="148"/>
      <c r="IJ66" s="148"/>
      <c r="IK66" s="148"/>
      <c r="IL66" s="148"/>
      <c r="IM66" s="148"/>
      <c r="IN66" s="148"/>
      <c r="IO66" s="148"/>
      <c r="IP66" s="148"/>
      <c r="IQ66" s="148"/>
      <c r="IR66" s="148"/>
      <c r="IS66" s="148"/>
      <c r="IT66" s="148"/>
      <c r="IU66" s="148"/>
      <c r="IV66" s="148"/>
    </row>
    <row r="67" spans="1:256" s="18" customFormat="1" ht="12" customHeight="1" x14ac:dyDescent="0.2">
      <c r="A67" s="279" t="s">
        <v>62</v>
      </c>
      <c r="B67" s="279"/>
      <c r="C67" s="154">
        <v>3407</v>
      </c>
      <c r="D67" s="154">
        <v>1667</v>
      </c>
      <c r="E67" s="154">
        <v>1740</v>
      </c>
      <c r="F67" s="154">
        <v>3383</v>
      </c>
      <c r="G67" s="154">
        <v>1657</v>
      </c>
      <c r="H67" s="154">
        <v>1726</v>
      </c>
      <c r="I67" s="154">
        <v>3396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48"/>
      <c r="DT67" s="148"/>
      <c r="DU67" s="148"/>
      <c r="DV67" s="148"/>
      <c r="DW67" s="148"/>
      <c r="DX67" s="148"/>
      <c r="DY67" s="148"/>
      <c r="DZ67" s="148"/>
      <c r="EA67" s="148"/>
      <c r="EB67" s="148"/>
      <c r="EC67" s="148"/>
      <c r="ED67" s="148"/>
      <c r="EE67" s="148"/>
      <c r="EF67" s="148"/>
      <c r="EG67" s="148"/>
      <c r="EH67" s="148"/>
      <c r="EI67" s="148"/>
      <c r="EJ67" s="148"/>
      <c r="EK67" s="148"/>
      <c r="EL67" s="148"/>
      <c r="EM67" s="148"/>
      <c r="EN67" s="148"/>
      <c r="EO67" s="148"/>
      <c r="EP67" s="148"/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  <c r="FC67" s="148"/>
      <c r="FD67" s="148"/>
      <c r="FE67" s="148"/>
      <c r="FF67" s="148"/>
      <c r="FG67" s="148"/>
      <c r="FH67" s="148"/>
      <c r="FI67" s="148"/>
      <c r="FJ67" s="148"/>
      <c r="FK67" s="148"/>
      <c r="FL67" s="148"/>
      <c r="FM67" s="148"/>
      <c r="FN67" s="148"/>
      <c r="FO67" s="148"/>
      <c r="FP67" s="148"/>
      <c r="FQ67" s="148"/>
      <c r="FR67" s="148"/>
      <c r="FS67" s="148"/>
      <c r="FT67" s="148"/>
      <c r="FU67" s="148"/>
      <c r="FV67" s="148"/>
      <c r="FW67" s="148"/>
      <c r="FX67" s="148"/>
      <c r="FY67" s="148"/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  <c r="GZ67" s="148"/>
      <c r="HA67" s="148"/>
      <c r="HB67" s="148"/>
      <c r="HC67" s="148"/>
      <c r="HD67" s="148"/>
      <c r="HE67" s="148"/>
      <c r="HF67" s="148"/>
      <c r="HG67" s="148"/>
      <c r="HH67" s="148"/>
      <c r="HI67" s="148"/>
      <c r="HJ67" s="148"/>
      <c r="HK67" s="148"/>
      <c r="HL67" s="148"/>
      <c r="HM67" s="148"/>
      <c r="HN67" s="148"/>
      <c r="HO67" s="148"/>
      <c r="HP67" s="148"/>
      <c r="HQ67" s="148"/>
      <c r="HR67" s="148"/>
      <c r="HS67" s="148"/>
      <c r="HT67" s="148"/>
      <c r="HU67" s="148"/>
      <c r="HV67" s="148"/>
      <c r="HW67" s="148"/>
      <c r="HX67" s="148"/>
      <c r="HY67" s="148"/>
      <c r="HZ67" s="148"/>
      <c r="IA67" s="148"/>
      <c r="IB67" s="148"/>
      <c r="IC67" s="148"/>
      <c r="ID67" s="148"/>
      <c r="IE67" s="148"/>
      <c r="IF67" s="148"/>
      <c r="IG67" s="148"/>
      <c r="IH67" s="148"/>
      <c r="II67" s="148"/>
      <c r="IJ67" s="148"/>
      <c r="IK67" s="148"/>
      <c r="IL67" s="148"/>
      <c r="IM67" s="148"/>
      <c r="IN67" s="148"/>
      <c r="IO67" s="148"/>
      <c r="IP67" s="148"/>
      <c r="IQ67" s="148"/>
      <c r="IR67" s="148"/>
      <c r="IS67" s="148"/>
      <c r="IT67" s="148"/>
      <c r="IU67" s="148"/>
      <c r="IV67" s="148"/>
    </row>
    <row r="68" spans="1:256" s="18" customFormat="1" ht="12" customHeight="1" x14ac:dyDescent="0.2">
      <c r="A68" s="151"/>
      <c r="B68" s="151"/>
      <c r="C68" s="151"/>
      <c r="D68" s="151"/>
      <c r="E68" s="151"/>
      <c r="F68" s="151"/>
      <c r="G68" s="151"/>
      <c r="H68" s="151"/>
      <c r="I68" s="151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48"/>
      <c r="DT68" s="148"/>
      <c r="DU68" s="148"/>
      <c r="DV68" s="148"/>
      <c r="DW68" s="148"/>
      <c r="DX68" s="148"/>
      <c r="DY68" s="148"/>
      <c r="DZ68" s="148"/>
      <c r="EA68" s="148"/>
      <c r="EB68" s="148"/>
      <c r="EC68" s="148"/>
      <c r="ED68" s="148"/>
      <c r="EE68" s="148"/>
      <c r="EF68" s="148"/>
      <c r="EG68" s="148"/>
      <c r="EH68" s="148"/>
      <c r="EI68" s="148"/>
      <c r="EJ68" s="148"/>
      <c r="EK68" s="148"/>
      <c r="EL68" s="148"/>
      <c r="EM68" s="148"/>
      <c r="EN68" s="148"/>
      <c r="EO68" s="148"/>
      <c r="EP68" s="148"/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  <c r="FC68" s="148"/>
      <c r="FD68" s="148"/>
      <c r="FE68" s="148"/>
      <c r="FF68" s="148"/>
      <c r="FG68" s="148"/>
      <c r="FH68" s="148"/>
      <c r="FI68" s="148"/>
      <c r="FJ68" s="148"/>
      <c r="FK68" s="148"/>
      <c r="FL68" s="148"/>
      <c r="FM68" s="148"/>
      <c r="FN68" s="148"/>
      <c r="FO68" s="148"/>
      <c r="FP68" s="148"/>
      <c r="FQ68" s="148"/>
      <c r="FR68" s="148"/>
      <c r="FS68" s="148"/>
      <c r="FT68" s="148"/>
      <c r="FU68" s="148"/>
      <c r="FV68" s="148"/>
      <c r="FW68" s="148"/>
      <c r="FX68" s="148"/>
      <c r="FY68" s="148"/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  <c r="GZ68" s="148"/>
      <c r="HA68" s="148"/>
      <c r="HB68" s="148"/>
      <c r="HC68" s="148"/>
      <c r="HD68" s="148"/>
      <c r="HE68" s="148"/>
      <c r="HF68" s="148"/>
      <c r="HG68" s="148"/>
      <c r="HH68" s="148"/>
      <c r="HI68" s="148"/>
      <c r="HJ68" s="148"/>
      <c r="HK68" s="148"/>
      <c r="HL68" s="148"/>
      <c r="HM68" s="148"/>
      <c r="HN68" s="148"/>
      <c r="HO68" s="148"/>
      <c r="HP68" s="148"/>
      <c r="HQ68" s="148"/>
      <c r="HR68" s="148"/>
      <c r="HS68" s="148"/>
      <c r="HT68" s="148"/>
      <c r="HU68" s="148"/>
      <c r="HV68" s="148"/>
      <c r="HW68" s="148"/>
      <c r="HX68" s="148"/>
      <c r="HY68" s="148"/>
      <c r="HZ68" s="148"/>
      <c r="IA68" s="148"/>
      <c r="IB68" s="148"/>
      <c r="IC68" s="148"/>
      <c r="ID68" s="148"/>
      <c r="IE68" s="148"/>
      <c r="IF68" s="148"/>
      <c r="IG68" s="148"/>
      <c r="IH68" s="148"/>
      <c r="II68" s="148"/>
      <c r="IJ68" s="148"/>
      <c r="IK68" s="148"/>
      <c r="IL68" s="148"/>
      <c r="IM68" s="148"/>
      <c r="IN68" s="148"/>
      <c r="IO68" s="148"/>
      <c r="IP68" s="148"/>
      <c r="IQ68" s="148"/>
      <c r="IR68" s="148"/>
      <c r="IS68" s="148"/>
      <c r="IT68" s="148"/>
      <c r="IU68" s="148"/>
      <c r="IV68" s="148"/>
    </row>
    <row r="69" spans="1:256" s="18" customFormat="1" ht="12" customHeight="1" x14ac:dyDescent="0.2">
      <c r="A69" s="280" t="s">
        <v>63</v>
      </c>
      <c r="B69" s="280"/>
      <c r="C69" s="145">
        <v>152203</v>
      </c>
      <c r="D69" s="145">
        <v>74037</v>
      </c>
      <c r="E69" s="145">
        <v>78166</v>
      </c>
      <c r="F69" s="145">
        <v>151692</v>
      </c>
      <c r="G69" s="145">
        <v>73743</v>
      </c>
      <c r="H69" s="145">
        <v>77949</v>
      </c>
      <c r="I69" s="145">
        <v>151947</v>
      </c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  <c r="FH69" s="148"/>
      <c r="FI69" s="148"/>
      <c r="FJ69" s="148"/>
      <c r="FK69" s="148"/>
      <c r="FL69" s="148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  <c r="GZ69" s="148"/>
      <c r="HA69" s="148"/>
      <c r="HB69" s="148"/>
      <c r="HC69" s="148"/>
      <c r="HD69" s="148"/>
      <c r="HE69" s="148"/>
      <c r="HF69" s="148"/>
      <c r="HG69" s="148"/>
      <c r="HH69" s="148"/>
      <c r="HI69" s="148"/>
      <c r="HJ69" s="148"/>
      <c r="HK69" s="148"/>
      <c r="HL69" s="148"/>
      <c r="HM69" s="148"/>
      <c r="HN69" s="148"/>
      <c r="HO69" s="148"/>
      <c r="HP69" s="148"/>
      <c r="HQ69" s="148"/>
      <c r="HR69" s="148"/>
      <c r="HS69" s="148"/>
      <c r="HT69" s="148"/>
      <c r="HU69" s="148"/>
      <c r="HV69" s="148"/>
      <c r="HW69" s="148"/>
      <c r="HX69" s="148"/>
      <c r="HY69" s="148"/>
      <c r="HZ69" s="148"/>
      <c r="IA69" s="148"/>
      <c r="IB69" s="148"/>
      <c r="IC69" s="148"/>
      <c r="ID69" s="148"/>
      <c r="IE69" s="148"/>
      <c r="IF69" s="148"/>
      <c r="IG69" s="148"/>
      <c r="IH69" s="148"/>
      <c r="II69" s="148"/>
      <c r="IJ69" s="148"/>
      <c r="IK69" s="148"/>
      <c r="IL69" s="148"/>
      <c r="IM69" s="148"/>
      <c r="IN69" s="148"/>
      <c r="IO69" s="148"/>
      <c r="IP69" s="148"/>
      <c r="IQ69" s="148"/>
      <c r="IR69" s="148"/>
      <c r="IS69" s="148"/>
      <c r="IT69" s="148"/>
      <c r="IU69" s="148"/>
      <c r="IV69" s="148"/>
    </row>
    <row r="70" spans="1:256" s="18" customFormat="1" ht="12" customHeight="1" x14ac:dyDescent="0.2">
      <c r="A70" s="278" t="s">
        <v>64</v>
      </c>
      <c r="B70" s="278"/>
      <c r="C70" s="147">
        <v>4518</v>
      </c>
      <c r="D70" s="147">
        <v>2163</v>
      </c>
      <c r="E70" s="147">
        <v>2355</v>
      </c>
      <c r="F70" s="147">
        <v>4480</v>
      </c>
      <c r="G70" s="147">
        <v>2135</v>
      </c>
      <c r="H70" s="147">
        <v>2345</v>
      </c>
      <c r="I70" s="147">
        <v>4499</v>
      </c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48"/>
      <c r="FI70" s="148"/>
      <c r="FJ70" s="148"/>
      <c r="FK70" s="148"/>
      <c r="FL70" s="148"/>
      <c r="FM70" s="148"/>
      <c r="FN70" s="148"/>
      <c r="FO70" s="148"/>
      <c r="FP70" s="148"/>
      <c r="FQ70" s="148"/>
      <c r="FR70" s="148"/>
      <c r="FS70" s="148"/>
      <c r="FT70" s="148"/>
      <c r="FU70" s="148"/>
      <c r="FV70" s="148"/>
      <c r="FW70" s="148"/>
      <c r="FX70" s="148"/>
      <c r="FY70" s="148"/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  <c r="GZ70" s="148"/>
      <c r="HA70" s="148"/>
      <c r="HB70" s="148"/>
      <c r="HC70" s="148"/>
      <c r="HD70" s="148"/>
      <c r="HE70" s="148"/>
      <c r="HF70" s="148"/>
      <c r="HG70" s="148"/>
      <c r="HH70" s="148"/>
      <c r="HI70" s="148"/>
      <c r="HJ70" s="148"/>
      <c r="HK70" s="148"/>
      <c r="HL70" s="148"/>
      <c r="HM70" s="148"/>
      <c r="HN70" s="148"/>
      <c r="HO70" s="148"/>
      <c r="HP70" s="148"/>
      <c r="HQ70" s="148"/>
      <c r="HR70" s="148"/>
      <c r="HS70" s="148"/>
      <c r="HT70" s="148"/>
      <c r="HU70" s="148"/>
      <c r="HV70" s="148"/>
      <c r="HW70" s="148"/>
      <c r="HX70" s="148"/>
      <c r="HY70" s="148"/>
      <c r="HZ70" s="148"/>
      <c r="IA70" s="148"/>
      <c r="IB70" s="148"/>
      <c r="IC70" s="148"/>
      <c r="ID70" s="148"/>
      <c r="IE70" s="148"/>
      <c r="IF70" s="148"/>
      <c r="IG70" s="148"/>
      <c r="IH70" s="148"/>
      <c r="II70" s="148"/>
      <c r="IJ70" s="148"/>
      <c r="IK70" s="148"/>
      <c r="IL70" s="148"/>
      <c r="IM70" s="148"/>
      <c r="IN70" s="148"/>
      <c r="IO70" s="148"/>
      <c r="IP70" s="148"/>
      <c r="IQ70" s="148"/>
      <c r="IR70" s="148"/>
      <c r="IS70" s="148"/>
      <c r="IT70" s="148"/>
      <c r="IU70" s="148"/>
      <c r="IV70" s="148"/>
    </row>
    <row r="71" spans="1:256" s="18" customFormat="1" ht="12" customHeight="1" x14ac:dyDescent="0.2">
      <c r="A71" s="278" t="s">
        <v>65</v>
      </c>
      <c r="B71" s="278"/>
      <c r="C71" s="147">
        <v>1414</v>
      </c>
      <c r="D71" s="147">
        <v>688</v>
      </c>
      <c r="E71" s="147">
        <v>726</v>
      </c>
      <c r="F71" s="147">
        <v>1405</v>
      </c>
      <c r="G71" s="147">
        <v>681</v>
      </c>
      <c r="H71" s="147">
        <v>724</v>
      </c>
      <c r="I71" s="147">
        <v>1410</v>
      </c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48"/>
      <c r="DT71" s="148"/>
      <c r="DU71" s="148"/>
      <c r="DV71" s="148"/>
      <c r="DW71" s="148"/>
      <c r="DX71" s="148"/>
      <c r="DY71" s="148"/>
      <c r="DZ71" s="148"/>
      <c r="EA71" s="148"/>
      <c r="EB71" s="148"/>
      <c r="EC71" s="148"/>
      <c r="ED71" s="148"/>
      <c r="EE71" s="148"/>
      <c r="EF71" s="148"/>
      <c r="EG71" s="148"/>
      <c r="EH71" s="148"/>
      <c r="EI71" s="148"/>
      <c r="EJ71" s="148"/>
      <c r="EK71" s="148"/>
      <c r="EL71" s="148"/>
      <c r="EM71" s="148"/>
      <c r="EN71" s="148"/>
      <c r="EO71" s="148"/>
      <c r="EP71" s="148"/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  <c r="FC71" s="148"/>
      <c r="FD71" s="148"/>
      <c r="FE71" s="148"/>
      <c r="FF71" s="148"/>
      <c r="FG71" s="148"/>
      <c r="FH71" s="148"/>
      <c r="FI71" s="148"/>
      <c r="FJ71" s="148"/>
      <c r="FK71" s="148"/>
      <c r="FL71" s="148"/>
      <c r="FM71" s="148"/>
      <c r="FN71" s="148"/>
      <c r="FO71" s="148"/>
      <c r="FP71" s="148"/>
      <c r="FQ71" s="148"/>
      <c r="FR71" s="148"/>
      <c r="FS71" s="148"/>
      <c r="FT71" s="148"/>
      <c r="FU71" s="148"/>
      <c r="FV71" s="148"/>
      <c r="FW71" s="148"/>
      <c r="FX71" s="148"/>
      <c r="FY71" s="148"/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  <c r="GZ71" s="148"/>
      <c r="HA71" s="148"/>
      <c r="HB71" s="148"/>
      <c r="HC71" s="148"/>
      <c r="HD71" s="148"/>
      <c r="HE71" s="148"/>
      <c r="HF71" s="148"/>
      <c r="HG71" s="148"/>
      <c r="HH71" s="148"/>
      <c r="HI71" s="148"/>
      <c r="HJ71" s="148"/>
      <c r="HK71" s="148"/>
      <c r="HL71" s="148"/>
      <c r="HM71" s="148"/>
      <c r="HN71" s="148"/>
      <c r="HO71" s="148"/>
      <c r="HP71" s="148"/>
      <c r="HQ71" s="148"/>
      <c r="HR71" s="148"/>
      <c r="HS71" s="148"/>
      <c r="HT71" s="148"/>
      <c r="HU71" s="148"/>
      <c r="HV71" s="148"/>
      <c r="HW71" s="148"/>
      <c r="HX71" s="148"/>
      <c r="HY71" s="148"/>
      <c r="HZ71" s="148"/>
      <c r="IA71" s="148"/>
      <c r="IB71" s="148"/>
      <c r="IC71" s="148"/>
      <c r="ID71" s="148"/>
      <c r="IE71" s="148"/>
      <c r="IF71" s="148"/>
      <c r="IG71" s="148"/>
      <c r="IH71" s="148"/>
      <c r="II71" s="148"/>
      <c r="IJ71" s="148"/>
      <c r="IK71" s="148"/>
      <c r="IL71" s="148"/>
      <c r="IM71" s="148"/>
      <c r="IN71" s="148"/>
      <c r="IO71" s="148"/>
      <c r="IP71" s="148"/>
      <c r="IQ71" s="148"/>
      <c r="IR71" s="148"/>
      <c r="IS71" s="148"/>
      <c r="IT71" s="148"/>
      <c r="IU71" s="148"/>
      <c r="IV71" s="148"/>
    </row>
    <row r="72" spans="1:256" s="18" customFormat="1" ht="12" customHeight="1" x14ac:dyDescent="0.2">
      <c r="A72" s="278" t="s">
        <v>66</v>
      </c>
      <c r="B72" s="278"/>
      <c r="C72" s="147">
        <v>368</v>
      </c>
      <c r="D72" s="147">
        <v>178</v>
      </c>
      <c r="E72" s="147">
        <v>190</v>
      </c>
      <c r="F72" s="147">
        <v>375</v>
      </c>
      <c r="G72" s="147">
        <v>186</v>
      </c>
      <c r="H72" s="147">
        <v>189</v>
      </c>
      <c r="I72" s="147">
        <v>371</v>
      </c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  <c r="DX72" s="148"/>
      <c r="DY72" s="148"/>
      <c r="DZ72" s="148"/>
      <c r="EA72" s="148"/>
      <c r="EB72" s="148"/>
      <c r="EC72" s="148"/>
      <c r="ED72" s="148"/>
      <c r="EE72" s="148"/>
      <c r="EF72" s="148"/>
      <c r="EG72" s="148"/>
      <c r="EH72" s="148"/>
      <c r="EI72" s="148"/>
      <c r="EJ72" s="148"/>
      <c r="EK72" s="148"/>
      <c r="EL72" s="148"/>
      <c r="EM72" s="148"/>
      <c r="EN72" s="148"/>
      <c r="EO72" s="148"/>
      <c r="EP72" s="148"/>
      <c r="EQ72" s="148"/>
      <c r="ER72" s="148"/>
      <c r="ES72" s="148"/>
      <c r="ET72" s="148"/>
      <c r="EU72" s="148"/>
      <c r="EV72" s="148"/>
      <c r="EW72" s="148"/>
      <c r="EX72" s="148"/>
      <c r="EY72" s="148"/>
      <c r="EZ72" s="148"/>
      <c r="FA72" s="148"/>
      <c r="FB72" s="148"/>
      <c r="FC72" s="148"/>
      <c r="FD72" s="148"/>
      <c r="FE72" s="148"/>
      <c r="FF72" s="148"/>
      <c r="FG72" s="148"/>
      <c r="FH72" s="148"/>
      <c r="FI72" s="148"/>
      <c r="FJ72" s="148"/>
      <c r="FK72" s="148"/>
      <c r="FL72" s="148"/>
      <c r="FM72" s="148"/>
      <c r="FN72" s="148"/>
      <c r="FO72" s="148"/>
      <c r="FP72" s="148"/>
      <c r="FQ72" s="148"/>
      <c r="FR72" s="148"/>
      <c r="FS72" s="148"/>
      <c r="FT72" s="148"/>
      <c r="FU72" s="148"/>
      <c r="FV72" s="148"/>
      <c r="FW72" s="148"/>
      <c r="FX72" s="148"/>
      <c r="FY72" s="148"/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  <c r="GZ72" s="148"/>
      <c r="HA72" s="148"/>
      <c r="HB72" s="148"/>
      <c r="HC72" s="148"/>
      <c r="HD72" s="148"/>
      <c r="HE72" s="148"/>
      <c r="HF72" s="148"/>
      <c r="HG72" s="148"/>
      <c r="HH72" s="148"/>
      <c r="HI72" s="148"/>
      <c r="HJ72" s="148"/>
      <c r="HK72" s="148"/>
      <c r="HL72" s="148"/>
      <c r="HM72" s="148"/>
      <c r="HN72" s="148"/>
      <c r="HO72" s="148"/>
      <c r="HP72" s="148"/>
      <c r="HQ72" s="148"/>
      <c r="HR72" s="148"/>
      <c r="HS72" s="148"/>
      <c r="HT72" s="148"/>
      <c r="HU72" s="148"/>
      <c r="HV72" s="148"/>
      <c r="HW72" s="148"/>
      <c r="HX72" s="148"/>
      <c r="HY72" s="148"/>
      <c r="HZ72" s="148"/>
      <c r="IA72" s="148"/>
      <c r="IB72" s="148"/>
      <c r="IC72" s="148"/>
      <c r="ID72" s="148"/>
      <c r="IE72" s="148"/>
      <c r="IF72" s="148"/>
      <c r="IG72" s="148"/>
      <c r="IH72" s="148"/>
      <c r="II72" s="148"/>
      <c r="IJ72" s="148"/>
      <c r="IK72" s="148"/>
      <c r="IL72" s="148"/>
      <c r="IM72" s="148"/>
      <c r="IN72" s="148"/>
      <c r="IO72" s="148"/>
      <c r="IP72" s="148"/>
      <c r="IQ72" s="148"/>
      <c r="IR72" s="148"/>
      <c r="IS72" s="148"/>
      <c r="IT72" s="148"/>
      <c r="IU72" s="148"/>
      <c r="IV72" s="148"/>
    </row>
    <row r="73" spans="1:256" s="18" customFormat="1" ht="12" customHeight="1" x14ac:dyDescent="0.2">
      <c r="A73" s="278" t="s">
        <v>67</v>
      </c>
      <c r="B73" s="278"/>
      <c r="C73" s="147">
        <v>1004</v>
      </c>
      <c r="D73" s="147">
        <v>498</v>
      </c>
      <c r="E73" s="147">
        <v>506</v>
      </c>
      <c r="F73" s="147">
        <v>1011</v>
      </c>
      <c r="G73" s="147">
        <v>510</v>
      </c>
      <c r="H73" s="147">
        <v>501</v>
      </c>
      <c r="I73" s="147">
        <v>1007</v>
      </c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  <c r="DX73" s="148"/>
      <c r="DY73" s="148"/>
      <c r="DZ73" s="148"/>
      <c r="EA73" s="148"/>
      <c r="EB73" s="148"/>
      <c r="EC73" s="148"/>
      <c r="ED73" s="148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/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/>
      <c r="FD73" s="148"/>
      <c r="FE73" s="148"/>
      <c r="FF73" s="148"/>
      <c r="FG73" s="148"/>
      <c r="FH73" s="148"/>
      <c r="FI73" s="148"/>
      <c r="FJ73" s="148"/>
      <c r="FK73" s="148"/>
      <c r="FL73" s="148"/>
      <c r="FM73" s="148"/>
      <c r="FN73" s="148"/>
      <c r="FO73" s="148"/>
      <c r="FP73" s="148"/>
      <c r="FQ73" s="148"/>
      <c r="FR73" s="148"/>
      <c r="FS73" s="148"/>
      <c r="FT73" s="148"/>
      <c r="FU73" s="148"/>
      <c r="FV73" s="148"/>
      <c r="FW73" s="148"/>
      <c r="FX73" s="148"/>
      <c r="FY73" s="148"/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  <c r="GZ73" s="148"/>
      <c r="HA73" s="148"/>
      <c r="HB73" s="148"/>
      <c r="HC73" s="148"/>
      <c r="HD73" s="148"/>
      <c r="HE73" s="148"/>
      <c r="HF73" s="148"/>
      <c r="HG73" s="148"/>
      <c r="HH73" s="148"/>
      <c r="HI73" s="148"/>
      <c r="HJ73" s="148"/>
      <c r="HK73" s="148"/>
      <c r="HL73" s="148"/>
      <c r="HM73" s="148"/>
      <c r="HN73" s="148"/>
      <c r="HO73" s="148"/>
      <c r="HP73" s="148"/>
      <c r="HQ73" s="148"/>
      <c r="HR73" s="148"/>
      <c r="HS73" s="148"/>
      <c r="HT73" s="148"/>
      <c r="HU73" s="148"/>
      <c r="HV73" s="148"/>
      <c r="HW73" s="148"/>
      <c r="HX73" s="148"/>
      <c r="HY73" s="148"/>
      <c r="HZ73" s="148"/>
      <c r="IA73" s="148"/>
      <c r="IB73" s="148"/>
      <c r="IC73" s="148"/>
      <c r="ID73" s="148"/>
      <c r="IE73" s="148"/>
      <c r="IF73" s="148"/>
      <c r="IG73" s="148"/>
      <c r="IH73" s="148"/>
      <c r="II73" s="148"/>
      <c r="IJ73" s="148"/>
      <c r="IK73" s="148"/>
      <c r="IL73" s="148"/>
      <c r="IM73" s="148"/>
      <c r="IN73" s="148"/>
      <c r="IO73" s="148"/>
      <c r="IP73" s="148"/>
      <c r="IQ73" s="148"/>
      <c r="IR73" s="148"/>
      <c r="IS73" s="148"/>
      <c r="IT73" s="148"/>
      <c r="IU73" s="148"/>
      <c r="IV73" s="148"/>
    </row>
    <row r="74" spans="1:256" s="18" customFormat="1" ht="12" customHeight="1" x14ac:dyDescent="0.2">
      <c r="A74" s="278" t="s">
        <v>68</v>
      </c>
      <c r="B74" s="278"/>
      <c r="C74" s="147">
        <v>305</v>
      </c>
      <c r="D74" s="147">
        <v>147</v>
      </c>
      <c r="E74" s="147">
        <v>158</v>
      </c>
      <c r="F74" s="147">
        <v>303</v>
      </c>
      <c r="G74" s="147">
        <v>149</v>
      </c>
      <c r="H74" s="147">
        <v>154</v>
      </c>
      <c r="I74" s="147">
        <v>304</v>
      </c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  <c r="FF74" s="148"/>
      <c r="FG74" s="148"/>
      <c r="FH74" s="148"/>
      <c r="FI74" s="148"/>
      <c r="FJ74" s="148"/>
      <c r="FK74" s="148"/>
      <c r="FL74" s="148"/>
      <c r="FM74" s="148"/>
      <c r="FN74" s="148"/>
      <c r="FO74" s="148"/>
      <c r="FP74" s="148"/>
      <c r="FQ74" s="148"/>
      <c r="FR74" s="148"/>
      <c r="FS74" s="148"/>
      <c r="FT74" s="148"/>
      <c r="FU74" s="148"/>
      <c r="FV74" s="148"/>
      <c r="FW74" s="148"/>
      <c r="FX74" s="148"/>
      <c r="FY74" s="148"/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  <c r="GZ74" s="148"/>
      <c r="HA74" s="148"/>
      <c r="HB74" s="148"/>
      <c r="HC74" s="148"/>
      <c r="HD74" s="148"/>
      <c r="HE74" s="148"/>
      <c r="HF74" s="148"/>
      <c r="HG74" s="148"/>
      <c r="HH74" s="148"/>
      <c r="HI74" s="148"/>
      <c r="HJ74" s="148"/>
      <c r="HK74" s="148"/>
      <c r="HL74" s="148"/>
      <c r="HM74" s="148"/>
      <c r="HN74" s="148"/>
      <c r="HO74" s="148"/>
      <c r="HP74" s="148"/>
      <c r="HQ74" s="148"/>
      <c r="HR74" s="148"/>
      <c r="HS74" s="148"/>
      <c r="HT74" s="148"/>
      <c r="HU74" s="148"/>
      <c r="HV74" s="148"/>
      <c r="HW74" s="148"/>
      <c r="HX74" s="148"/>
      <c r="HY74" s="148"/>
      <c r="HZ74" s="148"/>
      <c r="IA74" s="148"/>
      <c r="IB74" s="148"/>
      <c r="IC74" s="148"/>
      <c r="ID74" s="148"/>
      <c r="IE74" s="148"/>
      <c r="IF74" s="148"/>
      <c r="IG74" s="148"/>
      <c r="IH74" s="148"/>
      <c r="II74" s="148"/>
      <c r="IJ74" s="148"/>
      <c r="IK74" s="148"/>
      <c r="IL74" s="148"/>
      <c r="IM74" s="148"/>
      <c r="IN74" s="148"/>
      <c r="IO74" s="148"/>
      <c r="IP74" s="148"/>
      <c r="IQ74" s="148"/>
      <c r="IR74" s="148"/>
      <c r="IS74" s="148"/>
      <c r="IT74" s="148"/>
      <c r="IU74" s="148"/>
      <c r="IV74" s="148"/>
    </row>
    <row r="75" spans="1:256" s="18" customFormat="1" ht="12" customHeight="1" x14ac:dyDescent="0.2">
      <c r="A75" s="278" t="s">
        <v>69</v>
      </c>
      <c r="B75" s="278"/>
      <c r="C75" s="147">
        <v>1574</v>
      </c>
      <c r="D75" s="147">
        <v>759</v>
      </c>
      <c r="E75" s="147">
        <v>815</v>
      </c>
      <c r="F75" s="147">
        <v>1542</v>
      </c>
      <c r="G75" s="147">
        <v>752</v>
      </c>
      <c r="H75" s="147">
        <v>790</v>
      </c>
      <c r="I75" s="147">
        <v>1558</v>
      </c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48"/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/>
      <c r="FD75" s="148"/>
      <c r="FE75" s="148"/>
      <c r="FF75" s="148"/>
      <c r="FG75" s="148"/>
      <c r="FH75" s="148"/>
      <c r="FI75" s="148"/>
      <c r="FJ75" s="148"/>
      <c r="FK75" s="148"/>
      <c r="FL75" s="148"/>
      <c r="FM75" s="148"/>
      <c r="FN75" s="148"/>
      <c r="FO75" s="148"/>
      <c r="FP75" s="148"/>
      <c r="FQ75" s="148"/>
      <c r="FR75" s="148"/>
      <c r="FS75" s="148"/>
      <c r="FT75" s="148"/>
      <c r="FU75" s="148"/>
      <c r="FV75" s="148"/>
      <c r="FW75" s="148"/>
      <c r="FX75" s="148"/>
      <c r="FY75" s="148"/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  <c r="GZ75" s="148"/>
      <c r="HA75" s="148"/>
      <c r="HB75" s="148"/>
      <c r="HC75" s="148"/>
      <c r="HD75" s="148"/>
      <c r="HE75" s="148"/>
      <c r="HF75" s="148"/>
      <c r="HG75" s="148"/>
      <c r="HH75" s="148"/>
      <c r="HI75" s="148"/>
      <c r="HJ75" s="148"/>
      <c r="HK75" s="148"/>
      <c r="HL75" s="148"/>
      <c r="HM75" s="148"/>
      <c r="HN75" s="148"/>
      <c r="HO75" s="148"/>
      <c r="HP75" s="148"/>
      <c r="HQ75" s="148"/>
      <c r="HR75" s="148"/>
      <c r="HS75" s="148"/>
      <c r="HT75" s="148"/>
      <c r="HU75" s="148"/>
      <c r="HV75" s="148"/>
      <c r="HW75" s="148"/>
      <c r="HX75" s="148"/>
      <c r="HY75" s="148"/>
      <c r="HZ75" s="148"/>
      <c r="IA75" s="148"/>
      <c r="IB75" s="148"/>
      <c r="IC75" s="148"/>
      <c r="ID75" s="148"/>
      <c r="IE75" s="148"/>
      <c r="IF75" s="148"/>
      <c r="IG75" s="148"/>
      <c r="IH75" s="148"/>
      <c r="II75" s="148"/>
      <c r="IJ75" s="148"/>
      <c r="IK75" s="148"/>
      <c r="IL75" s="148"/>
      <c r="IM75" s="148"/>
      <c r="IN75" s="148"/>
      <c r="IO75" s="148"/>
      <c r="IP75" s="148"/>
      <c r="IQ75" s="148"/>
      <c r="IR75" s="148"/>
      <c r="IS75" s="148"/>
      <c r="IT75" s="148"/>
      <c r="IU75" s="148"/>
      <c r="IV75" s="148"/>
    </row>
    <row r="76" spans="1:256" s="18" customFormat="1" ht="12" customHeight="1" x14ac:dyDescent="0.2">
      <c r="A76" s="278" t="s">
        <v>70</v>
      </c>
      <c r="B76" s="278"/>
      <c r="C76" s="147">
        <v>644</v>
      </c>
      <c r="D76" s="147">
        <v>326</v>
      </c>
      <c r="E76" s="147">
        <v>318</v>
      </c>
      <c r="F76" s="147">
        <v>634</v>
      </c>
      <c r="G76" s="147">
        <v>319</v>
      </c>
      <c r="H76" s="147">
        <v>315</v>
      </c>
      <c r="I76" s="147">
        <v>639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/>
      <c r="FD76" s="148"/>
      <c r="FE76" s="148"/>
      <c r="FF76" s="148"/>
      <c r="FG76" s="148"/>
      <c r="FH76" s="148"/>
      <c r="FI76" s="148"/>
      <c r="FJ76" s="148"/>
      <c r="FK76" s="148"/>
      <c r="FL76" s="148"/>
      <c r="FM76" s="148"/>
      <c r="FN76" s="148"/>
      <c r="FO76" s="148"/>
      <c r="FP76" s="148"/>
      <c r="FQ76" s="148"/>
      <c r="FR76" s="148"/>
      <c r="FS76" s="148"/>
      <c r="FT76" s="148"/>
      <c r="FU76" s="148"/>
      <c r="FV76" s="148"/>
      <c r="FW76" s="148"/>
      <c r="FX76" s="148"/>
      <c r="FY76" s="148"/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  <c r="GZ76" s="148"/>
      <c r="HA76" s="148"/>
      <c r="HB76" s="148"/>
      <c r="HC76" s="148"/>
      <c r="HD76" s="148"/>
      <c r="HE76" s="148"/>
      <c r="HF76" s="148"/>
      <c r="HG76" s="148"/>
      <c r="HH76" s="148"/>
      <c r="HI76" s="148"/>
      <c r="HJ76" s="148"/>
      <c r="HK76" s="148"/>
      <c r="HL76" s="148"/>
      <c r="HM76" s="148"/>
      <c r="HN76" s="148"/>
      <c r="HO76" s="148"/>
      <c r="HP76" s="148"/>
      <c r="HQ76" s="148"/>
      <c r="HR76" s="148"/>
      <c r="HS76" s="148"/>
      <c r="HT76" s="148"/>
      <c r="HU76" s="148"/>
      <c r="HV76" s="148"/>
      <c r="HW76" s="148"/>
      <c r="HX76" s="148"/>
      <c r="HY76" s="148"/>
      <c r="HZ76" s="148"/>
      <c r="IA76" s="148"/>
      <c r="IB76" s="148"/>
      <c r="IC76" s="148"/>
      <c r="ID76" s="148"/>
      <c r="IE76" s="148"/>
      <c r="IF76" s="148"/>
      <c r="IG76" s="148"/>
      <c r="IH76" s="148"/>
      <c r="II76" s="148"/>
      <c r="IJ76" s="148"/>
      <c r="IK76" s="148"/>
      <c r="IL76" s="148"/>
      <c r="IM76" s="148"/>
      <c r="IN76" s="148"/>
      <c r="IO76" s="148"/>
      <c r="IP76" s="148"/>
      <c r="IQ76" s="148"/>
      <c r="IR76" s="148"/>
      <c r="IS76" s="148"/>
      <c r="IT76" s="148"/>
      <c r="IU76" s="148"/>
      <c r="IV76" s="148"/>
    </row>
    <row r="77" spans="1:256" s="18" customFormat="1" ht="12" customHeight="1" x14ac:dyDescent="0.2">
      <c r="A77" s="278" t="s">
        <v>71</v>
      </c>
      <c r="B77" s="278"/>
      <c r="C77" s="147">
        <v>2648</v>
      </c>
      <c r="D77" s="147">
        <v>1272</v>
      </c>
      <c r="E77" s="147">
        <v>1376</v>
      </c>
      <c r="F77" s="147">
        <v>2647</v>
      </c>
      <c r="G77" s="147">
        <v>1268</v>
      </c>
      <c r="H77" s="147">
        <v>1379</v>
      </c>
      <c r="I77" s="147">
        <v>2647</v>
      </c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/>
      <c r="FD77" s="148"/>
      <c r="FE77" s="148"/>
      <c r="FF77" s="148"/>
      <c r="FG77" s="148"/>
      <c r="FH77" s="148"/>
      <c r="FI77" s="148"/>
      <c r="FJ77" s="148"/>
      <c r="FK77" s="148"/>
      <c r="FL77" s="148"/>
      <c r="FM77" s="148"/>
      <c r="FN77" s="148"/>
      <c r="FO77" s="148"/>
      <c r="FP77" s="148"/>
      <c r="FQ77" s="148"/>
      <c r="FR77" s="148"/>
      <c r="FS77" s="148"/>
      <c r="FT77" s="148"/>
      <c r="FU77" s="148"/>
      <c r="FV77" s="148"/>
      <c r="FW77" s="148"/>
      <c r="FX77" s="148"/>
      <c r="FY77" s="148"/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  <c r="GZ77" s="148"/>
      <c r="HA77" s="148"/>
      <c r="HB77" s="148"/>
      <c r="HC77" s="148"/>
      <c r="HD77" s="148"/>
      <c r="HE77" s="148"/>
      <c r="HF77" s="148"/>
      <c r="HG77" s="148"/>
      <c r="HH77" s="148"/>
      <c r="HI77" s="148"/>
      <c r="HJ77" s="148"/>
      <c r="HK77" s="148"/>
      <c r="HL77" s="148"/>
      <c r="HM77" s="148"/>
      <c r="HN77" s="148"/>
      <c r="HO77" s="148"/>
      <c r="HP77" s="148"/>
      <c r="HQ77" s="148"/>
      <c r="HR77" s="148"/>
      <c r="HS77" s="148"/>
      <c r="HT77" s="148"/>
      <c r="HU77" s="148"/>
      <c r="HV77" s="148"/>
      <c r="HW77" s="148"/>
      <c r="HX77" s="148"/>
      <c r="HY77" s="148"/>
      <c r="HZ77" s="148"/>
      <c r="IA77" s="148"/>
      <c r="IB77" s="148"/>
      <c r="IC77" s="148"/>
      <c r="ID77" s="148"/>
      <c r="IE77" s="148"/>
      <c r="IF77" s="148"/>
      <c r="IG77" s="148"/>
      <c r="IH77" s="148"/>
      <c r="II77" s="148"/>
      <c r="IJ77" s="148"/>
      <c r="IK77" s="148"/>
      <c r="IL77" s="148"/>
      <c r="IM77" s="148"/>
      <c r="IN77" s="148"/>
      <c r="IO77" s="148"/>
      <c r="IP77" s="148"/>
      <c r="IQ77" s="148"/>
      <c r="IR77" s="148"/>
      <c r="IS77" s="148"/>
      <c r="IT77" s="148"/>
      <c r="IU77" s="148"/>
      <c r="IV77" s="148"/>
    </row>
    <row r="78" spans="1:256" s="18" customFormat="1" ht="12" customHeight="1" x14ac:dyDescent="0.2">
      <c r="A78" s="278" t="s">
        <v>73</v>
      </c>
      <c r="B78" s="278"/>
      <c r="C78" s="147">
        <v>905</v>
      </c>
      <c r="D78" s="147">
        <v>448</v>
      </c>
      <c r="E78" s="147">
        <v>457</v>
      </c>
      <c r="F78" s="147">
        <v>926</v>
      </c>
      <c r="G78" s="147">
        <v>468</v>
      </c>
      <c r="H78" s="147">
        <v>458</v>
      </c>
      <c r="I78" s="147">
        <v>917</v>
      </c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/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/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/>
      <c r="HN78" s="148"/>
      <c r="HO78" s="148"/>
      <c r="HP78" s="148"/>
      <c r="HQ78" s="148"/>
      <c r="HR78" s="148"/>
      <c r="HS78" s="148"/>
      <c r="HT78" s="148"/>
      <c r="HU78" s="148"/>
      <c r="HV78" s="148"/>
      <c r="HW78" s="148"/>
      <c r="HX78" s="148"/>
      <c r="HY78" s="148"/>
      <c r="HZ78" s="148"/>
      <c r="IA78" s="148"/>
      <c r="IB78" s="148"/>
      <c r="IC78" s="148"/>
      <c r="ID78" s="148"/>
      <c r="IE78" s="148"/>
      <c r="IF78" s="148"/>
      <c r="IG78" s="148"/>
      <c r="IH78" s="148"/>
      <c r="II78" s="148"/>
      <c r="IJ78" s="148"/>
      <c r="IK78" s="148"/>
      <c r="IL78" s="148"/>
      <c r="IM78" s="148"/>
      <c r="IN78" s="148"/>
      <c r="IO78" s="148"/>
      <c r="IP78" s="148"/>
      <c r="IQ78" s="148"/>
      <c r="IR78" s="148"/>
      <c r="IS78" s="148"/>
      <c r="IT78" s="148"/>
      <c r="IU78" s="148"/>
      <c r="IV78" s="148"/>
    </row>
    <row r="79" spans="1:256" s="18" customFormat="1" ht="12" customHeight="1" x14ac:dyDescent="0.2">
      <c r="A79" s="278" t="s">
        <v>75</v>
      </c>
      <c r="B79" s="278"/>
      <c r="C79" s="147">
        <v>495</v>
      </c>
      <c r="D79" s="147">
        <v>252</v>
      </c>
      <c r="E79" s="147">
        <v>243</v>
      </c>
      <c r="F79" s="147">
        <v>485</v>
      </c>
      <c r="G79" s="147">
        <v>249</v>
      </c>
      <c r="H79" s="147">
        <v>236</v>
      </c>
      <c r="I79" s="147">
        <v>490</v>
      </c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48"/>
      <c r="DT79" s="148"/>
      <c r="DU79" s="148"/>
      <c r="DV79" s="148"/>
      <c r="DW79" s="148"/>
      <c r="DX79" s="148"/>
      <c r="DY79" s="148"/>
      <c r="DZ79" s="148"/>
      <c r="EA79" s="148"/>
      <c r="EB79" s="148"/>
      <c r="EC79" s="148"/>
      <c r="ED79" s="148"/>
      <c r="EE79" s="148"/>
      <c r="EF79" s="148"/>
      <c r="EG79" s="148"/>
      <c r="EH79" s="148"/>
      <c r="EI79" s="148"/>
      <c r="EJ79" s="148"/>
      <c r="EK79" s="148"/>
      <c r="EL79" s="148"/>
      <c r="EM79" s="148"/>
      <c r="EN79" s="148"/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/>
      <c r="FD79" s="148"/>
      <c r="FE79" s="148"/>
      <c r="FF79" s="148"/>
      <c r="FG79" s="148"/>
      <c r="FH79" s="148"/>
      <c r="FI79" s="148"/>
      <c r="FJ79" s="148"/>
      <c r="FK79" s="148"/>
      <c r="FL79" s="148"/>
      <c r="FM79" s="148"/>
      <c r="FN79" s="148"/>
      <c r="FO79" s="148"/>
      <c r="FP79" s="148"/>
      <c r="FQ79" s="148"/>
      <c r="FR79" s="148"/>
      <c r="FS79" s="148"/>
      <c r="FT79" s="148"/>
      <c r="FU79" s="148"/>
      <c r="FV79" s="148"/>
      <c r="FW79" s="148"/>
      <c r="FX79" s="148"/>
      <c r="FY79" s="148"/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  <c r="GZ79" s="148"/>
      <c r="HA79" s="148"/>
      <c r="HB79" s="148"/>
      <c r="HC79" s="148"/>
      <c r="HD79" s="148"/>
      <c r="HE79" s="148"/>
      <c r="HF79" s="148"/>
      <c r="HG79" s="148"/>
      <c r="HH79" s="148"/>
      <c r="HI79" s="148"/>
      <c r="HJ79" s="148"/>
      <c r="HK79" s="148"/>
      <c r="HL79" s="148"/>
      <c r="HM79" s="148"/>
      <c r="HN79" s="148"/>
      <c r="HO79" s="148"/>
      <c r="HP79" s="148"/>
      <c r="HQ79" s="148"/>
      <c r="HR79" s="148"/>
      <c r="HS79" s="148"/>
      <c r="HT79" s="148"/>
      <c r="HU79" s="148"/>
      <c r="HV79" s="148"/>
      <c r="HW79" s="148"/>
      <c r="HX79" s="148"/>
      <c r="HY79" s="148"/>
      <c r="HZ79" s="148"/>
      <c r="IA79" s="148"/>
      <c r="IB79" s="148"/>
      <c r="IC79" s="148"/>
      <c r="ID79" s="148"/>
      <c r="IE79" s="148"/>
      <c r="IF79" s="148"/>
      <c r="IG79" s="148"/>
      <c r="IH79" s="148"/>
      <c r="II79" s="148"/>
      <c r="IJ79" s="148"/>
      <c r="IK79" s="148"/>
      <c r="IL79" s="148"/>
      <c r="IM79" s="148"/>
      <c r="IN79" s="148"/>
      <c r="IO79" s="148"/>
      <c r="IP79" s="148"/>
      <c r="IQ79" s="148"/>
      <c r="IR79" s="148"/>
      <c r="IS79" s="148"/>
      <c r="IT79" s="148"/>
      <c r="IU79" s="148"/>
      <c r="IV79" s="148"/>
    </row>
    <row r="80" spans="1:256" s="18" customFormat="1" ht="12" customHeight="1" x14ac:dyDescent="0.2">
      <c r="A80" s="278" t="s">
        <v>76</v>
      </c>
      <c r="B80" s="278"/>
      <c r="C80" s="147">
        <v>791</v>
      </c>
      <c r="D80" s="147">
        <v>385</v>
      </c>
      <c r="E80" s="147">
        <v>406</v>
      </c>
      <c r="F80" s="147">
        <v>796</v>
      </c>
      <c r="G80" s="147">
        <v>390</v>
      </c>
      <c r="H80" s="147">
        <v>406</v>
      </c>
      <c r="I80" s="147">
        <v>794</v>
      </c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48"/>
      <c r="DT80" s="148"/>
      <c r="DU80" s="148"/>
      <c r="DV80" s="148"/>
      <c r="DW80" s="148"/>
      <c r="DX80" s="148"/>
      <c r="DY80" s="148"/>
      <c r="DZ80" s="148"/>
      <c r="EA80" s="148"/>
      <c r="EB80" s="148"/>
      <c r="EC80" s="148"/>
      <c r="ED80" s="148"/>
      <c r="EE80" s="148"/>
      <c r="EF80" s="148"/>
      <c r="EG80" s="148"/>
      <c r="EH80" s="148"/>
      <c r="EI80" s="148"/>
      <c r="EJ80" s="148"/>
      <c r="EK80" s="148"/>
      <c r="EL80" s="148"/>
      <c r="EM80" s="148"/>
      <c r="EN80" s="148"/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/>
      <c r="FD80" s="148"/>
      <c r="FE80" s="148"/>
      <c r="FF80" s="148"/>
      <c r="FG80" s="148"/>
      <c r="FH80" s="148"/>
      <c r="FI80" s="148"/>
      <c r="FJ80" s="148"/>
      <c r="FK80" s="148"/>
      <c r="FL80" s="148"/>
      <c r="FM80" s="148"/>
      <c r="FN80" s="148"/>
      <c r="FO80" s="148"/>
      <c r="FP80" s="148"/>
      <c r="FQ80" s="148"/>
      <c r="FR80" s="148"/>
      <c r="FS80" s="148"/>
      <c r="FT80" s="148"/>
      <c r="FU80" s="148"/>
      <c r="FV80" s="148"/>
      <c r="FW80" s="148"/>
      <c r="FX80" s="148"/>
      <c r="FY80" s="148"/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  <c r="GZ80" s="148"/>
      <c r="HA80" s="148"/>
      <c r="HB80" s="148"/>
      <c r="HC80" s="148"/>
      <c r="HD80" s="148"/>
      <c r="HE80" s="148"/>
      <c r="HF80" s="148"/>
      <c r="HG80" s="148"/>
      <c r="HH80" s="148"/>
      <c r="HI80" s="148"/>
      <c r="HJ80" s="148"/>
      <c r="HK80" s="148"/>
      <c r="HL80" s="148"/>
      <c r="HM80" s="148"/>
      <c r="HN80" s="148"/>
      <c r="HO80" s="148"/>
      <c r="HP80" s="148"/>
      <c r="HQ80" s="148"/>
      <c r="HR80" s="148"/>
      <c r="HS80" s="148"/>
      <c r="HT80" s="148"/>
      <c r="HU80" s="148"/>
      <c r="HV80" s="148"/>
      <c r="HW80" s="148"/>
      <c r="HX80" s="148"/>
      <c r="HY80" s="148"/>
      <c r="HZ80" s="148"/>
      <c r="IA80" s="148"/>
      <c r="IB80" s="148"/>
      <c r="IC80" s="148"/>
      <c r="ID80" s="148"/>
      <c r="IE80" s="148"/>
      <c r="IF80" s="148"/>
      <c r="IG80" s="148"/>
      <c r="IH80" s="148"/>
      <c r="II80" s="148"/>
      <c r="IJ80" s="148"/>
      <c r="IK80" s="148"/>
      <c r="IL80" s="148"/>
      <c r="IM80" s="148"/>
      <c r="IN80" s="148"/>
      <c r="IO80" s="148"/>
      <c r="IP80" s="148"/>
      <c r="IQ80" s="148"/>
      <c r="IR80" s="148"/>
      <c r="IS80" s="148"/>
      <c r="IT80" s="148"/>
      <c r="IU80" s="148"/>
      <c r="IV80" s="148"/>
    </row>
    <row r="81" spans="1:256" s="18" customFormat="1" ht="12" customHeight="1" x14ac:dyDescent="0.2">
      <c r="A81" s="278" t="s">
        <v>77</v>
      </c>
      <c r="B81" s="278"/>
      <c r="C81" s="147">
        <v>1520</v>
      </c>
      <c r="D81" s="147">
        <v>757</v>
      </c>
      <c r="E81" s="147">
        <v>763</v>
      </c>
      <c r="F81" s="147">
        <v>1507</v>
      </c>
      <c r="G81" s="147">
        <v>754</v>
      </c>
      <c r="H81" s="147">
        <v>753</v>
      </c>
      <c r="I81" s="147">
        <v>1513</v>
      </c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  <c r="EC81" s="148"/>
      <c r="ED81" s="148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/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48"/>
      <c r="FI81" s="148"/>
      <c r="FJ81" s="148"/>
      <c r="FK81" s="148"/>
      <c r="FL81" s="148"/>
      <c r="FM81" s="148"/>
      <c r="FN81" s="148"/>
      <c r="FO81" s="148"/>
      <c r="FP81" s="148"/>
      <c r="FQ81" s="148"/>
      <c r="FR81" s="148"/>
      <c r="FS81" s="148"/>
      <c r="FT81" s="148"/>
      <c r="FU81" s="148"/>
      <c r="FV81" s="148"/>
      <c r="FW81" s="148"/>
      <c r="FX81" s="148"/>
      <c r="FY81" s="148"/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  <c r="GZ81" s="148"/>
      <c r="HA81" s="148"/>
      <c r="HB81" s="148"/>
      <c r="HC81" s="148"/>
      <c r="HD81" s="148"/>
      <c r="HE81" s="148"/>
      <c r="HF81" s="148"/>
      <c r="HG81" s="148"/>
      <c r="HH81" s="148"/>
      <c r="HI81" s="148"/>
      <c r="HJ81" s="148"/>
      <c r="HK81" s="148"/>
      <c r="HL81" s="148"/>
      <c r="HM81" s="148"/>
      <c r="HN81" s="148"/>
      <c r="HO81" s="148"/>
      <c r="HP81" s="148"/>
      <c r="HQ81" s="148"/>
      <c r="HR81" s="148"/>
      <c r="HS81" s="148"/>
      <c r="HT81" s="148"/>
      <c r="HU81" s="148"/>
      <c r="HV81" s="148"/>
      <c r="HW81" s="148"/>
      <c r="HX81" s="148"/>
      <c r="HY81" s="148"/>
      <c r="HZ81" s="148"/>
      <c r="IA81" s="148"/>
      <c r="IB81" s="148"/>
      <c r="IC81" s="148"/>
      <c r="ID81" s="148"/>
      <c r="IE81" s="148"/>
      <c r="IF81" s="148"/>
      <c r="IG81" s="148"/>
      <c r="IH81" s="148"/>
      <c r="II81" s="148"/>
      <c r="IJ81" s="148"/>
      <c r="IK81" s="148"/>
      <c r="IL81" s="148"/>
      <c r="IM81" s="148"/>
      <c r="IN81" s="148"/>
      <c r="IO81" s="148"/>
      <c r="IP81" s="148"/>
      <c r="IQ81" s="148"/>
      <c r="IR81" s="148"/>
      <c r="IS81" s="148"/>
      <c r="IT81" s="148"/>
      <c r="IU81" s="148"/>
      <c r="IV81" s="148"/>
    </row>
    <row r="82" spans="1:256" s="18" customFormat="1" ht="12" customHeight="1" x14ac:dyDescent="0.2">
      <c r="A82" s="278" t="s">
        <v>80</v>
      </c>
      <c r="B82" s="278"/>
      <c r="C82" s="147">
        <v>2121</v>
      </c>
      <c r="D82" s="147">
        <v>1042</v>
      </c>
      <c r="E82" s="147">
        <v>1079</v>
      </c>
      <c r="F82" s="147">
        <v>2116</v>
      </c>
      <c r="G82" s="147">
        <v>1029</v>
      </c>
      <c r="H82" s="147">
        <v>1087</v>
      </c>
      <c r="I82" s="147">
        <v>2119</v>
      </c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  <c r="EC82" s="148"/>
      <c r="ED82" s="148"/>
      <c r="EE82" s="148"/>
      <c r="EF82" s="148"/>
      <c r="EG82" s="148"/>
      <c r="EH82" s="148"/>
      <c r="EI82" s="148"/>
      <c r="EJ82" s="148"/>
      <c r="EK82" s="148"/>
      <c r="EL82" s="148"/>
      <c r="EM82" s="148"/>
      <c r="EN82" s="148"/>
      <c r="EO82" s="148"/>
      <c r="EP82" s="148"/>
      <c r="EQ82" s="148"/>
      <c r="ER82" s="148"/>
      <c r="ES82" s="148"/>
      <c r="ET82" s="148"/>
      <c r="EU82" s="148"/>
      <c r="EV82" s="148"/>
      <c r="EW82" s="148"/>
      <c r="EX82" s="148"/>
      <c r="EY82" s="148"/>
      <c r="EZ82" s="148"/>
      <c r="FA82" s="148"/>
      <c r="FB82" s="148"/>
      <c r="FC82" s="148"/>
      <c r="FD82" s="148"/>
      <c r="FE82" s="148"/>
      <c r="FF82" s="148"/>
      <c r="FG82" s="148"/>
      <c r="FH82" s="148"/>
      <c r="FI82" s="148"/>
      <c r="FJ82" s="148"/>
      <c r="FK82" s="148"/>
      <c r="FL82" s="148"/>
      <c r="FM82" s="148"/>
      <c r="FN82" s="148"/>
      <c r="FO82" s="148"/>
      <c r="FP82" s="148"/>
      <c r="FQ82" s="148"/>
      <c r="FR82" s="148"/>
      <c r="FS82" s="148"/>
      <c r="FT82" s="148"/>
      <c r="FU82" s="148"/>
      <c r="FV82" s="148"/>
      <c r="FW82" s="148"/>
      <c r="FX82" s="148"/>
      <c r="FY82" s="148"/>
      <c r="FZ82" s="148"/>
      <c r="GA82" s="148"/>
      <c r="GB82" s="148"/>
      <c r="GC82" s="148"/>
      <c r="GD82" s="148"/>
      <c r="GE82" s="148"/>
      <c r="GF82" s="148"/>
      <c r="GG82" s="148"/>
      <c r="GH82" s="148"/>
      <c r="GI82" s="148"/>
      <c r="GJ82" s="148"/>
      <c r="GK82" s="148"/>
      <c r="GL82" s="148"/>
      <c r="GM82" s="148"/>
      <c r="GN82" s="148"/>
      <c r="GO82" s="148"/>
      <c r="GP82" s="148"/>
      <c r="GQ82" s="148"/>
      <c r="GR82" s="148"/>
      <c r="GS82" s="148"/>
      <c r="GT82" s="148"/>
      <c r="GU82" s="148"/>
      <c r="GV82" s="148"/>
      <c r="GW82" s="148"/>
      <c r="GX82" s="148"/>
      <c r="GY82" s="148"/>
      <c r="GZ82" s="148"/>
      <c r="HA82" s="148"/>
      <c r="HB82" s="148"/>
      <c r="HC82" s="148"/>
      <c r="HD82" s="148"/>
      <c r="HE82" s="148"/>
      <c r="HF82" s="148"/>
      <c r="HG82" s="148"/>
      <c r="HH82" s="148"/>
      <c r="HI82" s="148"/>
      <c r="HJ82" s="148"/>
      <c r="HK82" s="148"/>
      <c r="HL82" s="148"/>
      <c r="HM82" s="148"/>
      <c r="HN82" s="148"/>
      <c r="HO82" s="148"/>
      <c r="HP82" s="148"/>
      <c r="HQ82" s="148"/>
      <c r="HR82" s="148"/>
      <c r="HS82" s="148"/>
      <c r="HT82" s="148"/>
      <c r="HU82" s="148"/>
      <c r="HV82" s="148"/>
      <c r="HW82" s="148"/>
      <c r="HX82" s="148"/>
      <c r="HY82" s="148"/>
      <c r="HZ82" s="148"/>
      <c r="IA82" s="148"/>
      <c r="IB82" s="148"/>
      <c r="IC82" s="148"/>
      <c r="ID82" s="148"/>
      <c r="IE82" s="148"/>
      <c r="IF82" s="148"/>
      <c r="IG82" s="148"/>
      <c r="IH82" s="148"/>
      <c r="II82" s="148"/>
      <c r="IJ82" s="148"/>
      <c r="IK82" s="148"/>
      <c r="IL82" s="148"/>
      <c r="IM82" s="148"/>
      <c r="IN82" s="148"/>
      <c r="IO82" s="148"/>
      <c r="IP82" s="148"/>
      <c r="IQ82" s="148"/>
      <c r="IR82" s="148"/>
      <c r="IS82" s="148"/>
      <c r="IT82" s="148"/>
      <c r="IU82" s="148"/>
      <c r="IV82" s="148"/>
    </row>
    <row r="83" spans="1:256" s="18" customFormat="1" ht="12" customHeight="1" x14ac:dyDescent="0.2">
      <c r="A83" s="278" t="s">
        <v>81</v>
      </c>
      <c r="B83" s="278"/>
      <c r="C83" s="147">
        <v>6603</v>
      </c>
      <c r="D83" s="147">
        <v>3241</v>
      </c>
      <c r="E83" s="147">
        <v>3362</v>
      </c>
      <c r="F83" s="147">
        <v>6660</v>
      </c>
      <c r="G83" s="147">
        <v>3279</v>
      </c>
      <c r="H83" s="147">
        <v>3381</v>
      </c>
      <c r="I83" s="147">
        <v>6631</v>
      </c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48"/>
      <c r="DT83" s="148"/>
      <c r="DU83" s="148"/>
      <c r="DV83" s="148"/>
      <c r="DW83" s="148"/>
      <c r="DX83" s="148"/>
      <c r="DY83" s="148"/>
      <c r="DZ83" s="148"/>
      <c r="EA83" s="148"/>
      <c r="EB83" s="148"/>
      <c r="EC83" s="148"/>
      <c r="ED83" s="148"/>
      <c r="EE83" s="148"/>
      <c r="EF83" s="148"/>
      <c r="EG83" s="148"/>
      <c r="EH83" s="148"/>
      <c r="EI83" s="148"/>
      <c r="EJ83" s="148"/>
      <c r="EK83" s="148"/>
      <c r="EL83" s="148"/>
      <c r="EM83" s="148"/>
      <c r="EN83" s="148"/>
      <c r="EO83" s="148"/>
      <c r="EP83" s="148"/>
      <c r="EQ83" s="148"/>
      <c r="ER83" s="148"/>
      <c r="ES83" s="148"/>
      <c r="ET83" s="148"/>
      <c r="EU83" s="148"/>
      <c r="EV83" s="148"/>
      <c r="EW83" s="148"/>
      <c r="EX83" s="148"/>
      <c r="EY83" s="148"/>
      <c r="EZ83" s="148"/>
      <c r="FA83" s="148"/>
      <c r="FB83" s="148"/>
      <c r="FC83" s="148"/>
      <c r="FD83" s="148"/>
      <c r="FE83" s="148"/>
      <c r="FF83" s="148"/>
      <c r="FG83" s="148"/>
      <c r="FH83" s="148"/>
      <c r="FI83" s="148"/>
      <c r="FJ83" s="148"/>
      <c r="FK83" s="148"/>
      <c r="FL83" s="148"/>
      <c r="FM83" s="148"/>
      <c r="FN83" s="148"/>
      <c r="FO83" s="148"/>
      <c r="FP83" s="148"/>
      <c r="FQ83" s="148"/>
      <c r="FR83" s="148"/>
      <c r="FS83" s="148"/>
      <c r="FT83" s="148"/>
      <c r="FU83" s="148"/>
      <c r="FV83" s="148"/>
      <c r="FW83" s="148"/>
      <c r="FX83" s="148"/>
      <c r="FY83" s="148"/>
      <c r="FZ83" s="148"/>
      <c r="GA83" s="148"/>
      <c r="GB83" s="148"/>
      <c r="GC83" s="148"/>
      <c r="GD83" s="148"/>
      <c r="GE83" s="148"/>
      <c r="GF83" s="148"/>
      <c r="GG83" s="148"/>
      <c r="GH83" s="148"/>
      <c r="GI83" s="148"/>
      <c r="GJ83" s="148"/>
      <c r="GK83" s="148"/>
      <c r="GL83" s="148"/>
      <c r="GM83" s="148"/>
      <c r="GN83" s="148"/>
      <c r="GO83" s="148"/>
      <c r="GP83" s="148"/>
      <c r="GQ83" s="148"/>
      <c r="GR83" s="148"/>
      <c r="GS83" s="148"/>
      <c r="GT83" s="148"/>
      <c r="GU83" s="148"/>
      <c r="GV83" s="148"/>
      <c r="GW83" s="148"/>
      <c r="GX83" s="148"/>
      <c r="GY83" s="148"/>
      <c r="GZ83" s="148"/>
      <c r="HA83" s="148"/>
      <c r="HB83" s="148"/>
      <c r="HC83" s="148"/>
      <c r="HD83" s="148"/>
      <c r="HE83" s="148"/>
      <c r="HF83" s="148"/>
      <c r="HG83" s="148"/>
      <c r="HH83" s="148"/>
      <c r="HI83" s="148"/>
      <c r="HJ83" s="148"/>
      <c r="HK83" s="148"/>
      <c r="HL83" s="148"/>
      <c r="HM83" s="148"/>
      <c r="HN83" s="148"/>
      <c r="HO83" s="148"/>
      <c r="HP83" s="148"/>
      <c r="HQ83" s="148"/>
      <c r="HR83" s="148"/>
      <c r="HS83" s="148"/>
      <c r="HT83" s="148"/>
      <c r="HU83" s="148"/>
      <c r="HV83" s="148"/>
      <c r="HW83" s="148"/>
      <c r="HX83" s="148"/>
      <c r="HY83" s="148"/>
      <c r="HZ83" s="148"/>
      <c r="IA83" s="148"/>
      <c r="IB83" s="148"/>
      <c r="IC83" s="148"/>
      <c r="ID83" s="148"/>
      <c r="IE83" s="148"/>
      <c r="IF83" s="148"/>
      <c r="IG83" s="148"/>
      <c r="IH83" s="148"/>
      <c r="II83" s="148"/>
      <c r="IJ83" s="148"/>
      <c r="IK83" s="148"/>
      <c r="IL83" s="148"/>
      <c r="IM83" s="148"/>
      <c r="IN83" s="148"/>
      <c r="IO83" s="148"/>
      <c r="IP83" s="148"/>
      <c r="IQ83" s="148"/>
      <c r="IR83" s="148"/>
      <c r="IS83" s="148"/>
      <c r="IT83" s="148"/>
      <c r="IU83" s="148"/>
      <c r="IV83" s="148"/>
    </row>
    <row r="84" spans="1:256" s="18" customFormat="1" ht="12" customHeight="1" x14ac:dyDescent="0.2">
      <c r="A84" s="278" t="s">
        <v>84</v>
      </c>
      <c r="B84" s="278"/>
      <c r="C84" s="147">
        <v>4373</v>
      </c>
      <c r="D84" s="147">
        <v>2072</v>
      </c>
      <c r="E84" s="147">
        <v>2301</v>
      </c>
      <c r="F84" s="147">
        <v>4330</v>
      </c>
      <c r="G84" s="147">
        <v>2046</v>
      </c>
      <c r="H84" s="147">
        <v>2284</v>
      </c>
      <c r="I84" s="147">
        <v>4351</v>
      </c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48"/>
      <c r="DT84" s="148"/>
      <c r="DU84" s="148"/>
      <c r="DV84" s="148"/>
      <c r="DW84" s="148"/>
      <c r="DX84" s="148"/>
      <c r="DY84" s="148"/>
      <c r="DZ84" s="148"/>
      <c r="EA84" s="148"/>
      <c r="EB84" s="148"/>
      <c r="EC84" s="148"/>
      <c r="ED84" s="148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/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/>
      <c r="FD84" s="148"/>
      <c r="FE84" s="148"/>
      <c r="FF84" s="148"/>
      <c r="FG84" s="148"/>
      <c r="FH84" s="148"/>
      <c r="FI84" s="148"/>
      <c r="FJ84" s="148"/>
      <c r="FK84" s="148"/>
      <c r="FL84" s="148"/>
      <c r="FM84" s="148"/>
      <c r="FN84" s="148"/>
      <c r="FO84" s="148"/>
      <c r="FP84" s="148"/>
      <c r="FQ84" s="148"/>
      <c r="FR84" s="148"/>
      <c r="FS84" s="148"/>
      <c r="FT84" s="148"/>
      <c r="FU84" s="148"/>
      <c r="FV84" s="148"/>
      <c r="FW84" s="148"/>
      <c r="FX84" s="148"/>
      <c r="FY84" s="148"/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  <c r="GZ84" s="148"/>
      <c r="HA84" s="148"/>
      <c r="HB84" s="148"/>
      <c r="HC84" s="148"/>
      <c r="HD84" s="148"/>
      <c r="HE84" s="148"/>
      <c r="HF84" s="148"/>
      <c r="HG84" s="148"/>
      <c r="HH84" s="148"/>
      <c r="HI84" s="148"/>
      <c r="HJ84" s="148"/>
      <c r="HK84" s="148"/>
      <c r="HL84" s="148"/>
      <c r="HM84" s="148"/>
      <c r="HN84" s="148"/>
      <c r="HO84" s="148"/>
      <c r="HP84" s="148"/>
      <c r="HQ84" s="148"/>
      <c r="HR84" s="148"/>
      <c r="HS84" s="148"/>
      <c r="HT84" s="148"/>
      <c r="HU84" s="148"/>
      <c r="HV84" s="148"/>
      <c r="HW84" s="148"/>
      <c r="HX84" s="148"/>
      <c r="HY84" s="148"/>
      <c r="HZ84" s="148"/>
      <c r="IA84" s="148"/>
      <c r="IB84" s="148"/>
      <c r="IC84" s="148"/>
      <c r="ID84" s="148"/>
      <c r="IE84" s="148"/>
      <c r="IF84" s="148"/>
      <c r="IG84" s="148"/>
      <c r="IH84" s="148"/>
      <c r="II84" s="148"/>
      <c r="IJ84" s="148"/>
      <c r="IK84" s="148"/>
      <c r="IL84" s="148"/>
      <c r="IM84" s="148"/>
      <c r="IN84" s="148"/>
      <c r="IO84" s="148"/>
      <c r="IP84" s="148"/>
      <c r="IQ84" s="148"/>
      <c r="IR84" s="148"/>
      <c r="IS84" s="148"/>
      <c r="IT84" s="148"/>
      <c r="IU84" s="148"/>
      <c r="IV84" s="148"/>
    </row>
    <row r="85" spans="1:256" s="18" customFormat="1" ht="12" customHeight="1" x14ac:dyDescent="0.2">
      <c r="A85" s="278" t="s">
        <v>87</v>
      </c>
      <c r="B85" s="278"/>
      <c r="C85" s="147">
        <v>4656</v>
      </c>
      <c r="D85" s="147">
        <v>2312</v>
      </c>
      <c r="E85" s="147">
        <v>2344</v>
      </c>
      <c r="F85" s="147">
        <v>4911</v>
      </c>
      <c r="G85" s="147">
        <v>2428</v>
      </c>
      <c r="H85" s="147">
        <v>2483</v>
      </c>
      <c r="I85" s="147">
        <v>4783</v>
      </c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  <c r="FH85" s="148"/>
      <c r="FI85" s="148"/>
      <c r="FJ85" s="148"/>
      <c r="FK85" s="148"/>
      <c r="FL85" s="148"/>
      <c r="FM85" s="148"/>
      <c r="FN85" s="148"/>
      <c r="FO85" s="148"/>
      <c r="FP85" s="148"/>
      <c r="FQ85" s="148"/>
      <c r="FR85" s="148"/>
      <c r="FS85" s="148"/>
      <c r="FT85" s="148"/>
      <c r="FU85" s="148"/>
      <c r="FV85" s="148"/>
      <c r="FW85" s="148"/>
      <c r="FX85" s="148"/>
      <c r="FY85" s="148"/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  <c r="GR85" s="148"/>
      <c r="GS85" s="148"/>
      <c r="GT85" s="148"/>
      <c r="GU85" s="148"/>
      <c r="GV85" s="148"/>
      <c r="GW85" s="148"/>
      <c r="GX85" s="148"/>
      <c r="GY85" s="148"/>
      <c r="GZ85" s="148"/>
      <c r="HA85" s="148"/>
      <c r="HB85" s="148"/>
      <c r="HC85" s="148"/>
      <c r="HD85" s="148"/>
      <c r="HE85" s="148"/>
      <c r="HF85" s="148"/>
      <c r="HG85" s="148"/>
      <c r="HH85" s="148"/>
      <c r="HI85" s="148"/>
      <c r="HJ85" s="148"/>
      <c r="HK85" s="148"/>
      <c r="HL85" s="148"/>
      <c r="HM85" s="148"/>
      <c r="HN85" s="148"/>
      <c r="HO85" s="148"/>
      <c r="HP85" s="148"/>
      <c r="HQ85" s="148"/>
      <c r="HR85" s="148"/>
      <c r="HS85" s="148"/>
      <c r="HT85" s="148"/>
      <c r="HU85" s="148"/>
      <c r="HV85" s="148"/>
      <c r="HW85" s="148"/>
      <c r="HX85" s="148"/>
      <c r="HY85" s="148"/>
      <c r="HZ85" s="148"/>
      <c r="IA85" s="148"/>
      <c r="IB85" s="148"/>
      <c r="IC85" s="148"/>
      <c r="ID85" s="148"/>
      <c r="IE85" s="148"/>
      <c r="IF85" s="148"/>
      <c r="IG85" s="148"/>
      <c r="IH85" s="148"/>
      <c r="II85" s="148"/>
      <c r="IJ85" s="148"/>
      <c r="IK85" s="148"/>
      <c r="IL85" s="148"/>
      <c r="IM85" s="148"/>
      <c r="IN85" s="148"/>
      <c r="IO85" s="148"/>
      <c r="IP85" s="148"/>
      <c r="IQ85" s="148"/>
      <c r="IR85" s="148"/>
      <c r="IS85" s="148"/>
      <c r="IT85" s="148"/>
      <c r="IU85" s="148"/>
      <c r="IV85" s="148"/>
    </row>
    <row r="86" spans="1:256" s="18" customFormat="1" ht="12" customHeight="1" x14ac:dyDescent="0.2">
      <c r="A86" s="278" t="s">
        <v>88</v>
      </c>
      <c r="B86" s="278"/>
      <c r="C86" s="147">
        <v>2083</v>
      </c>
      <c r="D86" s="147">
        <v>988</v>
      </c>
      <c r="E86" s="147">
        <v>1095</v>
      </c>
      <c r="F86" s="147">
        <v>2032</v>
      </c>
      <c r="G86" s="147">
        <v>955</v>
      </c>
      <c r="H86" s="147">
        <v>1077</v>
      </c>
      <c r="I86" s="147">
        <v>2058</v>
      </c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8"/>
      <c r="FK86" s="148"/>
      <c r="FL86" s="148"/>
      <c r="FM86" s="148"/>
      <c r="FN86" s="148"/>
      <c r="FO86" s="148"/>
      <c r="FP86" s="148"/>
      <c r="FQ86" s="148"/>
      <c r="FR86" s="148"/>
      <c r="FS86" s="148"/>
      <c r="FT86" s="148"/>
      <c r="FU86" s="148"/>
      <c r="FV86" s="148"/>
      <c r="FW86" s="148"/>
      <c r="FX86" s="148"/>
      <c r="FY86" s="148"/>
      <c r="FZ86" s="148"/>
      <c r="GA86" s="148"/>
      <c r="GB86" s="148"/>
      <c r="GC86" s="148"/>
      <c r="GD86" s="148"/>
      <c r="GE86" s="148"/>
      <c r="GF86" s="148"/>
      <c r="GG86" s="148"/>
      <c r="GH86" s="148"/>
      <c r="GI86" s="148"/>
      <c r="GJ86" s="148"/>
      <c r="GK86" s="148"/>
      <c r="GL86" s="148"/>
      <c r="GM86" s="148"/>
      <c r="GN86" s="148"/>
      <c r="GO86" s="148"/>
      <c r="GP86" s="148"/>
      <c r="GQ86" s="148"/>
      <c r="GR86" s="148"/>
      <c r="GS86" s="148"/>
      <c r="GT86" s="148"/>
      <c r="GU86" s="148"/>
      <c r="GV86" s="148"/>
      <c r="GW86" s="148"/>
      <c r="GX86" s="148"/>
      <c r="GY86" s="148"/>
      <c r="GZ86" s="148"/>
      <c r="HA86" s="148"/>
      <c r="HB86" s="148"/>
      <c r="HC86" s="148"/>
      <c r="HD86" s="148"/>
      <c r="HE86" s="148"/>
      <c r="HF86" s="148"/>
      <c r="HG86" s="148"/>
      <c r="HH86" s="148"/>
      <c r="HI86" s="148"/>
      <c r="HJ86" s="148"/>
      <c r="HK86" s="148"/>
      <c r="HL86" s="148"/>
      <c r="HM86" s="148"/>
      <c r="HN86" s="148"/>
      <c r="HO86" s="148"/>
      <c r="HP86" s="148"/>
      <c r="HQ86" s="148"/>
      <c r="HR86" s="148"/>
      <c r="HS86" s="148"/>
      <c r="HT86" s="148"/>
      <c r="HU86" s="148"/>
      <c r="HV86" s="148"/>
      <c r="HW86" s="148"/>
      <c r="HX86" s="148"/>
      <c r="HY86" s="148"/>
      <c r="HZ86" s="148"/>
      <c r="IA86" s="148"/>
      <c r="IB86" s="148"/>
      <c r="IC86" s="148"/>
      <c r="ID86" s="148"/>
      <c r="IE86" s="148"/>
      <c r="IF86" s="148"/>
      <c r="IG86" s="148"/>
      <c r="IH86" s="148"/>
      <c r="II86" s="148"/>
      <c r="IJ86" s="148"/>
      <c r="IK86" s="148"/>
      <c r="IL86" s="148"/>
      <c r="IM86" s="148"/>
      <c r="IN86" s="148"/>
      <c r="IO86" s="148"/>
      <c r="IP86" s="148"/>
      <c r="IQ86" s="148"/>
      <c r="IR86" s="148"/>
      <c r="IS86" s="148"/>
      <c r="IT86" s="148"/>
      <c r="IU86" s="148"/>
      <c r="IV86" s="148"/>
    </row>
    <row r="87" spans="1:256" s="18" customFormat="1" ht="12" customHeight="1" x14ac:dyDescent="0.2">
      <c r="A87" s="278" t="s">
        <v>89</v>
      </c>
      <c r="B87" s="278"/>
      <c r="C87" s="147">
        <v>875</v>
      </c>
      <c r="D87" s="147">
        <v>425</v>
      </c>
      <c r="E87" s="147">
        <v>450</v>
      </c>
      <c r="F87" s="147">
        <v>854</v>
      </c>
      <c r="G87" s="147">
        <v>421</v>
      </c>
      <c r="H87" s="147">
        <v>433</v>
      </c>
      <c r="I87" s="147">
        <v>865</v>
      </c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8"/>
      <c r="FK87" s="148"/>
      <c r="FL87" s="148"/>
      <c r="FM87" s="148"/>
      <c r="FN87" s="148"/>
      <c r="FO87" s="148"/>
      <c r="FP87" s="148"/>
      <c r="FQ87" s="148"/>
      <c r="FR87" s="148"/>
      <c r="FS87" s="148"/>
      <c r="FT87" s="148"/>
      <c r="FU87" s="148"/>
      <c r="FV87" s="148"/>
      <c r="FW87" s="148"/>
      <c r="FX87" s="148"/>
      <c r="FY87" s="148"/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  <c r="GZ87" s="148"/>
      <c r="HA87" s="148"/>
      <c r="HB87" s="148"/>
      <c r="HC87" s="148"/>
      <c r="HD87" s="148"/>
      <c r="HE87" s="148"/>
      <c r="HF87" s="148"/>
      <c r="HG87" s="148"/>
      <c r="HH87" s="148"/>
      <c r="HI87" s="148"/>
      <c r="HJ87" s="148"/>
      <c r="HK87" s="148"/>
      <c r="HL87" s="148"/>
      <c r="HM87" s="148"/>
      <c r="HN87" s="148"/>
      <c r="HO87" s="148"/>
      <c r="HP87" s="148"/>
      <c r="HQ87" s="148"/>
      <c r="HR87" s="148"/>
      <c r="HS87" s="148"/>
      <c r="HT87" s="148"/>
      <c r="HU87" s="148"/>
      <c r="HV87" s="148"/>
      <c r="HW87" s="148"/>
      <c r="HX87" s="148"/>
      <c r="HY87" s="148"/>
      <c r="HZ87" s="148"/>
      <c r="IA87" s="148"/>
      <c r="IB87" s="148"/>
      <c r="IC87" s="148"/>
      <c r="ID87" s="148"/>
      <c r="IE87" s="148"/>
      <c r="IF87" s="148"/>
      <c r="IG87" s="148"/>
      <c r="IH87" s="148"/>
      <c r="II87" s="148"/>
      <c r="IJ87" s="148"/>
      <c r="IK87" s="148"/>
      <c r="IL87" s="148"/>
      <c r="IM87" s="148"/>
      <c r="IN87" s="148"/>
      <c r="IO87" s="148"/>
      <c r="IP87" s="148"/>
      <c r="IQ87" s="148"/>
      <c r="IR87" s="148"/>
      <c r="IS87" s="148"/>
      <c r="IT87" s="148"/>
      <c r="IU87" s="148"/>
      <c r="IV87" s="148"/>
    </row>
    <row r="88" spans="1:256" s="18" customFormat="1" ht="12" customHeight="1" x14ac:dyDescent="0.2">
      <c r="A88" s="278" t="s">
        <v>90</v>
      </c>
      <c r="B88" s="278"/>
      <c r="C88" s="147">
        <v>1359</v>
      </c>
      <c r="D88" s="147">
        <v>688</v>
      </c>
      <c r="E88" s="147">
        <v>671</v>
      </c>
      <c r="F88" s="147">
        <v>1387</v>
      </c>
      <c r="G88" s="147">
        <v>701</v>
      </c>
      <c r="H88" s="147">
        <v>686</v>
      </c>
      <c r="I88" s="147">
        <v>1372</v>
      </c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/>
      <c r="FD88" s="148"/>
      <c r="FE88" s="148"/>
      <c r="FF88" s="148"/>
      <c r="FG88" s="148"/>
      <c r="FH88" s="148"/>
      <c r="FI88" s="148"/>
      <c r="FJ88" s="148"/>
      <c r="FK88" s="148"/>
      <c r="FL88" s="148"/>
      <c r="FM88" s="148"/>
      <c r="FN88" s="148"/>
      <c r="FO88" s="148"/>
      <c r="FP88" s="148"/>
      <c r="FQ88" s="148"/>
      <c r="FR88" s="148"/>
      <c r="FS88" s="148"/>
      <c r="FT88" s="148"/>
      <c r="FU88" s="148"/>
      <c r="FV88" s="148"/>
      <c r="FW88" s="148"/>
      <c r="FX88" s="148"/>
      <c r="FY88" s="148"/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  <c r="GZ88" s="148"/>
      <c r="HA88" s="148"/>
      <c r="HB88" s="148"/>
      <c r="HC88" s="148"/>
      <c r="HD88" s="148"/>
      <c r="HE88" s="148"/>
      <c r="HF88" s="148"/>
      <c r="HG88" s="148"/>
      <c r="HH88" s="148"/>
      <c r="HI88" s="148"/>
      <c r="HJ88" s="148"/>
      <c r="HK88" s="148"/>
      <c r="HL88" s="148"/>
      <c r="HM88" s="148"/>
      <c r="HN88" s="148"/>
      <c r="HO88" s="148"/>
      <c r="HP88" s="148"/>
      <c r="HQ88" s="148"/>
      <c r="HR88" s="148"/>
      <c r="HS88" s="148"/>
      <c r="HT88" s="148"/>
      <c r="HU88" s="148"/>
      <c r="HV88" s="148"/>
      <c r="HW88" s="148"/>
      <c r="HX88" s="148"/>
      <c r="HY88" s="148"/>
      <c r="HZ88" s="148"/>
      <c r="IA88" s="148"/>
      <c r="IB88" s="148"/>
      <c r="IC88" s="148"/>
      <c r="ID88" s="148"/>
      <c r="IE88" s="148"/>
      <c r="IF88" s="148"/>
      <c r="IG88" s="148"/>
      <c r="IH88" s="148"/>
      <c r="II88" s="148"/>
      <c r="IJ88" s="148"/>
      <c r="IK88" s="148"/>
      <c r="IL88" s="148"/>
      <c r="IM88" s="148"/>
      <c r="IN88" s="148"/>
      <c r="IO88" s="148"/>
      <c r="IP88" s="148"/>
      <c r="IQ88" s="148"/>
      <c r="IR88" s="148"/>
      <c r="IS88" s="148"/>
      <c r="IT88" s="148"/>
      <c r="IU88" s="148"/>
      <c r="IV88" s="148"/>
    </row>
    <row r="89" spans="1:256" s="18" customFormat="1" ht="12" customHeight="1" x14ac:dyDescent="0.2">
      <c r="A89" s="278" t="s">
        <v>91</v>
      </c>
      <c r="B89" s="278"/>
      <c r="C89" s="147">
        <v>546</v>
      </c>
      <c r="D89" s="147">
        <v>274</v>
      </c>
      <c r="E89" s="147">
        <v>272</v>
      </c>
      <c r="F89" s="147">
        <v>544</v>
      </c>
      <c r="G89" s="147">
        <v>274</v>
      </c>
      <c r="H89" s="147">
        <v>270</v>
      </c>
      <c r="I89" s="147">
        <v>545</v>
      </c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8"/>
      <c r="FL89" s="148"/>
      <c r="FM89" s="148"/>
      <c r="FN89" s="148"/>
      <c r="FO89" s="148"/>
      <c r="FP89" s="148"/>
      <c r="FQ89" s="148"/>
      <c r="FR89" s="148"/>
      <c r="FS89" s="148"/>
      <c r="FT89" s="148"/>
      <c r="FU89" s="148"/>
      <c r="FV89" s="148"/>
      <c r="FW89" s="148"/>
      <c r="FX89" s="148"/>
      <c r="FY89" s="148"/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  <c r="GZ89" s="148"/>
      <c r="HA89" s="148"/>
      <c r="HB89" s="148"/>
      <c r="HC89" s="148"/>
      <c r="HD89" s="148"/>
      <c r="HE89" s="148"/>
      <c r="HF89" s="148"/>
      <c r="HG89" s="148"/>
      <c r="HH89" s="148"/>
      <c r="HI89" s="148"/>
      <c r="HJ89" s="148"/>
      <c r="HK89" s="148"/>
      <c r="HL89" s="148"/>
      <c r="HM89" s="148"/>
      <c r="HN89" s="148"/>
      <c r="HO89" s="148"/>
      <c r="HP89" s="148"/>
      <c r="HQ89" s="148"/>
      <c r="HR89" s="148"/>
      <c r="HS89" s="148"/>
      <c r="HT89" s="148"/>
      <c r="HU89" s="148"/>
      <c r="HV89" s="148"/>
      <c r="HW89" s="148"/>
      <c r="HX89" s="148"/>
      <c r="HY89" s="148"/>
      <c r="HZ89" s="148"/>
      <c r="IA89" s="148"/>
      <c r="IB89" s="148"/>
      <c r="IC89" s="148"/>
      <c r="ID89" s="148"/>
      <c r="IE89" s="148"/>
      <c r="IF89" s="148"/>
      <c r="IG89" s="148"/>
      <c r="IH89" s="148"/>
      <c r="II89" s="148"/>
      <c r="IJ89" s="148"/>
      <c r="IK89" s="148"/>
      <c r="IL89" s="148"/>
      <c r="IM89" s="148"/>
      <c r="IN89" s="148"/>
      <c r="IO89" s="148"/>
      <c r="IP89" s="148"/>
      <c r="IQ89" s="148"/>
      <c r="IR89" s="148"/>
      <c r="IS89" s="148"/>
      <c r="IT89" s="148"/>
      <c r="IU89" s="148"/>
      <c r="IV89" s="148"/>
    </row>
    <row r="90" spans="1:256" s="18" customFormat="1" ht="12" customHeight="1" x14ac:dyDescent="0.2">
      <c r="A90" s="278" t="s">
        <v>92</v>
      </c>
      <c r="B90" s="278"/>
      <c r="C90" s="147">
        <v>526</v>
      </c>
      <c r="D90" s="147">
        <v>263</v>
      </c>
      <c r="E90" s="147">
        <v>263</v>
      </c>
      <c r="F90" s="147">
        <v>515</v>
      </c>
      <c r="G90" s="147">
        <v>259</v>
      </c>
      <c r="H90" s="147">
        <v>256</v>
      </c>
      <c r="I90" s="147">
        <v>521</v>
      </c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8"/>
      <c r="FL90" s="148"/>
      <c r="FM90" s="148"/>
      <c r="FN90" s="148"/>
      <c r="FO90" s="148"/>
      <c r="FP90" s="148"/>
      <c r="FQ90" s="148"/>
      <c r="FR90" s="148"/>
      <c r="FS90" s="148"/>
      <c r="FT90" s="148"/>
      <c r="FU90" s="148"/>
      <c r="FV90" s="148"/>
      <c r="FW90" s="148"/>
      <c r="FX90" s="148"/>
      <c r="FY90" s="148"/>
      <c r="FZ90" s="148"/>
      <c r="GA90" s="148"/>
      <c r="GB90" s="148"/>
      <c r="GC90" s="148"/>
      <c r="GD90" s="148"/>
      <c r="GE90" s="148"/>
      <c r="GF90" s="148"/>
      <c r="GG90" s="148"/>
      <c r="GH90" s="148"/>
      <c r="GI90" s="148"/>
      <c r="GJ90" s="148"/>
      <c r="GK90" s="148"/>
      <c r="GL90" s="148"/>
      <c r="GM90" s="148"/>
      <c r="GN90" s="148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  <c r="GZ90" s="148"/>
      <c r="HA90" s="148"/>
      <c r="HB90" s="148"/>
      <c r="HC90" s="148"/>
      <c r="HD90" s="148"/>
      <c r="HE90" s="148"/>
      <c r="HF90" s="148"/>
      <c r="HG90" s="148"/>
      <c r="HH90" s="148"/>
      <c r="HI90" s="148"/>
      <c r="HJ90" s="148"/>
      <c r="HK90" s="148"/>
      <c r="HL90" s="148"/>
      <c r="HM90" s="148"/>
      <c r="HN90" s="148"/>
      <c r="HO90" s="148"/>
      <c r="HP90" s="148"/>
      <c r="HQ90" s="148"/>
      <c r="HR90" s="148"/>
      <c r="HS90" s="148"/>
      <c r="HT90" s="148"/>
      <c r="HU90" s="148"/>
      <c r="HV90" s="148"/>
      <c r="HW90" s="148"/>
      <c r="HX90" s="148"/>
      <c r="HY90" s="148"/>
      <c r="HZ90" s="148"/>
      <c r="IA90" s="148"/>
      <c r="IB90" s="148"/>
      <c r="IC90" s="148"/>
      <c r="ID90" s="148"/>
      <c r="IE90" s="148"/>
      <c r="IF90" s="148"/>
      <c r="IG90" s="148"/>
      <c r="IH90" s="148"/>
      <c r="II90" s="148"/>
      <c r="IJ90" s="148"/>
      <c r="IK90" s="148"/>
      <c r="IL90" s="148"/>
      <c r="IM90" s="148"/>
      <c r="IN90" s="148"/>
      <c r="IO90" s="148"/>
      <c r="IP90" s="148"/>
      <c r="IQ90" s="148"/>
      <c r="IR90" s="148"/>
      <c r="IS90" s="148"/>
      <c r="IT90" s="148"/>
      <c r="IU90" s="148"/>
      <c r="IV90" s="148"/>
    </row>
    <row r="91" spans="1:256" s="18" customFormat="1" ht="12" customHeight="1" x14ac:dyDescent="0.2">
      <c r="A91" s="278" t="s">
        <v>93</v>
      </c>
      <c r="B91" s="278"/>
      <c r="C91" s="147">
        <v>1299</v>
      </c>
      <c r="D91" s="147">
        <v>629</v>
      </c>
      <c r="E91" s="147">
        <v>670</v>
      </c>
      <c r="F91" s="147">
        <v>1321</v>
      </c>
      <c r="G91" s="147">
        <v>646</v>
      </c>
      <c r="H91" s="147">
        <v>675</v>
      </c>
      <c r="I91" s="147">
        <v>1310</v>
      </c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8"/>
      <c r="FL91" s="148"/>
      <c r="FM91" s="148"/>
      <c r="FN91" s="148"/>
      <c r="FO91" s="148"/>
      <c r="FP91" s="148"/>
      <c r="FQ91" s="148"/>
      <c r="FR91" s="148"/>
      <c r="FS91" s="148"/>
      <c r="FT91" s="148"/>
      <c r="FU91" s="148"/>
      <c r="FV91" s="148"/>
      <c r="FW91" s="148"/>
      <c r="FX91" s="148"/>
      <c r="FY91" s="148"/>
      <c r="FZ91" s="148"/>
      <c r="GA91" s="148"/>
      <c r="GB91" s="148"/>
      <c r="GC91" s="148"/>
      <c r="GD91" s="148"/>
      <c r="GE91" s="148"/>
      <c r="GF91" s="148"/>
      <c r="GG91" s="148"/>
      <c r="GH91" s="148"/>
      <c r="GI91" s="148"/>
      <c r="GJ91" s="148"/>
      <c r="GK91" s="148"/>
      <c r="GL91" s="148"/>
      <c r="GM91" s="148"/>
      <c r="GN91" s="148"/>
      <c r="GO91" s="148"/>
      <c r="GP91" s="148"/>
      <c r="GQ91" s="148"/>
      <c r="GR91" s="148"/>
      <c r="GS91" s="148"/>
      <c r="GT91" s="148"/>
      <c r="GU91" s="148"/>
      <c r="GV91" s="148"/>
      <c r="GW91" s="148"/>
      <c r="GX91" s="148"/>
      <c r="GY91" s="148"/>
      <c r="GZ91" s="148"/>
      <c r="HA91" s="148"/>
      <c r="HB91" s="148"/>
      <c r="HC91" s="148"/>
      <c r="HD91" s="148"/>
      <c r="HE91" s="148"/>
      <c r="HF91" s="148"/>
      <c r="HG91" s="148"/>
      <c r="HH91" s="148"/>
      <c r="HI91" s="148"/>
      <c r="HJ91" s="148"/>
      <c r="HK91" s="148"/>
      <c r="HL91" s="148"/>
      <c r="HM91" s="148"/>
      <c r="HN91" s="148"/>
      <c r="HO91" s="148"/>
      <c r="HP91" s="148"/>
      <c r="HQ91" s="148"/>
      <c r="HR91" s="148"/>
      <c r="HS91" s="148"/>
      <c r="HT91" s="148"/>
      <c r="HU91" s="148"/>
      <c r="HV91" s="148"/>
      <c r="HW91" s="148"/>
      <c r="HX91" s="148"/>
      <c r="HY91" s="148"/>
      <c r="HZ91" s="148"/>
      <c r="IA91" s="148"/>
      <c r="IB91" s="148"/>
      <c r="IC91" s="148"/>
      <c r="ID91" s="148"/>
      <c r="IE91" s="148"/>
      <c r="IF91" s="148"/>
      <c r="IG91" s="148"/>
      <c r="IH91" s="148"/>
      <c r="II91" s="148"/>
      <c r="IJ91" s="148"/>
      <c r="IK91" s="148"/>
      <c r="IL91" s="148"/>
      <c r="IM91" s="148"/>
      <c r="IN91" s="148"/>
      <c r="IO91" s="148"/>
      <c r="IP91" s="148"/>
      <c r="IQ91" s="148"/>
      <c r="IR91" s="148"/>
      <c r="IS91" s="148"/>
      <c r="IT91" s="148"/>
      <c r="IU91" s="148"/>
      <c r="IV91" s="148"/>
    </row>
    <row r="92" spans="1:256" s="18" customFormat="1" ht="12" customHeight="1" x14ac:dyDescent="0.2">
      <c r="A92" s="278" t="s">
        <v>94</v>
      </c>
      <c r="B92" s="278"/>
      <c r="C92" s="147">
        <v>1785</v>
      </c>
      <c r="D92" s="147">
        <v>888</v>
      </c>
      <c r="E92" s="147">
        <v>897</v>
      </c>
      <c r="F92" s="147">
        <v>1780</v>
      </c>
      <c r="G92" s="147">
        <v>875</v>
      </c>
      <c r="H92" s="147">
        <v>905</v>
      </c>
      <c r="I92" s="147">
        <v>1782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8"/>
      <c r="FL92" s="148"/>
      <c r="FM92" s="148"/>
      <c r="FN92" s="148"/>
      <c r="FO92" s="148"/>
      <c r="FP92" s="148"/>
      <c r="FQ92" s="148"/>
      <c r="FR92" s="148"/>
      <c r="FS92" s="148"/>
      <c r="FT92" s="148"/>
      <c r="FU92" s="148"/>
      <c r="FV92" s="148"/>
      <c r="FW92" s="148"/>
      <c r="FX92" s="148"/>
      <c r="FY92" s="148"/>
      <c r="FZ92" s="148"/>
      <c r="GA92" s="148"/>
      <c r="GB92" s="148"/>
      <c r="GC92" s="148"/>
      <c r="GD92" s="148"/>
      <c r="GE92" s="148"/>
      <c r="GF92" s="148"/>
      <c r="GG92" s="148"/>
      <c r="GH92" s="148"/>
      <c r="GI92" s="148"/>
      <c r="GJ92" s="148"/>
      <c r="GK92" s="148"/>
      <c r="GL92" s="148"/>
      <c r="GM92" s="148"/>
      <c r="GN92" s="148"/>
      <c r="GO92" s="148"/>
      <c r="GP92" s="148"/>
      <c r="GQ92" s="148"/>
      <c r="GR92" s="148"/>
      <c r="GS92" s="148"/>
      <c r="GT92" s="148"/>
      <c r="GU92" s="148"/>
      <c r="GV92" s="148"/>
      <c r="GW92" s="148"/>
      <c r="GX92" s="148"/>
      <c r="GY92" s="148"/>
      <c r="GZ92" s="148"/>
      <c r="HA92" s="148"/>
      <c r="HB92" s="148"/>
      <c r="HC92" s="148"/>
      <c r="HD92" s="148"/>
      <c r="HE92" s="148"/>
      <c r="HF92" s="148"/>
      <c r="HG92" s="148"/>
      <c r="HH92" s="148"/>
      <c r="HI92" s="148"/>
      <c r="HJ92" s="148"/>
      <c r="HK92" s="148"/>
      <c r="HL92" s="148"/>
      <c r="HM92" s="148"/>
      <c r="HN92" s="148"/>
      <c r="HO92" s="148"/>
      <c r="HP92" s="148"/>
      <c r="HQ92" s="148"/>
      <c r="HR92" s="148"/>
      <c r="HS92" s="148"/>
      <c r="HT92" s="148"/>
      <c r="HU92" s="148"/>
      <c r="HV92" s="148"/>
      <c r="HW92" s="148"/>
      <c r="HX92" s="148"/>
      <c r="HY92" s="148"/>
      <c r="HZ92" s="148"/>
      <c r="IA92" s="148"/>
      <c r="IB92" s="148"/>
      <c r="IC92" s="148"/>
      <c r="ID92" s="148"/>
      <c r="IE92" s="148"/>
      <c r="IF92" s="148"/>
      <c r="IG92" s="148"/>
      <c r="IH92" s="148"/>
      <c r="II92" s="148"/>
      <c r="IJ92" s="148"/>
      <c r="IK92" s="148"/>
      <c r="IL92" s="148"/>
      <c r="IM92" s="148"/>
      <c r="IN92" s="148"/>
      <c r="IO92" s="148"/>
      <c r="IP92" s="148"/>
      <c r="IQ92" s="148"/>
      <c r="IR92" s="148"/>
      <c r="IS92" s="148"/>
      <c r="IT92" s="148"/>
      <c r="IU92" s="148"/>
      <c r="IV92" s="148"/>
    </row>
    <row r="93" spans="1:256" s="18" customFormat="1" ht="12" customHeight="1" x14ac:dyDescent="0.2">
      <c r="A93" s="278" t="s">
        <v>95</v>
      </c>
      <c r="B93" s="278"/>
      <c r="C93" s="147">
        <v>63932</v>
      </c>
      <c r="D93" s="147">
        <v>30868</v>
      </c>
      <c r="E93" s="147">
        <v>33064</v>
      </c>
      <c r="F93" s="147">
        <v>63494</v>
      </c>
      <c r="G93" s="147">
        <v>30663</v>
      </c>
      <c r="H93" s="147">
        <v>32831</v>
      </c>
      <c r="I93" s="147">
        <v>63713</v>
      </c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8"/>
      <c r="FL93" s="148"/>
      <c r="FM93" s="148"/>
      <c r="FN93" s="148"/>
      <c r="FO93" s="148"/>
      <c r="FP93" s="148"/>
      <c r="FQ93" s="148"/>
      <c r="FR93" s="148"/>
      <c r="FS93" s="148"/>
      <c r="FT93" s="148"/>
      <c r="FU93" s="148"/>
      <c r="FV93" s="148"/>
      <c r="FW93" s="148"/>
      <c r="FX93" s="148"/>
      <c r="FY93" s="148"/>
      <c r="FZ93" s="148"/>
      <c r="GA93" s="148"/>
      <c r="GB93" s="148"/>
      <c r="GC93" s="148"/>
      <c r="GD93" s="148"/>
      <c r="GE93" s="148"/>
      <c r="GF93" s="148"/>
      <c r="GG93" s="148"/>
      <c r="GH93" s="148"/>
      <c r="GI93" s="148"/>
      <c r="GJ93" s="148"/>
      <c r="GK93" s="148"/>
      <c r="GL93" s="148"/>
      <c r="GM93" s="148"/>
      <c r="GN93" s="148"/>
      <c r="GO93" s="148"/>
      <c r="GP93" s="148"/>
      <c r="GQ93" s="148"/>
      <c r="GR93" s="148"/>
      <c r="GS93" s="148"/>
      <c r="GT93" s="148"/>
      <c r="GU93" s="148"/>
      <c r="GV93" s="148"/>
      <c r="GW93" s="148"/>
      <c r="GX93" s="148"/>
      <c r="GY93" s="148"/>
      <c r="GZ93" s="148"/>
      <c r="HA93" s="148"/>
      <c r="HB93" s="148"/>
      <c r="HC93" s="148"/>
      <c r="HD93" s="148"/>
      <c r="HE93" s="148"/>
      <c r="HF93" s="148"/>
      <c r="HG93" s="148"/>
      <c r="HH93" s="148"/>
      <c r="HI93" s="148"/>
      <c r="HJ93" s="148"/>
      <c r="HK93" s="148"/>
      <c r="HL93" s="148"/>
      <c r="HM93" s="148"/>
      <c r="HN93" s="148"/>
      <c r="HO93" s="148"/>
      <c r="HP93" s="148"/>
      <c r="HQ93" s="148"/>
      <c r="HR93" s="148"/>
      <c r="HS93" s="148"/>
      <c r="HT93" s="148"/>
      <c r="HU93" s="148"/>
      <c r="HV93" s="148"/>
      <c r="HW93" s="148"/>
      <c r="HX93" s="148"/>
      <c r="HY93" s="148"/>
      <c r="HZ93" s="148"/>
      <c r="IA93" s="148"/>
      <c r="IB93" s="148"/>
      <c r="IC93" s="148"/>
      <c r="ID93" s="148"/>
      <c r="IE93" s="148"/>
      <c r="IF93" s="148"/>
      <c r="IG93" s="148"/>
      <c r="IH93" s="148"/>
      <c r="II93" s="148"/>
      <c r="IJ93" s="148"/>
      <c r="IK93" s="148"/>
      <c r="IL93" s="148"/>
      <c r="IM93" s="148"/>
      <c r="IN93" s="148"/>
      <c r="IO93" s="148"/>
      <c r="IP93" s="148"/>
      <c r="IQ93" s="148"/>
      <c r="IR93" s="148"/>
      <c r="IS93" s="148"/>
      <c r="IT93" s="148"/>
      <c r="IU93" s="148"/>
      <c r="IV93" s="148"/>
    </row>
    <row r="94" spans="1:256" s="18" customFormat="1" ht="12" customHeight="1" x14ac:dyDescent="0.2">
      <c r="A94" s="278" t="s">
        <v>96</v>
      </c>
      <c r="B94" s="278"/>
      <c r="C94" s="147">
        <v>1594</v>
      </c>
      <c r="D94" s="147">
        <v>753</v>
      </c>
      <c r="E94" s="147">
        <v>841</v>
      </c>
      <c r="F94" s="147">
        <v>1607</v>
      </c>
      <c r="G94" s="147">
        <v>762</v>
      </c>
      <c r="H94" s="147">
        <v>845</v>
      </c>
      <c r="I94" s="147">
        <v>1600</v>
      </c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8"/>
      <c r="FL94" s="148"/>
      <c r="FM94" s="148"/>
      <c r="FN94" s="148"/>
      <c r="FO94" s="148"/>
      <c r="FP94" s="148"/>
      <c r="FQ94" s="148"/>
      <c r="FR94" s="148"/>
      <c r="FS94" s="148"/>
      <c r="FT94" s="148"/>
      <c r="FU94" s="148"/>
      <c r="FV94" s="148"/>
      <c r="FW94" s="148"/>
      <c r="FX94" s="148"/>
      <c r="FY94" s="148"/>
      <c r="FZ94" s="148"/>
      <c r="GA94" s="148"/>
      <c r="GB94" s="148"/>
      <c r="GC94" s="148"/>
      <c r="GD94" s="148"/>
      <c r="GE94" s="148"/>
      <c r="GF94" s="148"/>
      <c r="GG94" s="148"/>
      <c r="GH94" s="148"/>
      <c r="GI94" s="148"/>
      <c r="GJ94" s="148"/>
      <c r="GK94" s="148"/>
      <c r="GL94" s="148"/>
      <c r="GM94" s="148"/>
      <c r="GN94" s="148"/>
      <c r="GO94" s="148"/>
      <c r="GP94" s="148"/>
      <c r="GQ94" s="148"/>
      <c r="GR94" s="148"/>
      <c r="GS94" s="148"/>
      <c r="GT94" s="148"/>
      <c r="GU94" s="148"/>
      <c r="GV94" s="148"/>
      <c r="GW94" s="148"/>
      <c r="GX94" s="148"/>
      <c r="GY94" s="148"/>
      <c r="GZ94" s="148"/>
      <c r="HA94" s="148"/>
      <c r="HB94" s="148"/>
      <c r="HC94" s="148"/>
      <c r="HD94" s="148"/>
      <c r="HE94" s="148"/>
      <c r="HF94" s="148"/>
      <c r="HG94" s="148"/>
      <c r="HH94" s="148"/>
      <c r="HI94" s="148"/>
      <c r="HJ94" s="148"/>
      <c r="HK94" s="148"/>
      <c r="HL94" s="148"/>
      <c r="HM94" s="148"/>
      <c r="HN94" s="148"/>
      <c r="HO94" s="148"/>
      <c r="HP94" s="148"/>
      <c r="HQ94" s="148"/>
      <c r="HR94" s="148"/>
      <c r="HS94" s="148"/>
      <c r="HT94" s="148"/>
      <c r="HU94" s="148"/>
      <c r="HV94" s="148"/>
      <c r="HW94" s="148"/>
      <c r="HX94" s="148"/>
      <c r="HY94" s="148"/>
      <c r="HZ94" s="148"/>
      <c r="IA94" s="148"/>
      <c r="IB94" s="148"/>
      <c r="IC94" s="148"/>
      <c r="ID94" s="148"/>
      <c r="IE94" s="148"/>
      <c r="IF94" s="148"/>
      <c r="IG94" s="148"/>
      <c r="IH94" s="148"/>
      <c r="II94" s="148"/>
      <c r="IJ94" s="148"/>
      <c r="IK94" s="148"/>
      <c r="IL94" s="148"/>
      <c r="IM94" s="148"/>
      <c r="IN94" s="148"/>
      <c r="IO94" s="148"/>
      <c r="IP94" s="148"/>
      <c r="IQ94" s="148"/>
      <c r="IR94" s="148"/>
      <c r="IS94" s="148"/>
      <c r="IT94" s="148"/>
      <c r="IU94" s="148"/>
      <c r="IV94" s="148"/>
    </row>
    <row r="95" spans="1:256" s="18" customFormat="1" ht="12" customHeight="1" x14ac:dyDescent="0.2">
      <c r="A95" s="278" t="s">
        <v>97</v>
      </c>
      <c r="B95" s="278"/>
      <c r="C95" s="147">
        <v>1318</v>
      </c>
      <c r="D95" s="147">
        <v>671</v>
      </c>
      <c r="E95" s="147">
        <v>647</v>
      </c>
      <c r="F95" s="147">
        <v>1338</v>
      </c>
      <c r="G95" s="147">
        <v>682</v>
      </c>
      <c r="H95" s="147">
        <v>656</v>
      </c>
      <c r="I95" s="147">
        <v>1327</v>
      </c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8"/>
      <c r="FF95" s="148"/>
      <c r="FG95" s="148"/>
      <c r="FH95" s="148"/>
      <c r="FI95" s="148"/>
      <c r="FJ95" s="148"/>
      <c r="FK95" s="148"/>
      <c r="FL95" s="148"/>
      <c r="FM95" s="148"/>
      <c r="FN95" s="148"/>
      <c r="FO95" s="148"/>
      <c r="FP95" s="148"/>
      <c r="FQ95" s="148"/>
      <c r="FR95" s="148"/>
      <c r="FS95" s="148"/>
      <c r="FT95" s="148"/>
      <c r="FU95" s="148"/>
      <c r="FV95" s="148"/>
      <c r="FW95" s="148"/>
      <c r="FX95" s="148"/>
      <c r="FY95" s="148"/>
      <c r="FZ95" s="148"/>
      <c r="GA95" s="148"/>
      <c r="GB95" s="148"/>
      <c r="GC95" s="148"/>
      <c r="GD95" s="148"/>
      <c r="GE95" s="148"/>
      <c r="GF95" s="148"/>
      <c r="GG95" s="148"/>
      <c r="GH95" s="148"/>
      <c r="GI95" s="148"/>
      <c r="GJ95" s="148"/>
      <c r="GK95" s="148"/>
      <c r="GL95" s="148"/>
      <c r="GM95" s="148"/>
      <c r="GN95" s="148"/>
      <c r="GO95" s="148"/>
      <c r="GP95" s="148"/>
      <c r="GQ95" s="148"/>
      <c r="GR95" s="148"/>
      <c r="GS95" s="148"/>
      <c r="GT95" s="148"/>
      <c r="GU95" s="148"/>
      <c r="GV95" s="148"/>
      <c r="GW95" s="148"/>
      <c r="GX95" s="148"/>
      <c r="GY95" s="148"/>
      <c r="GZ95" s="148"/>
      <c r="HA95" s="148"/>
      <c r="HB95" s="148"/>
      <c r="HC95" s="148"/>
      <c r="HD95" s="148"/>
      <c r="HE95" s="148"/>
      <c r="HF95" s="148"/>
      <c r="HG95" s="148"/>
      <c r="HH95" s="148"/>
      <c r="HI95" s="148"/>
      <c r="HJ95" s="148"/>
      <c r="HK95" s="148"/>
      <c r="HL95" s="148"/>
      <c r="HM95" s="148"/>
      <c r="HN95" s="148"/>
      <c r="HO95" s="148"/>
      <c r="HP95" s="148"/>
      <c r="HQ95" s="148"/>
      <c r="HR95" s="148"/>
      <c r="HS95" s="148"/>
      <c r="HT95" s="148"/>
      <c r="HU95" s="148"/>
      <c r="HV95" s="148"/>
      <c r="HW95" s="148"/>
      <c r="HX95" s="148"/>
      <c r="HY95" s="148"/>
      <c r="HZ95" s="148"/>
      <c r="IA95" s="148"/>
      <c r="IB95" s="148"/>
      <c r="IC95" s="148"/>
      <c r="ID95" s="148"/>
      <c r="IE95" s="148"/>
      <c r="IF95" s="148"/>
      <c r="IG95" s="148"/>
      <c r="IH95" s="148"/>
      <c r="II95" s="148"/>
      <c r="IJ95" s="148"/>
      <c r="IK95" s="148"/>
      <c r="IL95" s="148"/>
      <c r="IM95" s="148"/>
      <c r="IN95" s="148"/>
      <c r="IO95" s="148"/>
      <c r="IP95" s="148"/>
      <c r="IQ95" s="148"/>
      <c r="IR95" s="148"/>
      <c r="IS95" s="148"/>
      <c r="IT95" s="148"/>
      <c r="IU95" s="148"/>
      <c r="IV95" s="148"/>
    </row>
    <row r="96" spans="1:256" s="18" customFormat="1" ht="12" customHeight="1" x14ac:dyDescent="0.2">
      <c r="A96" s="278" t="s">
        <v>98</v>
      </c>
      <c r="B96" s="278"/>
      <c r="C96" s="147">
        <v>664</v>
      </c>
      <c r="D96" s="147">
        <v>335</v>
      </c>
      <c r="E96" s="147">
        <v>329</v>
      </c>
      <c r="F96" s="147">
        <v>683</v>
      </c>
      <c r="G96" s="147">
        <v>347</v>
      </c>
      <c r="H96" s="147">
        <v>336</v>
      </c>
      <c r="I96" s="147">
        <v>673</v>
      </c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48"/>
      <c r="DT96" s="148"/>
      <c r="DU96" s="148"/>
      <c r="DV96" s="148"/>
      <c r="DW96" s="148"/>
      <c r="DX96" s="148"/>
      <c r="DY96" s="148"/>
      <c r="DZ96" s="148"/>
      <c r="EA96" s="148"/>
      <c r="EB96" s="148"/>
      <c r="EC96" s="148"/>
      <c r="ED96" s="148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/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/>
      <c r="FD96" s="148"/>
      <c r="FE96" s="148"/>
      <c r="FF96" s="148"/>
      <c r="FG96" s="148"/>
      <c r="FH96" s="148"/>
      <c r="FI96" s="148"/>
      <c r="FJ96" s="148"/>
      <c r="FK96" s="148"/>
      <c r="FL96" s="148"/>
      <c r="FM96" s="148"/>
      <c r="FN96" s="148"/>
      <c r="FO96" s="148"/>
      <c r="FP96" s="148"/>
      <c r="FQ96" s="148"/>
      <c r="FR96" s="148"/>
      <c r="FS96" s="148"/>
      <c r="FT96" s="148"/>
      <c r="FU96" s="148"/>
      <c r="FV96" s="148"/>
      <c r="FW96" s="148"/>
      <c r="FX96" s="148"/>
      <c r="FY96" s="148"/>
      <c r="FZ96" s="148"/>
      <c r="GA96" s="148"/>
      <c r="GB96" s="148"/>
      <c r="GC96" s="148"/>
      <c r="GD96" s="148"/>
      <c r="GE96" s="148"/>
      <c r="GF96" s="148"/>
      <c r="GG96" s="148"/>
      <c r="GH96" s="148"/>
      <c r="GI96" s="148"/>
      <c r="GJ96" s="148"/>
      <c r="GK96" s="148"/>
      <c r="GL96" s="148"/>
      <c r="GM96" s="148"/>
      <c r="GN96" s="148"/>
      <c r="GO96" s="148"/>
      <c r="GP96" s="148"/>
      <c r="GQ96" s="148"/>
      <c r="GR96" s="148"/>
      <c r="GS96" s="148"/>
      <c r="GT96" s="148"/>
      <c r="GU96" s="148"/>
      <c r="GV96" s="148"/>
      <c r="GW96" s="148"/>
      <c r="GX96" s="148"/>
      <c r="GY96" s="148"/>
      <c r="GZ96" s="148"/>
      <c r="HA96" s="148"/>
      <c r="HB96" s="148"/>
      <c r="HC96" s="148"/>
      <c r="HD96" s="148"/>
      <c r="HE96" s="148"/>
      <c r="HF96" s="148"/>
      <c r="HG96" s="148"/>
      <c r="HH96" s="148"/>
      <c r="HI96" s="148"/>
      <c r="HJ96" s="148"/>
      <c r="HK96" s="148"/>
      <c r="HL96" s="148"/>
      <c r="HM96" s="148"/>
      <c r="HN96" s="148"/>
      <c r="HO96" s="148"/>
      <c r="HP96" s="148"/>
      <c r="HQ96" s="148"/>
      <c r="HR96" s="148"/>
      <c r="HS96" s="148"/>
      <c r="HT96" s="148"/>
      <c r="HU96" s="148"/>
      <c r="HV96" s="148"/>
      <c r="HW96" s="148"/>
      <c r="HX96" s="148"/>
      <c r="HY96" s="148"/>
      <c r="HZ96" s="148"/>
      <c r="IA96" s="148"/>
      <c r="IB96" s="148"/>
      <c r="IC96" s="148"/>
      <c r="ID96" s="148"/>
      <c r="IE96" s="148"/>
      <c r="IF96" s="148"/>
      <c r="IG96" s="148"/>
      <c r="IH96" s="148"/>
      <c r="II96" s="148"/>
      <c r="IJ96" s="148"/>
      <c r="IK96" s="148"/>
      <c r="IL96" s="148"/>
      <c r="IM96" s="148"/>
      <c r="IN96" s="148"/>
      <c r="IO96" s="148"/>
      <c r="IP96" s="148"/>
      <c r="IQ96" s="148"/>
      <c r="IR96" s="148"/>
      <c r="IS96" s="148"/>
      <c r="IT96" s="148"/>
      <c r="IU96" s="148"/>
      <c r="IV96" s="148"/>
    </row>
    <row r="97" spans="1:256" s="18" customFormat="1" ht="12" customHeight="1" x14ac:dyDescent="0.2">
      <c r="A97" s="278" t="s">
        <v>99</v>
      </c>
      <c r="B97" s="278"/>
      <c r="C97" s="147">
        <v>6195</v>
      </c>
      <c r="D97" s="147">
        <v>2887</v>
      </c>
      <c r="E97" s="147">
        <v>3308</v>
      </c>
      <c r="F97" s="147">
        <v>6268</v>
      </c>
      <c r="G97" s="147">
        <v>2936</v>
      </c>
      <c r="H97" s="147">
        <v>3332</v>
      </c>
      <c r="I97" s="147">
        <v>6233</v>
      </c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48"/>
      <c r="DT97" s="148"/>
      <c r="DU97" s="148"/>
      <c r="DV97" s="148"/>
      <c r="DW97" s="148"/>
      <c r="DX97" s="148"/>
      <c r="DY97" s="148"/>
      <c r="DZ97" s="148"/>
      <c r="EA97" s="148"/>
      <c r="EB97" s="148"/>
      <c r="EC97" s="148"/>
      <c r="ED97" s="148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  <c r="FL97" s="148"/>
      <c r="FM97" s="148"/>
      <c r="FN97" s="148"/>
      <c r="FO97" s="148"/>
      <c r="FP97" s="148"/>
      <c r="FQ97" s="148"/>
      <c r="FR97" s="148"/>
      <c r="FS97" s="148"/>
      <c r="FT97" s="148"/>
      <c r="FU97" s="148"/>
      <c r="FV97" s="148"/>
      <c r="FW97" s="148"/>
      <c r="FX97" s="148"/>
      <c r="FY97" s="148"/>
      <c r="FZ97" s="148"/>
      <c r="GA97" s="148"/>
      <c r="GB97" s="148"/>
      <c r="GC97" s="148"/>
      <c r="GD97" s="148"/>
      <c r="GE97" s="148"/>
      <c r="GF97" s="148"/>
      <c r="GG97" s="148"/>
      <c r="GH97" s="148"/>
      <c r="GI97" s="148"/>
      <c r="GJ97" s="148"/>
      <c r="GK97" s="148"/>
      <c r="GL97" s="148"/>
      <c r="GM97" s="148"/>
      <c r="GN97" s="148"/>
      <c r="GO97" s="148"/>
      <c r="GP97" s="148"/>
      <c r="GQ97" s="148"/>
      <c r="GR97" s="148"/>
      <c r="GS97" s="148"/>
      <c r="GT97" s="148"/>
      <c r="GU97" s="148"/>
      <c r="GV97" s="148"/>
      <c r="GW97" s="148"/>
      <c r="GX97" s="148"/>
      <c r="GY97" s="148"/>
      <c r="GZ97" s="148"/>
      <c r="HA97" s="148"/>
      <c r="HB97" s="148"/>
      <c r="HC97" s="148"/>
      <c r="HD97" s="148"/>
      <c r="HE97" s="148"/>
      <c r="HF97" s="148"/>
      <c r="HG97" s="148"/>
      <c r="HH97" s="148"/>
      <c r="HI97" s="148"/>
      <c r="HJ97" s="148"/>
      <c r="HK97" s="148"/>
      <c r="HL97" s="148"/>
      <c r="HM97" s="148"/>
      <c r="HN97" s="148"/>
      <c r="HO97" s="148"/>
      <c r="HP97" s="148"/>
      <c r="HQ97" s="148"/>
      <c r="HR97" s="148"/>
      <c r="HS97" s="148"/>
      <c r="HT97" s="148"/>
      <c r="HU97" s="148"/>
      <c r="HV97" s="148"/>
      <c r="HW97" s="148"/>
      <c r="HX97" s="148"/>
      <c r="HY97" s="148"/>
      <c r="HZ97" s="148"/>
      <c r="IA97" s="148"/>
      <c r="IB97" s="148"/>
      <c r="IC97" s="148"/>
      <c r="ID97" s="148"/>
      <c r="IE97" s="148"/>
      <c r="IF97" s="148"/>
      <c r="IG97" s="148"/>
      <c r="IH97" s="148"/>
      <c r="II97" s="148"/>
      <c r="IJ97" s="148"/>
      <c r="IK97" s="148"/>
      <c r="IL97" s="148"/>
      <c r="IM97" s="148"/>
      <c r="IN97" s="148"/>
      <c r="IO97" s="148"/>
      <c r="IP97" s="148"/>
      <c r="IQ97" s="148"/>
      <c r="IR97" s="148"/>
      <c r="IS97" s="148"/>
      <c r="IT97" s="148"/>
      <c r="IU97" s="148"/>
      <c r="IV97" s="148"/>
    </row>
    <row r="98" spans="1:256" s="18" customFormat="1" ht="12" customHeight="1" x14ac:dyDescent="0.2">
      <c r="A98" s="278" t="s">
        <v>100</v>
      </c>
      <c r="B98" s="278"/>
      <c r="C98" s="147">
        <v>1457</v>
      </c>
      <c r="D98" s="147">
        <v>747</v>
      </c>
      <c r="E98" s="147">
        <v>710</v>
      </c>
      <c r="F98" s="147">
        <v>1445</v>
      </c>
      <c r="G98" s="147">
        <v>735</v>
      </c>
      <c r="H98" s="147">
        <v>710</v>
      </c>
      <c r="I98" s="147">
        <v>1451</v>
      </c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48"/>
      <c r="DT98" s="148"/>
      <c r="DU98" s="148"/>
      <c r="DV98" s="148"/>
      <c r="DW98" s="148"/>
      <c r="DX98" s="148"/>
      <c r="DY98" s="148"/>
      <c r="DZ98" s="148"/>
      <c r="EA98" s="148"/>
      <c r="EB98" s="148"/>
      <c r="EC98" s="148"/>
      <c r="ED98" s="148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/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/>
      <c r="FD98" s="148"/>
      <c r="FE98" s="148"/>
      <c r="FF98" s="148"/>
      <c r="FG98" s="148"/>
      <c r="FH98" s="148"/>
      <c r="FI98" s="148"/>
      <c r="FJ98" s="148"/>
      <c r="FK98" s="148"/>
      <c r="FL98" s="148"/>
      <c r="FM98" s="148"/>
      <c r="FN98" s="148"/>
      <c r="FO98" s="148"/>
      <c r="FP98" s="148"/>
      <c r="FQ98" s="148"/>
      <c r="FR98" s="148"/>
      <c r="FS98" s="148"/>
      <c r="FT98" s="148"/>
      <c r="FU98" s="148"/>
      <c r="FV98" s="148"/>
      <c r="FW98" s="148"/>
      <c r="FX98" s="148"/>
      <c r="FY98" s="148"/>
      <c r="FZ98" s="148"/>
      <c r="GA98" s="148"/>
      <c r="GB98" s="148"/>
      <c r="GC98" s="148"/>
      <c r="GD98" s="148"/>
      <c r="GE98" s="148"/>
      <c r="GF98" s="148"/>
      <c r="GG98" s="148"/>
      <c r="GH98" s="148"/>
      <c r="GI98" s="148"/>
      <c r="GJ98" s="148"/>
      <c r="GK98" s="148"/>
      <c r="GL98" s="148"/>
      <c r="GM98" s="148"/>
      <c r="GN98" s="148"/>
      <c r="GO98" s="148"/>
      <c r="GP98" s="148"/>
      <c r="GQ98" s="148"/>
      <c r="GR98" s="148"/>
      <c r="GS98" s="148"/>
      <c r="GT98" s="148"/>
      <c r="GU98" s="148"/>
      <c r="GV98" s="148"/>
      <c r="GW98" s="148"/>
      <c r="GX98" s="148"/>
      <c r="GY98" s="148"/>
      <c r="GZ98" s="148"/>
      <c r="HA98" s="148"/>
      <c r="HB98" s="148"/>
      <c r="HC98" s="148"/>
      <c r="HD98" s="148"/>
      <c r="HE98" s="148"/>
      <c r="HF98" s="148"/>
      <c r="HG98" s="148"/>
      <c r="HH98" s="148"/>
      <c r="HI98" s="148"/>
      <c r="HJ98" s="148"/>
      <c r="HK98" s="148"/>
      <c r="HL98" s="148"/>
      <c r="HM98" s="148"/>
      <c r="HN98" s="148"/>
      <c r="HO98" s="148"/>
      <c r="HP98" s="148"/>
      <c r="HQ98" s="148"/>
      <c r="HR98" s="148"/>
      <c r="HS98" s="148"/>
      <c r="HT98" s="148"/>
      <c r="HU98" s="148"/>
      <c r="HV98" s="148"/>
      <c r="HW98" s="148"/>
      <c r="HX98" s="148"/>
      <c r="HY98" s="148"/>
      <c r="HZ98" s="148"/>
      <c r="IA98" s="148"/>
      <c r="IB98" s="148"/>
      <c r="IC98" s="148"/>
      <c r="ID98" s="148"/>
      <c r="IE98" s="148"/>
      <c r="IF98" s="148"/>
      <c r="IG98" s="148"/>
      <c r="IH98" s="148"/>
      <c r="II98" s="148"/>
      <c r="IJ98" s="148"/>
      <c r="IK98" s="148"/>
      <c r="IL98" s="148"/>
      <c r="IM98" s="148"/>
      <c r="IN98" s="148"/>
      <c r="IO98" s="148"/>
      <c r="IP98" s="148"/>
      <c r="IQ98" s="148"/>
      <c r="IR98" s="148"/>
      <c r="IS98" s="148"/>
      <c r="IT98" s="148"/>
      <c r="IU98" s="148"/>
      <c r="IV98" s="148"/>
    </row>
    <row r="99" spans="1:256" s="18" customFormat="1" ht="12" customHeight="1" x14ac:dyDescent="0.2">
      <c r="A99" s="278" t="s">
        <v>101</v>
      </c>
      <c r="B99" s="278"/>
      <c r="C99" s="147">
        <v>1806</v>
      </c>
      <c r="D99" s="147">
        <v>888</v>
      </c>
      <c r="E99" s="147">
        <v>918</v>
      </c>
      <c r="F99" s="147">
        <v>1816</v>
      </c>
      <c r="G99" s="147">
        <v>904</v>
      </c>
      <c r="H99" s="147">
        <v>912</v>
      </c>
      <c r="I99" s="147">
        <v>1810</v>
      </c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48"/>
      <c r="DT99" s="148"/>
      <c r="DU99" s="148"/>
      <c r="DV99" s="148"/>
      <c r="DW99" s="148"/>
      <c r="DX99" s="148"/>
      <c r="DY99" s="148"/>
      <c r="DZ99" s="148"/>
      <c r="EA99" s="148"/>
      <c r="EB99" s="148"/>
      <c r="EC99" s="148"/>
      <c r="ED99" s="148"/>
      <c r="EE99" s="148"/>
      <c r="EF99" s="148"/>
      <c r="EG99" s="148"/>
      <c r="EH99" s="148"/>
      <c r="EI99" s="148"/>
      <c r="EJ99" s="148"/>
      <c r="EK99" s="148"/>
      <c r="EL99" s="148"/>
      <c r="EM99" s="148"/>
      <c r="EN99" s="148"/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/>
      <c r="FD99" s="148"/>
      <c r="FE99" s="148"/>
      <c r="FF99" s="148"/>
      <c r="FG99" s="148"/>
      <c r="FH99" s="148"/>
      <c r="FI99" s="148"/>
      <c r="FJ99" s="148"/>
      <c r="FK99" s="148"/>
      <c r="FL99" s="148"/>
      <c r="FM99" s="148"/>
      <c r="FN99" s="148"/>
      <c r="FO99" s="148"/>
      <c r="FP99" s="148"/>
      <c r="FQ99" s="148"/>
      <c r="FR99" s="148"/>
      <c r="FS99" s="148"/>
      <c r="FT99" s="148"/>
      <c r="FU99" s="148"/>
      <c r="FV99" s="148"/>
      <c r="FW99" s="148"/>
      <c r="FX99" s="148"/>
      <c r="FY99" s="148"/>
      <c r="FZ99" s="148"/>
      <c r="GA99" s="148"/>
      <c r="GB99" s="148"/>
      <c r="GC99" s="148"/>
      <c r="GD99" s="148"/>
      <c r="GE99" s="148"/>
      <c r="GF99" s="148"/>
      <c r="GG99" s="148"/>
      <c r="GH99" s="148"/>
      <c r="GI99" s="148"/>
      <c r="GJ99" s="148"/>
      <c r="GK99" s="148"/>
      <c r="GL99" s="148"/>
      <c r="GM99" s="148"/>
      <c r="GN99" s="148"/>
      <c r="GO99" s="148"/>
      <c r="GP99" s="148"/>
      <c r="GQ99" s="148"/>
      <c r="GR99" s="148"/>
      <c r="GS99" s="148"/>
      <c r="GT99" s="148"/>
      <c r="GU99" s="148"/>
      <c r="GV99" s="148"/>
      <c r="GW99" s="148"/>
      <c r="GX99" s="148"/>
      <c r="GY99" s="148"/>
      <c r="GZ99" s="148"/>
      <c r="HA99" s="148"/>
      <c r="HB99" s="148"/>
      <c r="HC99" s="148"/>
      <c r="HD99" s="148"/>
      <c r="HE99" s="148"/>
      <c r="HF99" s="148"/>
      <c r="HG99" s="148"/>
      <c r="HH99" s="148"/>
      <c r="HI99" s="148"/>
      <c r="HJ99" s="148"/>
      <c r="HK99" s="148"/>
      <c r="HL99" s="148"/>
      <c r="HM99" s="148"/>
      <c r="HN99" s="148"/>
      <c r="HO99" s="148"/>
      <c r="HP99" s="148"/>
      <c r="HQ99" s="148"/>
      <c r="HR99" s="148"/>
      <c r="HS99" s="148"/>
      <c r="HT99" s="148"/>
      <c r="HU99" s="148"/>
      <c r="HV99" s="148"/>
      <c r="HW99" s="148"/>
      <c r="HX99" s="148"/>
      <c r="HY99" s="148"/>
      <c r="HZ99" s="148"/>
      <c r="IA99" s="148"/>
      <c r="IB99" s="148"/>
      <c r="IC99" s="148"/>
      <c r="ID99" s="148"/>
      <c r="IE99" s="148"/>
      <c r="IF99" s="148"/>
      <c r="IG99" s="148"/>
      <c r="IH99" s="148"/>
      <c r="II99" s="148"/>
      <c r="IJ99" s="148"/>
      <c r="IK99" s="148"/>
      <c r="IL99" s="148"/>
      <c r="IM99" s="148"/>
      <c r="IN99" s="148"/>
      <c r="IO99" s="148"/>
      <c r="IP99" s="148"/>
      <c r="IQ99" s="148"/>
      <c r="IR99" s="148"/>
      <c r="IS99" s="148"/>
      <c r="IT99" s="148"/>
      <c r="IU99" s="148"/>
      <c r="IV99" s="148"/>
    </row>
    <row r="100" spans="1:256" s="18" customFormat="1" ht="12" customHeight="1" x14ac:dyDescent="0.2">
      <c r="A100" s="278" t="s">
        <v>102</v>
      </c>
      <c r="B100" s="278"/>
      <c r="C100" s="147">
        <v>1375</v>
      </c>
      <c r="D100" s="147">
        <v>688</v>
      </c>
      <c r="E100" s="147">
        <v>687</v>
      </c>
      <c r="F100" s="147">
        <v>1356</v>
      </c>
      <c r="G100" s="147">
        <v>679</v>
      </c>
      <c r="H100" s="147">
        <v>677</v>
      </c>
      <c r="I100" s="147">
        <v>1366</v>
      </c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  <c r="GR100" s="148"/>
      <c r="GS100" s="148"/>
      <c r="GT100" s="148"/>
      <c r="GU100" s="148"/>
      <c r="GV100" s="148"/>
      <c r="GW100" s="148"/>
      <c r="GX100" s="148"/>
      <c r="GY100" s="148"/>
      <c r="GZ100" s="148"/>
      <c r="HA100" s="148"/>
      <c r="HB100" s="148"/>
      <c r="HC100" s="148"/>
      <c r="HD100" s="148"/>
      <c r="HE100" s="148"/>
      <c r="HF100" s="148"/>
      <c r="HG100" s="148"/>
      <c r="HH100" s="148"/>
      <c r="HI100" s="148"/>
      <c r="HJ100" s="148"/>
      <c r="HK100" s="148"/>
      <c r="HL100" s="148"/>
      <c r="HM100" s="148"/>
      <c r="HN100" s="148"/>
      <c r="HO100" s="148"/>
      <c r="HP100" s="148"/>
      <c r="HQ100" s="148"/>
      <c r="HR100" s="148"/>
      <c r="HS100" s="148"/>
      <c r="HT100" s="148"/>
      <c r="HU100" s="148"/>
      <c r="HV100" s="148"/>
      <c r="HW100" s="148"/>
      <c r="HX100" s="148"/>
      <c r="HY100" s="148"/>
      <c r="HZ100" s="148"/>
      <c r="IA100" s="148"/>
      <c r="IB100" s="148"/>
      <c r="IC100" s="148"/>
      <c r="ID100" s="148"/>
      <c r="IE100" s="148"/>
      <c r="IF100" s="148"/>
      <c r="IG100" s="148"/>
      <c r="IH100" s="148"/>
      <c r="II100" s="148"/>
      <c r="IJ100" s="148"/>
      <c r="IK100" s="148"/>
      <c r="IL100" s="148"/>
      <c r="IM100" s="148"/>
      <c r="IN100" s="148"/>
      <c r="IO100" s="148"/>
      <c r="IP100" s="148"/>
      <c r="IQ100" s="148"/>
      <c r="IR100" s="148"/>
      <c r="IS100" s="148"/>
      <c r="IT100" s="148"/>
      <c r="IU100" s="148"/>
      <c r="IV100" s="148"/>
    </row>
    <row r="101" spans="1:256" s="18" customFormat="1" ht="12" customHeight="1" x14ac:dyDescent="0.2">
      <c r="A101" s="278" t="s">
        <v>103</v>
      </c>
      <c r="B101" s="278"/>
      <c r="C101" s="147">
        <v>308</v>
      </c>
      <c r="D101" s="147">
        <v>152</v>
      </c>
      <c r="E101" s="147">
        <v>156</v>
      </c>
      <c r="F101" s="147">
        <v>311</v>
      </c>
      <c r="G101" s="147">
        <v>151</v>
      </c>
      <c r="H101" s="147">
        <v>160</v>
      </c>
      <c r="I101" s="147">
        <v>310</v>
      </c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48"/>
      <c r="DT101" s="148"/>
      <c r="DU101" s="148"/>
      <c r="DV101" s="148"/>
      <c r="DW101" s="148"/>
      <c r="DX101" s="148"/>
      <c r="DY101" s="148"/>
      <c r="DZ101" s="148"/>
      <c r="EA101" s="148"/>
      <c r="EB101" s="148"/>
      <c r="EC101" s="148"/>
      <c r="ED101" s="148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  <c r="FL101" s="148"/>
      <c r="FM101" s="148"/>
      <c r="FN101" s="148"/>
      <c r="FO101" s="148"/>
      <c r="FP101" s="148"/>
      <c r="FQ101" s="148"/>
      <c r="FR101" s="148"/>
      <c r="FS101" s="148"/>
      <c r="FT101" s="148"/>
      <c r="FU101" s="148"/>
      <c r="FV101" s="148"/>
      <c r="FW101" s="148"/>
      <c r="FX101" s="148"/>
      <c r="FY101" s="148"/>
      <c r="FZ101" s="148"/>
      <c r="GA101" s="148"/>
      <c r="GB101" s="148"/>
      <c r="GC101" s="148"/>
      <c r="GD101" s="148"/>
      <c r="GE101" s="148"/>
      <c r="GF101" s="148"/>
      <c r="GG101" s="148"/>
      <c r="GH101" s="148"/>
      <c r="GI101" s="148"/>
      <c r="GJ101" s="148"/>
      <c r="GK101" s="148"/>
      <c r="GL101" s="148"/>
      <c r="GM101" s="148"/>
      <c r="GN101" s="148"/>
      <c r="GO101" s="148"/>
      <c r="GP101" s="148"/>
      <c r="GQ101" s="148"/>
      <c r="GR101" s="148"/>
      <c r="GS101" s="148"/>
      <c r="GT101" s="148"/>
      <c r="GU101" s="148"/>
      <c r="GV101" s="148"/>
      <c r="GW101" s="148"/>
      <c r="GX101" s="148"/>
      <c r="GY101" s="148"/>
      <c r="GZ101" s="148"/>
      <c r="HA101" s="148"/>
      <c r="HB101" s="148"/>
      <c r="HC101" s="148"/>
      <c r="HD101" s="148"/>
      <c r="HE101" s="148"/>
      <c r="HF101" s="148"/>
      <c r="HG101" s="148"/>
      <c r="HH101" s="148"/>
      <c r="HI101" s="148"/>
      <c r="HJ101" s="148"/>
      <c r="HK101" s="148"/>
      <c r="HL101" s="148"/>
      <c r="HM101" s="148"/>
      <c r="HN101" s="148"/>
      <c r="HO101" s="148"/>
      <c r="HP101" s="148"/>
      <c r="HQ101" s="148"/>
      <c r="HR101" s="148"/>
      <c r="HS101" s="148"/>
      <c r="HT101" s="148"/>
      <c r="HU101" s="148"/>
      <c r="HV101" s="148"/>
      <c r="HW101" s="148"/>
      <c r="HX101" s="148"/>
      <c r="HY101" s="148"/>
      <c r="HZ101" s="148"/>
      <c r="IA101" s="148"/>
      <c r="IB101" s="148"/>
      <c r="IC101" s="148"/>
      <c r="ID101" s="148"/>
      <c r="IE101" s="148"/>
      <c r="IF101" s="148"/>
      <c r="IG101" s="148"/>
      <c r="IH101" s="148"/>
      <c r="II101" s="148"/>
      <c r="IJ101" s="148"/>
      <c r="IK101" s="148"/>
      <c r="IL101" s="148"/>
      <c r="IM101" s="148"/>
      <c r="IN101" s="148"/>
      <c r="IO101" s="148"/>
      <c r="IP101" s="148"/>
      <c r="IQ101" s="148"/>
      <c r="IR101" s="148"/>
      <c r="IS101" s="148"/>
      <c r="IT101" s="148"/>
      <c r="IU101" s="148"/>
      <c r="IV101" s="148"/>
    </row>
    <row r="102" spans="1:256" s="18" customFormat="1" ht="12" customHeight="1" x14ac:dyDescent="0.2">
      <c r="A102" s="278" t="s">
        <v>340</v>
      </c>
      <c r="B102" s="278"/>
      <c r="C102" s="147">
        <v>4655</v>
      </c>
      <c r="D102" s="147">
        <v>2435</v>
      </c>
      <c r="E102" s="147">
        <v>2220</v>
      </c>
      <c r="F102" s="147">
        <v>4502</v>
      </c>
      <c r="G102" s="147">
        <v>2310</v>
      </c>
      <c r="H102" s="147">
        <v>2192</v>
      </c>
      <c r="I102" s="147">
        <v>4579</v>
      </c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48"/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/>
      <c r="FD102" s="148"/>
      <c r="FE102" s="148"/>
      <c r="FF102" s="148"/>
      <c r="FG102" s="148"/>
      <c r="FH102" s="148"/>
      <c r="FI102" s="148"/>
      <c r="FJ102" s="148"/>
      <c r="FK102" s="148"/>
      <c r="FL102" s="148"/>
      <c r="FM102" s="148"/>
      <c r="FN102" s="148"/>
      <c r="FO102" s="148"/>
      <c r="FP102" s="148"/>
      <c r="FQ102" s="148"/>
      <c r="FR102" s="148"/>
      <c r="FS102" s="148"/>
      <c r="FT102" s="148"/>
      <c r="FU102" s="148"/>
      <c r="FV102" s="148"/>
      <c r="FW102" s="148"/>
      <c r="FX102" s="148"/>
      <c r="FY102" s="148"/>
      <c r="FZ102" s="148"/>
      <c r="GA102" s="148"/>
      <c r="GB102" s="148"/>
      <c r="GC102" s="148"/>
      <c r="GD102" s="148"/>
      <c r="GE102" s="148"/>
      <c r="GF102" s="148"/>
      <c r="GG102" s="148"/>
      <c r="GH102" s="148"/>
      <c r="GI102" s="148"/>
      <c r="GJ102" s="148"/>
      <c r="GK102" s="148"/>
      <c r="GL102" s="148"/>
      <c r="GM102" s="148"/>
      <c r="GN102" s="148"/>
      <c r="GO102" s="148"/>
      <c r="GP102" s="148"/>
      <c r="GQ102" s="148"/>
      <c r="GR102" s="148"/>
      <c r="GS102" s="148"/>
      <c r="GT102" s="148"/>
      <c r="GU102" s="148"/>
      <c r="GV102" s="148"/>
      <c r="GW102" s="148"/>
      <c r="GX102" s="148"/>
      <c r="GY102" s="148"/>
      <c r="GZ102" s="148"/>
      <c r="HA102" s="148"/>
      <c r="HB102" s="148"/>
      <c r="HC102" s="148"/>
      <c r="HD102" s="148"/>
      <c r="HE102" s="148"/>
      <c r="HF102" s="148"/>
      <c r="HG102" s="148"/>
      <c r="HH102" s="148"/>
      <c r="HI102" s="148"/>
      <c r="HJ102" s="148"/>
      <c r="HK102" s="148"/>
      <c r="HL102" s="148"/>
      <c r="HM102" s="148"/>
      <c r="HN102" s="148"/>
      <c r="HO102" s="148"/>
      <c r="HP102" s="148"/>
      <c r="HQ102" s="148"/>
      <c r="HR102" s="148"/>
      <c r="HS102" s="148"/>
      <c r="HT102" s="148"/>
      <c r="HU102" s="148"/>
      <c r="HV102" s="148"/>
      <c r="HW102" s="148"/>
      <c r="HX102" s="148"/>
      <c r="HY102" s="148"/>
      <c r="HZ102" s="148"/>
      <c r="IA102" s="148"/>
      <c r="IB102" s="148"/>
      <c r="IC102" s="148"/>
      <c r="ID102" s="148"/>
      <c r="IE102" s="148"/>
      <c r="IF102" s="148"/>
      <c r="IG102" s="148"/>
      <c r="IH102" s="148"/>
      <c r="II102" s="148"/>
      <c r="IJ102" s="148"/>
      <c r="IK102" s="148"/>
      <c r="IL102" s="148"/>
      <c r="IM102" s="148"/>
      <c r="IN102" s="148"/>
      <c r="IO102" s="148"/>
      <c r="IP102" s="148"/>
      <c r="IQ102" s="148"/>
      <c r="IR102" s="148"/>
      <c r="IS102" s="148"/>
      <c r="IT102" s="148"/>
      <c r="IU102" s="148"/>
      <c r="IV102" s="148"/>
    </row>
    <row r="103" spans="1:256" s="18" customFormat="1" ht="12" customHeight="1" x14ac:dyDescent="0.2">
      <c r="A103" s="278" t="s">
        <v>104</v>
      </c>
      <c r="B103" s="278"/>
      <c r="C103" s="147">
        <v>896</v>
      </c>
      <c r="D103" s="147">
        <v>447</v>
      </c>
      <c r="E103" s="147">
        <v>449</v>
      </c>
      <c r="F103" s="147">
        <v>891</v>
      </c>
      <c r="G103" s="147">
        <v>436</v>
      </c>
      <c r="H103" s="147">
        <v>455</v>
      </c>
      <c r="I103" s="147">
        <v>893</v>
      </c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48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8"/>
      <c r="EF103" s="148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8"/>
      <c r="ES103" s="148"/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8"/>
      <c r="FF103" s="148"/>
      <c r="FG103" s="148"/>
      <c r="FH103" s="148"/>
      <c r="FI103" s="148"/>
      <c r="FJ103" s="148"/>
      <c r="FK103" s="148"/>
      <c r="FL103" s="148"/>
      <c r="FM103" s="148"/>
      <c r="FN103" s="148"/>
      <c r="FO103" s="148"/>
      <c r="FP103" s="148"/>
      <c r="FQ103" s="148"/>
      <c r="FR103" s="148"/>
      <c r="FS103" s="148"/>
      <c r="FT103" s="148"/>
      <c r="FU103" s="148"/>
      <c r="FV103" s="148"/>
      <c r="FW103" s="148"/>
      <c r="FX103" s="148"/>
      <c r="FY103" s="148"/>
      <c r="FZ103" s="148"/>
      <c r="GA103" s="148"/>
      <c r="GB103" s="148"/>
      <c r="GC103" s="148"/>
      <c r="GD103" s="148"/>
      <c r="GE103" s="148"/>
      <c r="GF103" s="148"/>
      <c r="GG103" s="148"/>
      <c r="GH103" s="148"/>
      <c r="GI103" s="148"/>
      <c r="GJ103" s="148"/>
      <c r="GK103" s="148"/>
      <c r="GL103" s="148"/>
      <c r="GM103" s="148"/>
      <c r="GN103" s="148"/>
      <c r="GO103" s="148"/>
      <c r="GP103" s="148"/>
      <c r="GQ103" s="148"/>
      <c r="GR103" s="148"/>
      <c r="GS103" s="148"/>
      <c r="GT103" s="148"/>
      <c r="GU103" s="148"/>
      <c r="GV103" s="148"/>
      <c r="GW103" s="148"/>
      <c r="GX103" s="148"/>
      <c r="GY103" s="148"/>
      <c r="GZ103" s="148"/>
      <c r="HA103" s="148"/>
      <c r="HB103" s="148"/>
      <c r="HC103" s="148"/>
      <c r="HD103" s="148"/>
      <c r="HE103" s="148"/>
      <c r="HF103" s="148"/>
      <c r="HG103" s="148"/>
      <c r="HH103" s="148"/>
      <c r="HI103" s="148"/>
      <c r="HJ103" s="148"/>
      <c r="HK103" s="148"/>
      <c r="HL103" s="148"/>
      <c r="HM103" s="148"/>
      <c r="HN103" s="148"/>
      <c r="HO103" s="148"/>
      <c r="HP103" s="148"/>
      <c r="HQ103" s="148"/>
      <c r="HR103" s="148"/>
      <c r="HS103" s="148"/>
      <c r="HT103" s="148"/>
      <c r="HU103" s="148"/>
      <c r="HV103" s="148"/>
      <c r="HW103" s="148"/>
      <c r="HX103" s="148"/>
      <c r="HY103" s="148"/>
      <c r="HZ103" s="148"/>
      <c r="IA103" s="148"/>
      <c r="IB103" s="148"/>
      <c r="IC103" s="148"/>
      <c r="ID103" s="148"/>
      <c r="IE103" s="148"/>
      <c r="IF103" s="148"/>
      <c r="IG103" s="148"/>
      <c r="IH103" s="148"/>
      <c r="II103" s="148"/>
      <c r="IJ103" s="148"/>
      <c r="IK103" s="148"/>
      <c r="IL103" s="148"/>
      <c r="IM103" s="148"/>
      <c r="IN103" s="148"/>
      <c r="IO103" s="148"/>
      <c r="IP103" s="148"/>
      <c r="IQ103" s="148"/>
      <c r="IR103" s="148"/>
      <c r="IS103" s="148"/>
      <c r="IT103" s="148"/>
      <c r="IU103" s="148"/>
      <c r="IV103" s="148"/>
    </row>
    <row r="104" spans="1:256" s="18" customFormat="1" ht="12" customHeight="1" x14ac:dyDescent="0.2">
      <c r="A104" s="278" t="s">
        <v>105</v>
      </c>
      <c r="B104" s="278"/>
      <c r="C104" s="147">
        <v>755</v>
      </c>
      <c r="D104" s="147">
        <v>373</v>
      </c>
      <c r="E104" s="147">
        <v>382</v>
      </c>
      <c r="F104" s="147">
        <v>725</v>
      </c>
      <c r="G104" s="147">
        <v>367</v>
      </c>
      <c r="H104" s="147">
        <v>358</v>
      </c>
      <c r="I104" s="147">
        <v>741</v>
      </c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  <c r="HN104" s="148"/>
      <c r="HO104" s="148"/>
      <c r="HP104" s="148"/>
      <c r="HQ104" s="148"/>
      <c r="HR104" s="148"/>
      <c r="HS104" s="148"/>
      <c r="HT104" s="148"/>
      <c r="HU104" s="148"/>
      <c r="HV104" s="148"/>
      <c r="HW104" s="148"/>
      <c r="HX104" s="148"/>
      <c r="HY104" s="148"/>
      <c r="HZ104" s="148"/>
      <c r="IA104" s="148"/>
      <c r="IB104" s="148"/>
      <c r="IC104" s="148"/>
      <c r="ID104" s="148"/>
      <c r="IE104" s="148"/>
      <c r="IF104" s="148"/>
      <c r="IG104" s="148"/>
      <c r="IH104" s="148"/>
      <c r="II104" s="148"/>
      <c r="IJ104" s="148"/>
      <c r="IK104" s="148"/>
      <c r="IL104" s="148"/>
      <c r="IM104" s="148"/>
      <c r="IN104" s="148"/>
      <c r="IO104" s="148"/>
      <c r="IP104" s="148"/>
      <c r="IQ104" s="148"/>
      <c r="IR104" s="148"/>
      <c r="IS104" s="148"/>
      <c r="IT104" s="148"/>
      <c r="IU104" s="148"/>
      <c r="IV104" s="148"/>
    </row>
    <row r="105" spans="1:256" s="18" customFormat="1" ht="12" customHeight="1" x14ac:dyDescent="0.2">
      <c r="A105" s="278" t="s">
        <v>106</v>
      </c>
      <c r="B105" s="278"/>
      <c r="C105" s="147">
        <v>804</v>
      </c>
      <c r="D105" s="147">
        <v>371</v>
      </c>
      <c r="E105" s="147">
        <v>433</v>
      </c>
      <c r="F105" s="147">
        <v>812</v>
      </c>
      <c r="G105" s="147">
        <v>377</v>
      </c>
      <c r="H105" s="147">
        <v>435</v>
      </c>
      <c r="I105" s="147">
        <v>807</v>
      </c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  <c r="GR105" s="148"/>
      <c r="GS105" s="148"/>
      <c r="GT105" s="148"/>
      <c r="GU105" s="148"/>
      <c r="GV105" s="148"/>
      <c r="GW105" s="148"/>
      <c r="GX105" s="148"/>
      <c r="GY105" s="148"/>
      <c r="GZ105" s="148"/>
      <c r="HA105" s="148"/>
      <c r="HB105" s="148"/>
      <c r="HC105" s="148"/>
      <c r="HD105" s="148"/>
      <c r="HE105" s="148"/>
      <c r="HF105" s="148"/>
      <c r="HG105" s="148"/>
      <c r="HH105" s="148"/>
      <c r="HI105" s="148"/>
      <c r="HJ105" s="148"/>
      <c r="HK105" s="148"/>
      <c r="HL105" s="148"/>
      <c r="HM105" s="148"/>
      <c r="HN105" s="148"/>
      <c r="HO105" s="148"/>
      <c r="HP105" s="148"/>
      <c r="HQ105" s="148"/>
      <c r="HR105" s="148"/>
      <c r="HS105" s="148"/>
      <c r="HT105" s="148"/>
      <c r="HU105" s="148"/>
      <c r="HV105" s="148"/>
      <c r="HW105" s="148"/>
      <c r="HX105" s="148"/>
      <c r="HY105" s="148"/>
      <c r="HZ105" s="148"/>
      <c r="IA105" s="148"/>
      <c r="IB105" s="148"/>
      <c r="IC105" s="148"/>
      <c r="ID105" s="148"/>
      <c r="IE105" s="148"/>
      <c r="IF105" s="148"/>
      <c r="IG105" s="148"/>
      <c r="IH105" s="148"/>
      <c r="II105" s="148"/>
      <c r="IJ105" s="148"/>
      <c r="IK105" s="148"/>
      <c r="IL105" s="148"/>
      <c r="IM105" s="148"/>
      <c r="IN105" s="148"/>
      <c r="IO105" s="148"/>
      <c r="IP105" s="148"/>
      <c r="IQ105" s="148"/>
      <c r="IR105" s="148"/>
      <c r="IS105" s="148"/>
      <c r="IT105" s="148"/>
      <c r="IU105" s="148"/>
      <c r="IV105" s="148"/>
    </row>
    <row r="106" spans="1:256" s="18" customFormat="1" ht="12" customHeight="1" x14ac:dyDescent="0.2">
      <c r="A106" s="278" t="s">
        <v>107</v>
      </c>
      <c r="B106" s="278"/>
      <c r="C106" s="147">
        <v>331</v>
      </c>
      <c r="D106" s="147">
        <v>158</v>
      </c>
      <c r="E106" s="147">
        <v>173</v>
      </c>
      <c r="F106" s="147">
        <v>317</v>
      </c>
      <c r="G106" s="147">
        <v>151</v>
      </c>
      <c r="H106" s="147">
        <v>166</v>
      </c>
      <c r="I106" s="147">
        <v>324</v>
      </c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148"/>
      <c r="GU106" s="148"/>
      <c r="GV106" s="148"/>
      <c r="GW106" s="148"/>
      <c r="GX106" s="148"/>
      <c r="GY106" s="148"/>
      <c r="GZ106" s="148"/>
      <c r="HA106" s="148"/>
      <c r="HB106" s="148"/>
      <c r="HC106" s="148"/>
      <c r="HD106" s="148"/>
      <c r="HE106" s="148"/>
      <c r="HF106" s="148"/>
      <c r="HG106" s="148"/>
      <c r="HH106" s="148"/>
      <c r="HI106" s="148"/>
      <c r="HJ106" s="148"/>
      <c r="HK106" s="148"/>
      <c r="HL106" s="148"/>
      <c r="HM106" s="148"/>
      <c r="HN106" s="148"/>
      <c r="HO106" s="148"/>
      <c r="HP106" s="148"/>
      <c r="HQ106" s="148"/>
      <c r="HR106" s="148"/>
      <c r="HS106" s="148"/>
      <c r="HT106" s="148"/>
      <c r="HU106" s="148"/>
      <c r="HV106" s="148"/>
      <c r="HW106" s="148"/>
      <c r="HX106" s="148"/>
      <c r="HY106" s="148"/>
      <c r="HZ106" s="148"/>
      <c r="IA106" s="148"/>
      <c r="IB106" s="148"/>
      <c r="IC106" s="148"/>
      <c r="ID106" s="148"/>
      <c r="IE106" s="148"/>
      <c r="IF106" s="148"/>
      <c r="IG106" s="148"/>
      <c r="IH106" s="148"/>
      <c r="II106" s="148"/>
      <c r="IJ106" s="148"/>
      <c r="IK106" s="148"/>
      <c r="IL106" s="148"/>
      <c r="IM106" s="148"/>
      <c r="IN106" s="148"/>
      <c r="IO106" s="148"/>
      <c r="IP106" s="148"/>
      <c r="IQ106" s="148"/>
      <c r="IR106" s="148"/>
      <c r="IS106" s="148"/>
      <c r="IT106" s="148"/>
      <c r="IU106" s="148"/>
      <c r="IV106" s="148"/>
    </row>
    <row r="107" spans="1:256" s="18" customFormat="1" ht="12" customHeight="1" x14ac:dyDescent="0.2">
      <c r="A107" s="278" t="s">
        <v>108</v>
      </c>
      <c r="B107" s="278"/>
      <c r="C107" s="147">
        <v>843</v>
      </c>
      <c r="D107" s="147">
        <v>402</v>
      </c>
      <c r="E107" s="147">
        <v>441</v>
      </c>
      <c r="F107" s="147">
        <v>829</v>
      </c>
      <c r="G107" s="147">
        <v>395</v>
      </c>
      <c r="H107" s="147">
        <v>434</v>
      </c>
      <c r="I107" s="147">
        <v>837</v>
      </c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148"/>
      <c r="GU107" s="148"/>
      <c r="GV107" s="148"/>
      <c r="GW107" s="148"/>
      <c r="GX107" s="148"/>
      <c r="GY107" s="148"/>
      <c r="GZ107" s="148"/>
      <c r="HA107" s="148"/>
      <c r="HB107" s="148"/>
      <c r="HC107" s="148"/>
      <c r="HD107" s="148"/>
      <c r="HE107" s="148"/>
      <c r="HF107" s="148"/>
      <c r="HG107" s="148"/>
      <c r="HH107" s="148"/>
      <c r="HI107" s="148"/>
      <c r="HJ107" s="148"/>
      <c r="HK107" s="148"/>
      <c r="HL107" s="148"/>
      <c r="HM107" s="148"/>
      <c r="HN107" s="148"/>
      <c r="HO107" s="148"/>
      <c r="HP107" s="148"/>
      <c r="HQ107" s="148"/>
      <c r="HR107" s="148"/>
      <c r="HS107" s="148"/>
      <c r="HT107" s="148"/>
      <c r="HU107" s="148"/>
      <c r="HV107" s="148"/>
      <c r="HW107" s="148"/>
      <c r="HX107" s="148"/>
      <c r="HY107" s="148"/>
      <c r="HZ107" s="148"/>
      <c r="IA107" s="148"/>
      <c r="IB107" s="148"/>
      <c r="IC107" s="148"/>
      <c r="ID107" s="148"/>
      <c r="IE107" s="148"/>
      <c r="IF107" s="148"/>
      <c r="IG107" s="148"/>
      <c r="IH107" s="148"/>
      <c r="II107" s="148"/>
      <c r="IJ107" s="148"/>
      <c r="IK107" s="148"/>
      <c r="IL107" s="148"/>
      <c r="IM107" s="148"/>
      <c r="IN107" s="148"/>
      <c r="IO107" s="148"/>
      <c r="IP107" s="148"/>
      <c r="IQ107" s="148"/>
      <c r="IR107" s="148"/>
      <c r="IS107" s="148"/>
      <c r="IT107" s="148"/>
      <c r="IU107" s="148"/>
      <c r="IV107" s="148"/>
    </row>
    <row r="108" spans="1:256" s="18" customFormat="1" ht="12" customHeight="1" x14ac:dyDescent="0.2">
      <c r="A108" s="278" t="s">
        <v>109</v>
      </c>
      <c r="B108" s="278"/>
      <c r="C108" s="147">
        <v>1466</v>
      </c>
      <c r="D108" s="147">
        <v>698</v>
      </c>
      <c r="E108" s="147">
        <v>768</v>
      </c>
      <c r="F108" s="147">
        <v>1471</v>
      </c>
      <c r="G108" s="147">
        <v>700</v>
      </c>
      <c r="H108" s="147">
        <v>771</v>
      </c>
      <c r="I108" s="147">
        <v>1468</v>
      </c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  <c r="DT108" s="148"/>
      <c r="DU108" s="148"/>
      <c r="DV108" s="148"/>
      <c r="DW108" s="148"/>
      <c r="DX108" s="148"/>
      <c r="DY108" s="148"/>
      <c r="DZ108" s="148"/>
      <c r="EA108" s="148"/>
      <c r="EB108" s="148"/>
      <c r="EC108" s="148"/>
      <c r="ED108" s="148"/>
      <c r="EE108" s="148"/>
      <c r="EF108" s="148"/>
      <c r="EG108" s="148"/>
      <c r="EH108" s="148"/>
      <c r="EI108" s="148"/>
      <c r="EJ108" s="148"/>
      <c r="EK108" s="148"/>
      <c r="EL108" s="148"/>
      <c r="EM108" s="148"/>
      <c r="EN108" s="148"/>
      <c r="EO108" s="148"/>
      <c r="EP108" s="148"/>
      <c r="EQ108" s="148"/>
      <c r="ER108" s="148"/>
      <c r="ES108" s="148"/>
      <c r="ET108" s="148"/>
      <c r="EU108" s="148"/>
      <c r="EV108" s="148"/>
      <c r="EW108" s="148"/>
      <c r="EX108" s="148"/>
      <c r="EY108" s="148"/>
      <c r="EZ108" s="148"/>
      <c r="FA108" s="148"/>
      <c r="FB108" s="148"/>
      <c r="FC108" s="148"/>
      <c r="FD108" s="148"/>
      <c r="FE108" s="148"/>
      <c r="FF108" s="148"/>
      <c r="FG108" s="148"/>
      <c r="FH108" s="148"/>
      <c r="FI108" s="148"/>
      <c r="FJ108" s="148"/>
      <c r="FK108" s="148"/>
      <c r="FL108" s="148"/>
      <c r="FM108" s="148"/>
      <c r="FN108" s="148"/>
      <c r="FO108" s="148"/>
      <c r="FP108" s="148"/>
      <c r="FQ108" s="148"/>
      <c r="FR108" s="148"/>
      <c r="FS108" s="148"/>
      <c r="FT108" s="148"/>
      <c r="FU108" s="148"/>
      <c r="FV108" s="148"/>
      <c r="FW108" s="148"/>
      <c r="FX108" s="148"/>
      <c r="FY108" s="148"/>
      <c r="FZ108" s="148"/>
      <c r="GA108" s="148"/>
      <c r="GB108" s="148"/>
      <c r="GC108" s="148"/>
      <c r="GD108" s="148"/>
      <c r="GE108" s="148"/>
      <c r="GF108" s="148"/>
      <c r="GG108" s="148"/>
      <c r="GH108" s="148"/>
      <c r="GI108" s="148"/>
      <c r="GJ108" s="148"/>
      <c r="GK108" s="148"/>
      <c r="GL108" s="148"/>
      <c r="GM108" s="148"/>
      <c r="GN108" s="148"/>
      <c r="GO108" s="148"/>
      <c r="GP108" s="148"/>
      <c r="GQ108" s="148"/>
      <c r="GR108" s="148"/>
      <c r="GS108" s="148"/>
      <c r="GT108" s="148"/>
      <c r="GU108" s="148"/>
      <c r="GV108" s="148"/>
      <c r="GW108" s="148"/>
      <c r="GX108" s="148"/>
      <c r="GY108" s="148"/>
      <c r="GZ108" s="148"/>
      <c r="HA108" s="148"/>
      <c r="HB108" s="148"/>
      <c r="HC108" s="148"/>
      <c r="HD108" s="148"/>
      <c r="HE108" s="148"/>
      <c r="HF108" s="148"/>
      <c r="HG108" s="148"/>
      <c r="HH108" s="148"/>
      <c r="HI108" s="148"/>
      <c r="HJ108" s="148"/>
      <c r="HK108" s="148"/>
      <c r="HL108" s="148"/>
      <c r="HM108" s="148"/>
      <c r="HN108" s="148"/>
      <c r="HO108" s="148"/>
      <c r="HP108" s="148"/>
      <c r="HQ108" s="148"/>
      <c r="HR108" s="148"/>
      <c r="HS108" s="148"/>
      <c r="HT108" s="148"/>
      <c r="HU108" s="148"/>
      <c r="HV108" s="148"/>
      <c r="HW108" s="148"/>
      <c r="HX108" s="148"/>
      <c r="HY108" s="148"/>
      <c r="HZ108" s="148"/>
      <c r="IA108" s="148"/>
      <c r="IB108" s="148"/>
      <c r="IC108" s="148"/>
      <c r="ID108" s="148"/>
      <c r="IE108" s="148"/>
      <c r="IF108" s="148"/>
      <c r="IG108" s="148"/>
      <c r="IH108" s="148"/>
      <c r="II108" s="148"/>
      <c r="IJ108" s="148"/>
      <c r="IK108" s="148"/>
      <c r="IL108" s="148"/>
      <c r="IM108" s="148"/>
      <c r="IN108" s="148"/>
      <c r="IO108" s="148"/>
      <c r="IP108" s="148"/>
      <c r="IQ108" s="148"/>
      <c r="IR108" s="148"/>
      <c r="IS108" s="148"/>
      <c r="IT108" s="148"/>
      <c r="IU108" s="148"/>
      <c r="IV108" s="148"/>
    </row>
    <row r="109" spans="1:256" s="18" customFormat="1" ht="12" customHeight="1" x14ac:dyDescent="0.2">
      <c r="A109" s="278" t="s">
        <v>110</v>
      </c>
      <c r="B109" s="278"/>
      <c r="C109" s="147">
        <v>4152</v>
      </c>
      <c r="D109" s="147">
        <v>2120</v>
      </c>
      <c r="E109" s="147">
        <v>2032</v>
      </c>
      <c r="F109" s="147">
        <v>4144</v>
      </c>
      <c r="G109" s="147">
        <v>2104</v>
      </c>
      <c r="H109" s="147">
        <v>2040</v>
      </c>
      <c r="I109" s="147">
        <v>4147</v>
      </c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  <c r="IP109" s="148"/>
      <c r="IQ109" s="148"/>
      <c r="IR109" s="148"/>
      <c r="IS109" s="148"/>
      <c r="IT109" s="148"/>
      <c r="IU109" s="148"/>
      <c r="IV109" s="148"/>
    </row>
    <row r="110" spans="1:256" s="18" customFormat="1" ht="12" customHeight="1" x14ac:dyDescent="0.2">
      <c r="A110" s="278" t="s">
        <v>111</v>
      </c>
      <c r="B110" s="278"/>
      <c r="C110" s="147">
        <v>1884</v>
      </c>
      <c r="D110" s="147">
        <v>925</v>
      </c>
      <c r="E110" s="147">
        <v>959</v>
      </c>
      <c r="F110" s="147">
        <v>1889</v>
      </c>
      <c r="G110" s="147">
        <v>924</v>
      </c>
      <c r="H110" s="147">
        <v>965</v>
      </c>
      <c r="I110" s="147">
        <v>1887</v>
      </c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  <c r="HN110" s="148"/>
      <c r="HO110" s="148"/>
      <c r="HP110" s="148"/>
      <c r="HQ110" s="148"/>
      <c r="HR110" s="148"/>
      <c r="HS110" s="148"/>
      <c r="HT110" s="148"/>
      <c r="HU110" s="148"/>
      <c r="HV110" s="148"/>
      <c r="HW110" s="148"/>
      <c r="HX110" s="148"/>
      <c r="HY110" s="148"/>
      <c r="HZ110" s="148"/>
      <c r="IA110" s="148"/>
      <c r="IB110" s="148"/>
      <c r="IC110" s="148"/>
      <c r="ID110" s="148"/>
      <c r="IE110" s="148"/>
      <c r="IF110" s="148"/>
      <c r="IG110" s="148"/>
      <c r="IH110" s="148"/>
      <c r="II110" s="148"/>
      <c r="IJ110" s="148"/>
      <c r="IK110" s="148"/>
      <c r="IL110" s="148"/>
      <c r="IM110" s="148"/>
      <c r="IN110" s="148"/>
      <c r="IO110" s="148"/>
      <c r="IP110" s="148"/>
      <c r="IQ110" s="148"/>
      <c r="IR110" s="148"/>
      <c r="IS110" s="148"/>
      <c r="IT110" s="148"/>
      <c r="IU110" s="148"/>
      <c r="IV110" s="148"/>
    </row>
    <row r="111" spans="1:256" s="18" customFormat="1" ht="12" customHeight="1" x14ac:dyDescent="0.2">
      <c r="A111" s="278" t="s">
        <v>112</v>
      </c>
      <c r="B111" s="278"/>
      <c r="C111" s="147">
        <v>813</v>
      </c>
      <c r="D111" s="147">
        <v>393</v>
      </c>
      <c r="E111" s="147">
        <v>420</v>
      </c>
      <c r="F111" s="147">
        <v>795</v>
      </c>
      <c r="G111" s="147">
        <v>381</v>
      </c>
      <c r="H111" s="147">
        <v>414</v>
      </c>
      <c r="I111" s="147">
        <v>805</v>
      </c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148"/>
      <c r="GU111" s="148"/>
      <c r="GV111" s="148"/>
      <c r="GW111" s="148"/>
      <c r="GX111" s="148"/>
      <c r="GY111" s="148"/>
      <c r="GZ111" s="148"/>
      <c r="HA111" s="148"/>
      <c r="HB111" s="148"/>
      <c r="HC111" s="148"/>
      <c r="HD111" s="148"/>
      <c r="HE111" s="148"/>
      <c r="HF111" s="148"/>
      <c r="HG111" s="148"/>
      <c r="HH111" s="148"/>
      <c r="HI111" s="148"/>
      <c r="HJ111" s="148"/>
      <c r="HK111" s="148"/>
      <c r="HL111" s="148"/>
      <c r="HM111" s="148"/>
      <c r="HN111" s="148"/>
      <c r="HO111" s="148"/>
      <c r="HP111" s="148"/>
      <c r="HQ111" s="148"/>
      <c r="HR111" s="148"/>
      <c r="HS111" s="148"/>
      <c r="HT111" s="148"/>
      <c r="HU111" s="148"/>
      <c r="HV111" s="148"/>
      <c r="HW111" s="148"/>
      <c r="HX111" s="148"/>
      <c r="HY111" s="148"/>
      <c r="HZ111" s="148"/>
      <c r="IA111" s="148"/>
      <c r="IB111" s="148"/>
      <c r="IC111" s="148"/>
      <c r="ID111" s="148"/>
      <c r="IE111" s="148"/>
      <c r="IF111" s="148"/>
      <c r="IG111" s="148"/>
      <c r="IH111" s="148"/>
      <c r="II111" s="148"/>
      <c r="IJ111" s="148"/>
      <c r="IK111" s="148"/>
      <c r="IL111" s="148"/>
      <c r="IM111" s="148"/>
      <c r="IN111" s="148"/>
      <c r="IO111" s="148"/>
      <c r="IP111" s="148"/>
      <c r="IQ111" s="148"/>
      <c r="IR111" s="148"/>
      <c r="IS111" s="148"/>
      <c r="IT111" s="148"/>
      <c r="IU111" s="148"/>
      <c r="IV111" s="148"/>
    </row>
    <row r="112" spans="1:256" s="18" customFormat="1" ht="12" customHeight="1" x14ac:dyDescent="0.2">
      <c r="A112" s="278" t="s">
        <v>113</v>
      </c>
      <c r="B112" s="278"/>
      <c r="C112" s="147">
        <v>1612</v>
      </c>
      <c r="D112" s="147">
        <v>796</v>
      </c>
      <c r="E112" s="147">
        <v>816</v>
      </c>
      <c r="F112" s="147">
        <v>1580</v>
      </c>
      <c r="G112" s="147">
        <v>780</v>
      </c>
      <c r="H112" s="147">
        <v>800</v>
      </c>
      <c r="I112" s="147">
        <v>1595</v>
      </c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  <c r="HN112" s="148"/>
      <c r="HO112" s="148"/>
      <c r="HP112" s="148"/>
      <c r="HQ112" s="148"/>
      <c r="HR112" s="148"/>
      <c r="HS112" s="148"/>
      <c r="HT112" s="148"/>
      <c r="HU112" s="148"/>
      <c r="HV112" s="148"/>
      <c r="HW112" s="148"/>
      <c r="HX112" s="148"/>
      <c r="HY112" s="148"/>
      <c r="HZ112" s="148"/>
      <c r="IA112" s="148"/>
      <c r="IB112" s="148"/>
      <c r="IC112" s="148"/>
      <c r="ID112" s="148"/>
      <c r="IE112" s="148"/>
      <c r="IF112" s="148"/>
      <c r="IG112" s="148"/>
      <c r="IH112" s="148"/>
      <c r="II112" s="148"/>
      <c r="IJ112" s="148"/>
      <c r="IK112" s="148"/>
      <c r="IL112" s="148"/>
      <c r="IM112" s="148"/>
      <c r="IN112" s="148"/>
      <c r="IO112" s="148"/>
      <c r="IP112" s="148"/>
      <c r="IQ112" s="148"/>
      <c r="IR112" s="148"/>
      <c r="IS112" s="148"/>
      <c r="IT112" s="148"/>
      <c r="IU112" s="148"/>
      <c r="IV112" s="148"/>
    </row>
    <row r="113" spans="1:256" s="18" customFormat="1" ht="12" customHeight="1" x14ac:dyDescent="0.2">
      <c r="A113" s="278" t="s">
        <v>114</v>
      </c>
      <c r="B113" s="278"/>
      <c r="C113" s="147">
        <v>1398</v>
      </c>
      <c r="D113" s="147">
        <v>692</v>
      </c>
      <c r="E113" s="147">
        <v>706</v>
      </c>
      <c r="F113" s="147">
        <v>1364</v>
      </c>
      <c r="G113" s="147">
        <v>670</v>
      </c>
      <c r="H113" s="147">
        <v>694</v>
      </c>
      <c r="I113" s="147">
        <v>1382</v>
      </c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  <c r="GR113" s="148"/>
      <c r="GS113" s="148"/>
      <c r="GT113" s="148"/>
      <c r="GU113" s="148"/>
      <c r="GV113" s="148"/>
      <c r="GW113" s="148"/>
      <c r="GX113" s="148"/>
      <c r="GY113" s="148"/>
      <c r="GZ113" s="148"/>
      <c r="HA113" s="148"/>
      <c r="HB113" s="148"/>
      <c r="HC113" s="148"/>
      <c r="HD113" s="148"/>
      <c r="HE113" s="148"/>
      <c r="HF113" s="148"/>
      <c r="HG113" s="148"/>
      <c r="HH113" s="148"/>
      <c r="HI113" s="148"/>
      <c r="HJ113" s="148"/>
      <c r="HK113" s="148"/>
      <c r="HL113" s="148"/>
      <c r="HM113" s="148"/>
      <c r="HN113" s="148"/>
      <c r="HO113" s="148"/>
      <c r="HP113" s="148"/>
      <c r="HQ113" s="148"/>
      <c r="HR113" s="148"/>
      <c r="HS113" s="148"/>
      <c r="HT113" s="148"/>
      <c r="HU113" s="148"/>
      <c r="HV113" s="148"/>
      <c r="HW113" s="148"/>
      <c r="HX113" s="148"/>
      <c r="HY113" s="148"/>
      <c r="HZ113" s="148"/>
      <c r="IA113" s="148"/>
      <c r="IB113" s="148"/>
      <c r="IC113" s="148"/>
      <c r="ID113" s="148"/>
      <c r="IE113" s="148"/>
      <c r="IF113" s="148"/>
      <c r="IG113" s="148"/>
      <c r="IH113" s="148"/>
      <c r="II113" s="148"/>
      <c r="IJ113" s="148"/>
      <c r="IK113" s="148"/>
      <c r="IL113" s="148"/>
      <c r="IM113" s="148"/>
      <c r="IN113" s="148"/>
      <c r="IO113" s="148"/>
      <c r="IP113" s="148"/>
      <c r="IQ113" s="148"/>
      <c r="IR113" s="148"/>
      <c r="IS113" s="148"/>
      <c r="IT113" s="148"/>
      <c r="IU113" s="148"/>
      <c r="IV113" s="148"/>
    </row>
    <row r="114" spans="1:256" s="18" customFormat="1" ht="12" customHeight="1" x14ac:dyDescent="0.2">
      <c r="A114" s="278" t="s">
        <v>116</v>
      </c>
      <c r="B114" s="278"/>
      <c r="C114" s="147">
        <v>834</v>
      </c>
      <c r="D114" s="147">
        <v>411</v>
      </c>
      <c r="E114" s="147">
        <v>423</v>
      </c>
      <c r="F114" s="147">
        <v>838</v>
      </c>
      <c r="G114" s="147">
        <v>418</v>
      </c>
      <c r="H114" s="147">
        <v>420</v>
      </c>
      <c r="I114" s="147">
        <v>835</v>
      </c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48"/>
      <c r="DT114" s="148"/>
      <c r="DU114" s="148"/>
      <c r="DV114" s="148"/>
      <c r="DW114" s="148"/>
      <c r="DX114" s="148"/>
      <c r="DY114" s="148"/>
      <c r="DZ114" s="148"/>
      <c r="EA114" s="148"/>
      <c r="EB114" s="148"/>
      <c r="EC114" s="148"/>
      <c r="ED114" s="148"/>
      <c r="EE114" s="148"/>
      <c r="EF114" s="148"/>
      <c r="EG114" s="148"/>
      <c r="EH114" s="148"/>
      <c r="EI114" s="148"/>
      <c r="EJ114" s="148"/>
      <c r="EK114" s="148"/>
      <c r="EL114" s="148"/>
      <c r="EM114" s="148"/>
      <c r="EN114" s="148"/>
      <c r="EO114" s="148"/>
      <c r="EP114" s="148"/>
      <c r="EQ114" s="148"/>
      <c r="ER114" s="148"/>
      <c r="ES114" s="148"/>
      <c r="ET114" s="148"/>
      <c r="EU114" s="148"/>
      <c r="EV114" s="148"/>
      <c r="EW114" s="148"/>
      <c r="EX114" s="148"/>
      <c r="EY114" s="148"/>
      <c r="EZ114" s="148"/>
      <c r="FA114" s="148"/>
      <c r="FB114" s="148"/>
      <c r="FC114" s="148"/>
      <c r="FD114" s="148"/>
      <c r="FE114" s="148"/>
      <c r="FF114" s="148"/>
      <c r="FG114" s="148"/>
      <c r="FH114" s="148"/>
      <c r="FI114" s="148"/>
      <c r="FJ114" s="148"/>
      <c r="FK114" s="148"/>
      <c r="FL114" s="148"/>
      <c r="FM114" s="148"/>
      <c r="FN114" s="148"/>
      <c r="FO114" s="148"/>
      <c r="FP114" s="148"/>
      <c r="FQ114" s="148"/>
      <c r="FR114" s="148"/>
      <c r="FS114" s="148"/>
      <c r="FT114" s="148"/>
      <c r="FU114" s="148"/>
      <c r="FV114" s="148"/>
      <c r="FW114" s="148"/>
      <c r="FX114" s="148"/>
      <c r="FY114" s="148"/>
      <c r="FZ114" s="148"/>
      <c r="GA114" s="148"/>
      <c r="GB114" s="148"/>
      <c r="GC114" s="148"/>
      <c r="GD114" s="148"/>
      <c r="GE114" s="148"/>
      <c r="GF114" s="148"/>
      <c r="GG114" s="148"/>
      <c r="GH114" s="148"/>
      <c r="GI114" s="148"/>
      <c r="GJ114" s="148"/>
      <c r="GK114" s="148"/>
      <c r="GL114" s="148"/>
      <c r="GM114" s="148"/>
      <c r="GN114" s="148"/>
      <c r="GO114" s="148"/>
      <c r="GP114" s="148"/>
      <c r="GQ114" s="148"/>
      <c r="GR114" s="148"/>
      <c r="GS114" s="148"/>
      <c r="GT114" s="148"/>
      <c r="GU114" s="148"/>
      <c r="GV114" s="148"/>
      <c r="GW114" s="148"/>
      <c r="GX114" s="148"/>
      <c r="GY114" s="148"/>
      <c r="GZ114" s="148"/>
      <c r="HA114" s="148"/>
      <c r="HB114" s="148"/>
      <c r="HC114" s="148"/>
      <c r="HD114" s="148"/>
      <c r="HE114" s="148"/>
      <c r="HF114" s="148"/>
      <c r="HG114" s="148"/>
      <c r="HH114" s="148"/>
      <c r="HI114" s="148"/>
      <c r="HJ114" s="148"/>
      <c r="HK114" s="148"/>
      <c r="HL114" s="148"/>
      <c r="HM114" s="148"/>
      <c r="HN114" s="148"/>
      <c r="HO114" s="148"/>
      <c r="HP114" s="148"/>
      <c r="HQ114" s="148"/>
      <c r="HR114" s="148"/>
      <c r="HS114" s="148"/>
      <c r="HT114" s="148"/>
      <c r="HU114" s="148"/>
      <c r="HV114" s="148"/>
      <c r="HW114" s="148"/>
      <c r="HX114" s="148"/>
      <c r="HY114" s="148"/>
      <c r="HZ114" s="148"/>
      <c r="IA114" s="148"/>
      <c r="IB114" s="148"/>
      <c r="IC114" s="148"/>
      <c r="ID114" s="148"/>
      <c r="IE114" s="148"/>
      <c r="IF114" s="148"/>
      <c r="IG114" s="148"/>
      <c r="IH114" s="148"/>
      <c r="II114" s="148"/>
      <c r="IJ114" s="148"/>
      <c r="IK114" s="148"/>
      <c r="IL114" s="148"/>
      <c r="IM114" s="148"/>
      <c r="IN114" s="148"/>
      <c r="IO114" s="148"/>
      <c r="IP114" s="148"/>
      <c r="IQ114" s="148"/>
      <c r="IR114" s="148"/>
      <c r="IS114" s="148"/>
      <c r="IT114" s="148"/>
      <c r="IU114" s="148"/>
      <c r="IV114" s="148"/>
    </row>
    <row r="115" spans="1:256" s="18" customFormat="1" ht="12" customHeight="1" x14ac:dyDescent="0.2">
      <c r="A115" s="278" t="s">
        <v>117</v>
      </c>
      <c r="B115" s="278"/>
      <c r="C115" s="147">
        <v>2212</v>
      </c>
      <c r="D115" s="147">
        <v>1055</v>
      </c>
      <c r="E115" s="147">
        <v>1157</v>
      </c>
      <c r="F115" s="147">
        <v>2230</v>
      </c>
      <c r="G115" s="147">
        <v>1059</v>
      </c>
      <c r="H115" s="147">
        <v>1171</v>
      </c>
      <c r="I115" s="147">
        <v>2221</v>
      </c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  <c r="HQ115" s="148"/>
      <c r="HR115" s="148"/>
      <c r="HS115" s="148"/>
      <c r="HT115" s="148"/>
      <c r="HU115" s="148"/>
      <c r="HV115" s="148"/>
      <c r="HW115" s="148"/>
      <c r="HX115" s="148"/>
      <c r="HY115" s="148"/>
      <c r="HZ115" s="148"/>
      <c r="IA115" s="148"/>
      <c r="IB115" s="148"/>
      <c r="IC115" s="148"/>
      <c r="ID115" s="148"/>
      <c r="IE115" s="148"/>
      <c r="IF115" s="148"/>
      <c r="IG115" s="148"/>
      <c r="IH115" s="148"/>
      <c r="II115" s="148"/>
      <c r="IJ115" s="148"/>
      <c r="IK115" s="148"/>
      <c r="IL115" s="148"/>
      <c r="IM115" s="148"/>
      <c r="IN115" s="148"/>
      <c r="IO115" s="148"/>
      <c r="IP115" s="148"/>
      <c r="IQ115" s="148"/>
      <c r="IR115" s="148"/>
      <c r="IS115" s="148"/>
      <c r="IT115" s="148"/>
      <c r="IU115" s="148"/>
      <c r="IV115" s="148"/>
    </row>
    <row r="116" spans="1:256" s="18" customFormat="1" ht="12" customHeight="1" x14ac:dyDescent="0.2">
      <c r="A116" s="278" t="s">
        <v>118</v>
      </c>
      <c r="B116" s="278"/>
      <c r="C116" s="147">
        <v>703</v>
      </c>
      <c r="D116" s="147">
        <v>333</v>
      </c>
      <c r="E116" s="147">
        <v>370</v>
      </c>
      <c r="F116" s="147">
        <v>682</v>
      </c>
      <c r="G116" s="147">
        <v>324</v>
      </c>
      <c r="H116" s="147">
        <v>358</v>
      </c>
      <c r="I116" s="147">
        <v>693</v>
      </c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8"/>
      <c r="DU116" s="148"/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8"/>
      <c r="EH116" s="148"/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8"/>
      <c r="EU116" s="148"/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48"/>
      <c r="FG116" s="148"/>
      <c r="FH116" s="148"/>
      <c r="FI116" s="148"/>
      <c r="FJ116" s="148"/>
      <c r="FK116" s="148"/>
      <c r="FL116" s="148"/>
      <c r="FM116" s="148"/>
      <c r="FN116" s="148"/>
      <c r="FO116" s="148"/>
      <c r="FP116" s="148"/>
      <c r="FQ116" s="148"/>
      <c r="FR116" s="148"/>
      <c r="FS116" s="148"/>
      <c r="FT116" s="148"/>
      <c r="FU116" s="148"/>
      <c r="FV116" s="148"/>
      <c r="FW116" s="148"/>
      <c r="FX116" s="148"/>
      <c r="FY116" s="148"/>
      <c r="FZ116" s="148"/>
      <c r="GA116" s="148"/>
      <c r="GB116" s="148"/>
      <c r="GC116" s="148"/>
      <c r="GD116" s="148"/>
      <c r="GE116" s="148"/>
      <c r="GF116" s="148"/>
      <c r="GG116" s="148"/>
      <c r="GH116" s="148"/>
      <c r="GI116" s="148"/>
      <c r="GJ116" s="148"/>
      <c r="GK116" s="148"/>
      <c r="GL116" s="148"/>
      <c r="GM116" s="148"/>
      <c r="GN116" s="148"/>
      <c r="GO116" s="148"/>
      <c r="GP116" s="148"/>
      <c r="GQ116" s="148"/>
      <c r="GR116" s="148"/>
      <c r="GS116" s="148"/>
      <c r="GT116" s="148"/>
      <c r="GU116" s="148"/>
      <c r="GV116" s="148"/>
      <c r="GW116" s="148"/>
      <c r="GX116" s="148"/>
      <c r="GY116" s="148"/>
      <c r="GZ116" s="148"/>
      <c r="HA116" s="148"/>
      <c r="HB116" s="148"/>
      <c r="HC116" s="148"/>
      <c r="HD116" s="148"/>
      <c r="HE116" s="148"/>
      <c r="HF116" s="148"/>
      <c r="HG116" s="148"/>
      <c r="HH116" s="148"/>
      <c r="HI116" s="148"/>
      <c r="HJ116" s="148"/>
      <c r="HK116" s="148"/>
      <c r="HL116" s="148"/>
      <c r="HM116" s="148"/>
      <c r="HN116" s="148"/>
      <c r="HO116" s="148"/>
      <c r="HP116" s="148"/>
      <c r="HQ116" s="148"/>
      <c r="HR116" s="148"/>
      <c r="HS116" s="148"/>
      <c r="HT116" s="148"/>
      <c r="HU116" s="148"/>
      <c r="HV116" s="148"/>
      <c r="HW116" s="148"/>
      <c r="HX116" s="148"/>
      <c r="HY116" s="148"/>
      <c r="HZ116" s="148"/>
      <c r="IA116" s="148"/>
      <c r="IB116" s="148"/>
      <c r="IC116" s="148"/>
      <c r="ID116" s="148"/>
      <c r="IE116" s="148"/>
      <c r="IF116" s="148"/>
      <c r="IG116" s="148"/>
      <c r="IH116" s="148"/>
      <c r="II116" s="148"/>
      <c r="IJ116" s="148"/>
      <c r="IK116" s="148"/>
      <c r="IL116" s="148"/>
      <c r="IM116" s="148"/>
      <c r="IN116" s="148"/>
      <c r="IO116" s="148"/>
      <c r="IP116" s="148"/>
      <c r="IQ116" s="148"/>
      <c r="IR116" s="148"/>
      <c r="IS116" s="148"/>
      <c r="IT116" s="148"/>
      <c r="IU116" s="148"/>
      <c r="IV116" s="148"/>
    </row>
    <row r="117" spans="1:256" s="18" customFormat="1" ht="12" customHeight="1" x14ac:dyDescent="0.2">
      <c r="A117" s="278" t="s">
        <v>121</v>
      </c>
      <c r="B117" s="278"/>
      <c r="C117" s="147">
        <v>1783</v>
      </c>
      <c r="D117" s="147">
        <v>806</v>
      </c>
      <c r="E117" s="147">
        <v>977</v>
      </c>
      <c r="F117" s="147">
        <v>1779</v>
      </c>
      <c r="G117" s="147">
        <v>810</v>
      </c>
      <c r="H117" s="147">
        <v>969</v>
      </c>
      <c r="I117" s="147">
        <v>1781</v>
      </c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48"/>
      <c r="DT117" s="148"/>
      <c r="DU117" s="148"/>
      <c r="DV117" s="148"/>
      <c r="DW117" s="148"/>
      <c r="DX117" s="148"/>
      <c r="DY117" s="148"/>
      <c r="DZ117" s="148"/>
      <c r="EA117" s="148"/>
      <c r="EB117" s="148"/>
      <c r="EC117" s="148"/>
      <c r="ED117" s="148"/>
      <c r="EE117" s="148"/>
      <c r="EF117" s="148"/>
      <c r="EG117" s="148"/>
      <c r="EH117" s="148"/>
      <c r="EI117" s="148"/>
      <c r="EJ117" s="148"/>
      <c r="EK117" s="148"/>
      <c r="EL117" s="148"/>
      <c r="EM117" s="148"/>
      <c r="EN117" s="148"/>
      <c r="EO117" s="148"/>
      <c r="EP117" s="148"/>
      <c r="EQ117" s="148"/>
      <c r="ER117" s="148"/>
      <c r="ES117" s="148"/>
      <c r="ET117" s="148"/>
      <c r="EU117" s="148"/>
      <c r="EV117" s="148"/>
      <c r="EW117" s="148"/>
      <c r="EX117" s="148"/>
      <c r="EY117" s="148"/>
      <c r="EZ117" s="148"/>
      <c r="FA117" s="148"/>
      <c r="FB117" s="148"/>
      <c r="FC117" s="148"/>
      <c r="FD117" s="148"/>
      <c r="FE117" s="148"/>
      <c r="FF117" s="148"/>
      <c r="FG117" s="148"/>
      <c r="FH117" s="148"/>
      <c r="FI117" s="148"/>
      <c r="FJ117" s="148"/>
      <c r="FK117" s="148"/>
      <c r="FL117" s="148"/>
      <c r="FM117" s="148"/>
      <c r="FN117" s="148"/>
      <c r="FO117" s="148"/>
      <c r="FP117" s="148"/>
      <c r="FQ117" s="148"/>
      <c r="FR117" s="148"/>
      <c r="FS117" s="148"/>
      <c r="FT117" s="148"/>
      <c r="FU117" s="148"/>
      <c r="FV117" s="148"/>
      <c r="FW117" s="148"/>
      <c r="FX117" s="148"/>
      <c r="FY117" s="148"/>
      <c r="FZ117" s="148"/>
      <c r="GA117" s="148"/>
      <c r="GB117" s="148"/>
      <c r="GC117" s="148"/>
      <c r="GD117" s="148"/>
      <c r="GE117" s="148"/>
      <c r="GF117" s="148"/>
      <c r="GG117" s="148"/>
      <c r="GH117" s="148"/>
      <c r="GI117" s="148"/>
      <c r="GJ117" s="148"/>
      <c r="GK117" s="148"/>
      <c r="GL117" s="148"/>
      <c r="GM117" s="148"/>
      <c r="GN117" s="148"/>
      <c r="GO117" s="148"/>
      <c r="GP117" s="148"/>
      <c r="GQ117" s="148"/>
      <c r="GR117" s="148"/>
      <c r="GS117" s="148"/>
      <c r="GT117" s="148"/>
      <c r="GU117" s="148"/>
      <c r="GV117" s="148"/>
      <c r="GW117" s="148"/>
      <c r="GX117" s="148"/>
      <c r="GY117" s="148"/>
      <c r="GZ117" s="148"/>
      <c r="HA117" s="148"/>
      <c r="HB117" s="148"/>
      <c r="HC117" s="148"/>
      <c r="HD117" s="148"/>
      <c r="HE117" s="148"/>
      <c r="HF117" s="148"/>
      <c r="HG117" s="148"/>
      <c r="HH117" s="148"/>
      <c r="HI117" s="148"/>
      <c r="HJ117" s="148"/>
      <c r="HK117" s="148"/>
      <c r="HL117" s="148"/>
      <c r="HM117" s="148"/>
      <c r="HN117" s="148"/>
      <c r="HO117" s="148"/>
      <c r="HP117" s="148"/>
      <c r="HQ117" s="148"/>
      <c r="HR117" s="148"/>
      <c r="HS117" s="148"/>
      <c r="HT117" s="148"/>
      <c r="HU117" s="148"/>
      <c r="HV117" s="148"/>
      <c r="HW117" s="148"/>
      <c r="HX117" s="148"/>
      <c r="HY117" s="148"/>
      <c r="HZ117" s="148"/>
      <c r="IA117" s="148"/>
      <c r="IB117" s="148"/>
      <c r="IC117" s="148"/>
      <c r="ID117" s="148"/>
      <c r="IE117" s="148"/>
      <c r="IF117" s="148"/>
      <c r="IG117" s="148"/>
      <c r="IH117" s="148"/>
      <c r="II117" s="148"/>
      <c r="IJ117" s="148"/>
      <c r="IK117" s="148"/>
      <c r="IL117" s="148"/>
      <c r="IM117" s="148"/>
      <c r="IN117" s="148"/>
      <c r="IO117" s="148"/>
      <c r="IP117" s="148"/>
      <c r="IQ117" s="148"/>
      <c r="IR117" s="148"/>
      <c r="IS117" s="148"/>
      <c r="IT117" s="148"/>
      <c r="IU117" s="148"/>
      <c r="IV117" s="148"/>
    </row>
    <row r="118" spans="1:256" s="18" customFormat="1" ht="12" customHeight="1" x14ac:dyDescent="0.2">
      <c r="A118" s="278" t="s">
        <v>122</v>
      </c>
      <c r="B118" s="278"/>
      <c r="C118" s="147">
        <v>3066</v>
      </c>
      <c r="D118" s="147">
        <v>1515</v>
      </c>
      <c r="E118" s="147">
        <v>1551</v>
      </c>
      <c r="F118" s="147">
        <v>3053</v>
      </c>
      <c r="G118" s="147">
        <v>1498</v>
      </c>
      <c r="H118" s="147">
        <v>1555</v>
      </c>
      <c r="I118" s="147">
        <v>3060</v>
      </c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48"/>
      <c r="DT118" s="148"/>
      <c r="DU118" s="148"/>
      <c r="DV118" s="148"/>
      <c r="DW118" s="148"/>
      <c r="DX118" s="148"/>
      <c r="DY118" s="148"/>
      <c r="DZ118" s="148"/>
      <c r="EA118" s="148"/>
      <c r="EB118" s="148"/>
      <c r="EC118" s="148"/>
      <c r="ED118" s="148"/>
      <c r="EE118" s="148"/>
      <c r="EF118" s="148"/>
      <c r="EG118" s="148"/>
      <c r="EH118" s="148"/>
      <c r="EI118" s="148"/>
      <c r="EJ118" s="148"/>
      <c r="EK118" s="148"/>
      <c r="EL118" s="148"/>
      <c r="EM118" s="148"/>
      <c r="EN118" s="148"/>
      <c r="EO118" s="148"/>
      <c r="EP118" s="148"/>
      <c r="EQ118" s="148"/>
      <c r="ER118" s="148"/>
      <c r="ES118" s="148"/>
      <c r="ET118" s="148"/>
      <c r="EU118" s="148"/>
      <c r="EV118" s="148"/>
      <c r="EW118" s="148"/>
      <c r="EX118" s="148"/>
      <c r="EY118" s="148"/>
      <c r="EZ118" s="148"/>
      <c r="FA118" s="148"/>
      <c r="FB118" s="148"/>
      <c r="FC118" s="148"/>
      <c r="FD118" s="148"/>
      <c r="FE118" s="148"/>
      <c r="FF118" s="148"/>
      <c r="FG118" s="148"/>
      <c r="FH118" s="148"/>
      <c r="FI118" s="148"/>
      <c r="FJ118" s="148"/>
      <c r="FK118" s="148"/>
      <c r="FL118" s="148"/>
      <c r="FM118" s="148"/>
      <c r="FN118" s="148"/>
      <c r="FO118" s="148"/>
      <c r="FP118" s="148"/>
      <c r="FQ118" s="148"/>
      <c r="FR118" s="148"/>
      <c r="FS118" s="148"/>
      <c r="FT118" s="148"/>
      <c r="FU118" s="148"/>
      <c r="FV118" s="148"/>
      <c r="FW118" s="148"/>
      <c r="FX118" s="148"/>
      <c r="FY118" s="148"/>
      <c r="FZ118" s="148"/>
      <c r="GA118" s="148"/>
      <c r="GB118" s="148"/>
      <c r="GC118" s="148"/>
      <c r="GD118" s="148"/>
      <c r="GE118" s="148"/>
      <c r="GF118" s="148"/>
      <c r="GG118" s="148"/>
      <c r="GH118" s="148"/>
      <c r="GI118" s="148"/>
      <c r="GJ118" s="148"/>
      <c r="GK118" s="148"/>
      <c r="GL118" s="148"/>
      <c r="GM118" s="148"/>
      <c r="GN118" s="148"/>
      <c r="GO118" s="148"/>
      <c r="GP118" s="148"/>
      <c r="GQ118" s="148"/>
      <c r="GR118" s="148"/>
      <c r="GS118" s="148"/>
      <c r="GT118" s="148"/>
      <c r="GU118" s="148"/>
      <c r="GV118" s="148"/>
      <c r="GW118" s="148"/>
      <c r="GX118" s="148"/>
      <c r="GY118" s="148"/>
      <c r="GZ118" s="148"/>
      <c r="HA118" s="148"/>
      <c r="HB118" s="148"/>
      <c r="HC118" s="148"/>
      <c r="HD118" s="148"/>
      <c r="HE118" s="148"/>
      <c r="HF118" s="148"/>
      <c r="HG118" s="148"/>
      <c r="HH118" s="148"/>
      <c r="HI118" s="148"/>
      <c r="HJ118" s="148"/>
      <c r="HK118" s="148"/>
      <c r="HL118" s="148"/>
      <c r="HM118" s="148"/>
      <c r="HN118" s="148"/>
      <c r="HO118" s="148"/>
      <c r="HP118" s="148"/>
      <c r="HQ118" s="148"/>
      <c r="HR118" s="148"/>
      <c r="HS118" s="148"/>
      <c r="HT118" s="148"/>
      <c r="HU118" s="148"/>
      <c r="HV118" s="148"/>
      <c r="HW118" s="148"/>
      <c r="HX118" s="148"/>
      <c r="HY118" s="148"/>
      <c r="HZ118" s="148"/>
      <c r="IA118" s="148"/>
      <c r="IB118" s="148"/>
      <c r="IC118" s="148"/>
      <c r="ID118" s="148"/>
      <c r="IE118" s="148"/>
      <c r="IF118" s="148"/>
      <c r="IG118" s="148"/>
      <c r="IH118" s="148"/>
      <c r="II118" s="148"/>
      <c r="IJ118" s="148"/>
      <c r="IK118" s="148"/>
      <c r="IL118" s="148"/>
      <c r="IM118" s="148"/>
      <c r="IN118" s="148"/>
      <c r="IO118" s="148"/>
      <c r="IP118" s="148"/>
      <c r="IQ118" s="148"/>
      <c r="IR118" s="148"/>
      <c r="IS118" s="148"/>
      <c r="IT118" s="148"/>
      <c r="IU118" s="148"/>
      <c r="IV118" s="148"/>
    </row>
    <row r="119" spans="1:256" s="18" customFormat="1" ht="12" customHeight="1" x14ac:dyDescent="0.2">
      <c r="A119" s="278" t="s">
        <v>124</v>
      </c>
      <c r="B119" s="278"/>
      <c r="C119" s="147">
        <v>582</v>
      </c>
      <c r="D119" s="147">
        <v>288</v>
      </c>
      <c r="E119" s="147">
        <v>294</v>
      </c>
      <c r="F119" s="147">
        <v>583</v>
      </c>
      <c r="G119" s="147">
        <v>286</v>
      </c>
      <c r="H119" s="147">
        <v>297</v>
      </c>
      <c r="I119" s="147">
        <v>583</v>
      </c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48"/>
      <c r="DT119" s="148"/>
      <c r="DU119" s="148"/>
      <c r="DV119" s="148"/>
      <c r="DW119" s="148"/>
      <c r="DX119" s="148"/>
      <c r="DY119" s="148"/>
      <c r="DZ119" s="148"/>
      <c r="EA119" s="148"/>
      <c r="EB119" s="148"/>
      <c r="EC119" s="148"/>
      <c r="ED119" s="148"/>
      <c r="EE119" s="148"/>
      <c r="EF119" s="148"/>
      <c r="EG119" s="148"/>
      <c r="EH119" s="148"/>
      <c r="EI119" s="148"/>
      <c r="EJ119" s="148"/>
      <c r="EK119" s="148"/>
      <c r="EL119" s="148"/>
      <c r="EM119" s="148"/>
      <c r="EN119" s="148"/>
      <c r="EO119" s="148"/>
      <c r="EP119" s="148"/>
      <c r="EQ119" s="148"/>
      <c r="ER119" s="148"/>
      <c r="ES119" s="148"/>
      <c r="ET119" s="148"/>
      <c r="EU119" s="148"/>
      <c r="EV119" s="148"/>
      <c r="EW119" s="148"/>
      <c r="EX119" s="148"/>
      <c r="EY119" s="148"/>
      <c r="EZ119" s="148"/>
      <c r="FA119" s="148"/>
      <c r="FB119" s="148"/>
      <c r="FC119" s="148"/>
      <c r="FD119" s="148"/>
      <c r="FE119" s="148"/>
      <c r="FF119" s="148"/>
      <c r="FG119" s="148"/>
      <c r="FH119" s="148"/>
      <c r="FI119" s="148"/>
      <c r="FJ119" s="148"/>
      <c r="FK119" s="148"/>
      <c r="FL119" s="148"/>
      <c r="FM119" s="148"/>
      <c r="FN119" s="148"/>
      <c r="FO119" s="148"/>
      <c r="FP119" s="148"/>
      <c r="FQ119" s="148"/>
      <c r="FR119" s="148"/>
      <c r="FS119" s="148"/>
      <c r="FT119" s="148"/>
      <c r="FU119" s="148"/>
      <c r="FV119" s="148"/>
      <c r="FW119" s="148"/>
      <c r="FX119" s="148"/>
      <c r="FY119" s="148"/>
      <c r="FZ119" s="148"/>
      <c r="GA119" s="148"/>
      <c r="GB119" s="148"/>
      <c r="GC119" s="148"/>
      <c r="GD119" s="148"/>
      <c r="GE119" s="148"/>
      <c r="GF119" s="148"/>
      <c r="GG119" s="148"/>
      <c r="GH119" s="148"/>
      <c r="GI119" s="148"/>
      <c r="GJ119" s="148"/>
      <c r="GK119" s="148"/>
      <c r="GL119" s="148"/>
      <c r="GM119" s="148"/>
      <c r="GN119" s="148"/>
      <c r="GO119" s="148"/>
      <c r="GP119" s="148"/>
      <c r="GQ119" s="148"/>
      <c r="GR119" s="148"/>
      <c r="GS119" s="148"/>
      <c r="GT119" s="148"/>
      <c r="GU119" s="148"/>
      <c r="GV119" s="148"/>
      <c r="GW119" s="148"/>
      <c r="GX119" s="148"/>
      <c r="GY119" s="148"/>
      <c r="GZ119" s="148"/>
      <c r="HA119" s="148"/>
      <c r="HB119" s="148"/>
      <c r="HC119" s="148"/>
      <c r="HD119" s="148"/>
      <c r="HE119" s="148"/>
      <c r="HF119" s="148"/>
      <c r="HG119" s="148"/>
      <c r="HH119" s="148"/>
      <c r="HI119" s="148"/>
      <c r="HJ119" s="148"/>
      <c r="HK119" s="148"/>
      <c r="HL119" s="148"/>
      <c r="HM119" s="148"/>
      <c r="HN119" s="148"/>
      <c r="HO119" s="148"/>
      <c r="HP119" s="148"/>
      <c r="HQ119" s="148"/>
      <c r="HR119" s="148"/>
      <c r="HS119" s="148"/>
      <c r="HT119" s="148"/>
      <c r="HU119" s="148"/>
      <c r="HV119" s="148"/>
      <c r="HW119" s="148"/>
      <c r="HX119" s="148"/>
      <c r="HY119" s="148"/>
      <c r="HZ119" s="148"/>
      <c r="IA119" s="148"/>
      <c r="IB119" s="148"/>
      <c r="IC119" s="148"/>
      <c r="ID119" s="148"/>
      <c r="IE119" s="148"/>
      <c r="IF119" s="148"/>
      <c r="IG119" s="148"/>
      <c r="IH119" s="148"/>
      <c r="II119" s="148"/>
      <c r="IJ119" s="148"/>
      <c r="IK119" s="148"/>
      <c r="IL119" s="148"/>
      <c r="IM119" s="148"/>
      <c r="IN119" s="148"/>
      <c r="IO119" s="148"/>
      <c r="IP119" s="148"/>
      <c r="IQ119" s="148"/>
      <c r="IR119" s="148"/>
      <c r="IS119" s="148"/>
      <c r="IT119" s="148"/>
      <c r="IU119" s="148"/>
      <c r="IV119" s="148"/>
    </row>
    <row r="120" spans="1:256" s="18" customFormat="1" ht="12" customHeight="1" x14ac:dyDescent="0.2">
      <c r="A120" s="278" t="s">
        <v>125</v>
      </c>
      <c r="B120" s="278"/>
      <c r="C120" s="147">
        <v>1971</v>
      </c>
      <c r="D120" s="147">
        <v>938</v>
      </c>
      <c r="E120" s="147">
        <v>1033</v>
      </c>
      <c r="F120" s="147">
        <v>1947</v>
      </c>
      <c r="G120" s="147">
        <v>916</v>
      </c>
      <c r="H120" s="147">
        <v>1031</v>
      </c>
      <c r="I120" s="147">
        <v>1958</v>
      </c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48"/>
      <c r="DT120" s="148"/>
      <c r="DU120" s="148"/>
      <c r="DV120" s="148"/>
      <c r="DW120" s="148"/>
      <c r="DX120" s="148"/>
      <c r="DY120" s="148"/>
      <c r="DZ120" s="148"/>
      <c r="EA120" s="148"/>
      <c r="EB120" s="148"/>
      <c r="EC120" s="148"/>
      <c r="ED120" s="148"/>
      <c r="EE120" s="148"/>
      <c r="EF120" s="148"/>
      <c r="EG120" s="148"/>
      <c r="EH120" s="148"/>
      <c r="EI120" s="148"/>
      <c r="EJ120" s="148"/>
      <c r="EK120" s="148"/>
      <c r="EL120" s="148"/>
      <c r="EM120" s="148"/>
      <c r="EN120" s="148"/>
      <c r="EO120" s="148"/>
      <c r="EP120" s="148"/>
      <c r="EQ120" s="148"/>
      <c r="ER120" s="148"/>
      <c r="ES120" s="148"/>
      <c r="ET120" s="148"/>
      <c r="EU120" s="148"/>
      <c r="EV120" s="148"/>
      <c r="EW120" s="148"/>
      <c r="EX120" s="148"/>
      <c r="EY120" s="148"/>
      <c r="EZ120" s="148"/>
      <c r="FA120" s="148"/>
      <c r="FB120" s="148"/>
      <c r="FC120" s="148"/>
      <c r="FD120" s="148"/>
      <c r="FE120" s="148"/>
      <c r="FF120" s="148"/>
      <c r="FG120" s="148"/>
      <c r="FH120" s="148"/>
      <c r="FI120" s="148"/>
      <c r="FJ120" s="148"/>
      <c r="FK120" s="148"/>
      <c r="FL120" s="148"/>
      <c r="FM120" s="148"/>
      <c r="FN120" s="148"/>
      <c r="FO120" s="148"/>
      <c r="FP120" s="148"/>
      <c r="FQ120" s="148"/>
      <c r="FR120" s="148"/>
      <c r="FS120" s="148"/>
      <c r="FT120" s="148"/>
      <c r="FU120" s="148"/>
      <c r="FV120" s="148"/>
      <c r="FW120" s="148"/>
      <c r="FX120" s="148"/>
      <c r="FY120" s="148"/>
      <c r="FZ120" s="148"/>
      <c r="GA120" s="148"/>
      <c r="GB120" s="148"/>
      <c r="GC120" s="148"/>
      <c r="GD120" s="148"/>
      <c r="GE120" s="148"/>
      <c r="GF120" s="148"/>
      <c r="GG120" s="148"/>
      <c r="GH120" s="148"/>
      <c r="GI120" s="148"/>
      <c r="GJ120" s="148"/>
      <c r="GK120" s="148"/>
      <c r="GL120" s="148"/>
      <c r="GM120" s="148"/>
      <c r="GN120" s="148"/>
      <c r="GO120" s="148"/>
      <c r="GP120" s="148"/>
      <c r="GQ120" s="148"/>
      <c r="GR120" s="148"/>
      <c r="GS120" s="148"/>
      <c r="GT120" s="148"/>
      <c r="GU120" s="148"/>
      <c r="GV120" s="148"/>
      <c r="GW120" s="148"/>
      <c r="GX120" s="148"/>
      <c r="GY120" s="148"/>
      <c r="GZ120" s="148"/>
      <c r="HA120" s="148"/>
      <c r="HB120" s="148"/>
      <c r="HC120" s="148"/>
      <c r="HD120" s="148"/>
      <c r="HE120" s="148"/>
      <c r="HF120" s="148"/>
      <c r="HG120" s="148"/>
      <c r="HH120" s="148"/>
      <c r="HI120" s="148"/>
      <c r="HJ120" s="148"/>
      <c r="HK120" s="148"/>
      <c r="HL120" s="148"/>
      <c r="HM120" s="148"/>
      <c r="HN120" s="148"/>
      <c r="HO120" s="148"/>
      <c r="HP120" s="148"/>
      <c r="HQ120" s="148"/>
      <c r="HR120" s="148"/>
      <c r="HS120" s="148"/>
      <c r="HT120" s="148"/>
      <c r="HU120" s="148"/>
      <c r="HV120" s="148"/>
      <c r="HW120" s="148"/>
      <c r="HX120" s="148"/>
      <c r="HY120" s="148"/>
      <c r="HZ120" s="148"/>
      <c r="IA120" s="148"/>
      <c r="IB120" s="148"/>
      <c r="IC120" s="148"/>
      <c r="ID120" s="148"/>
      <c r="IE120" s="148"/>
      <c r="IF120" s="148"/>
      <c r="IG120" s="148"/>
      <c r="IH120" s="148"/>
      <c r="II120" s="148"/>
      <c r="IJ120" s="148"/>
      <c r="IK120" s="148"/>
      <c r="IL120" s="148"/>
      <c r="IM120" s="148"/>
      <c r="IN120" s="148"/>
      <c r="IO120" s="148"/>
      <c r="IP120" s="148"/>
      <c r="IQ120" s="148"/>
      <c r="IR120" s="148"/>
      <c r="IS120" s="148"/>
      <c r="IT120" s="148"/>
      <c r="IU120" s="148"/>
      <c r="IV120" s="148"/>
    </row>
    <row r="121" spans="1:256" s="18" customFormat="1" ht="12" customHeight="1" x14ac:dyDescent="0.2">
      <c r="A121" s="284" t="s">
        <v>126</v>
      </c>
      <c r="B121" s="284"/>
      <c r="C121" s="154">
        <v>382</v>
      </c>
      <c r="D121" s="154">
        <v>197</v>
      </c>
      <c r="E121" s="154">
        <v>185</v>
      </c>
      <c r="F121" s="154">
        <v>382</v>
      </c>
      <c r="G121" s="154">
        <v>204</v>
      </c>
      <c r="H121" s="154">
        <v>178</v>
      </c>
      <c r="I121" s="154">
        <v>382</v>
      </c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148"/>
      <c r="FH121" s="148"/>
      <c r="FI121" s="148"/>
      <c r="FJ121" s="148"/>
      <c r="FK121" s="148"/>
      <c r="FL121" s="148"/>
      <c r="FM121" s="148"/>
      <c r="FN121" s="148"/>
      <c r="FO121" s="148"/>
      <c r="FP121" s="148"/>
      <c r="FQ121" s="148"/>
      <c r="FR121" s="148"/>
      <c r="FS121" s="148"/>
      <c r="FT121" s="148"/>
      <c r="FU121" s="148"/>
      <c r="FV121" s="148"/>
      <c r="FW121" s="148"/>
      <c r="FX121" s="148"/>
      <c r="FY121" s="148"/>
      <c r="FZ121" s="148"/>
      <c r="GA121" s="148"/>
      <c r="GB121" s="148"/>
      <c r="GC121" s="148"/>
      <c r="GD121" s="148"/>
      <c r="GE121" s="148"/>
      <c r="GF121" s="148"/>
      <c r="GG121" s="148"/>
      <c r="GH121" s="148"/>
      <c r="GI121" s="148"/>
      <c r="GJ121" s="148"/>
      <c r="GK121" s="148"/>
      <c r="GL121" s="148"/>
      <c r="GM121" s="148"/>
      <c r="GN121" s="148"/>
      <c r="GO121" s="148"/>
      <c r="GP121" s="148"/>
      <c r="GQ121" s="148"/>
      <c r="GR121" s="148"/>
      <c r="GS121" s="148"/>
      <c r="GT121" s="148"/>
      <c r="GU121" s="148"/>
      <c r="GV121" s="148"/>
      <c r="GW121" s="148"/>
      <c r="GX121" s="148"/>
      <c r="GY121" s="148"/>
      <c r="GZ121" s="148"/>
      <c r="HA121" s="148"/>
      <c r="HB121" s="148"/>
      <c r="HC121" s="148"/>
      <c r="HD121" s="148"/>
      <c r="HE121" s="148"/>
      <c r="HF121" s="148"/>
      <c r="HG121" s="148"/>
      <c r="HH121" s="148"/>
      <c r="HI121" s="148"/>
      <c r="HJ121" s="148"/>
      <c r="HK121" s="148"/>
      <c r="HL121" s="148"/>
      <c r="HM121" s="148"/>
      <c r="HN121" s="148"/>
      <c r="HO121" s="148"/>
      <c r="HP121" s="148"/>
      <c r="HQ121" s="148"/>
      <c r="HR121" s="148"/>
      <c r="HS121" s="148"/>
      <c r="HT121" s="148"/>
      <c r="HU121" s="148"/>
      <c r="HV121" s="148"/>
      <c r="HW121" s="148"/>
      <c r="HX121" s="148"/>
      <c r="HY121" s="148"/>
      <c r="HZ121" s="148"/>
      <c r="IA121" s="148"/>
      <c r="IB121" s="148"/>
      <c r="IC121" s="148"/>
      <c r="ID121" s="148"/>
      <c r="IE121" s="148"/>
      <c r="IF121" s="148"/>
      <c r="IG121" s="148"/>
      <c r="IH121" s="148"/>
      <c r="II121" s="148"/>
      <c r="IJ121" s="148"/>
      <c r="IK121" s="148"/>
      <c r="IL121" s="148"/>
      <c r="IM121" s="148"/>
      <c r="IN121" s="148"/>
      <c r="IO121" s="148"/>
      <c r="IP121" s="148"/>
      <c r="IQ121" s="148"/>
      <c r="IR121" s="148"/>
      <c r="IS121" s="148"/>
      <c r="IT121" s="148"/>
      <c r="IU121" s="148"/>
      <c r="IV121" s="148"/>
    </row>
    <row r="122" spans="1:256" s="18" customFormat="1" ht="12" customHeight="1" x14ac:dyDescent="0.2">
      <c r="A122" s="151"/>
      <c r="B122" s="151"/>
      <c r="C122" s="151"/>
      <c r="D122" s="151"/>
      <c r="E122" s="151"/>
      <c r="F122" s="151"/>
      <c r="G122" s="151"/>
      <c r="H122" s="151"/>
      <c r="I122" s="151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48"/>
      <c r="DT122" s="148"/>
      <c r="DU122" s="148"/>
      <c r="DV122" s="148"/>
      <c r="DW122" s="148"/>
      <c r="DX122" s="148"/>
      <c r="DY122" s="148"/>
      <c r="DZ122" s="148"/>
      <c r="EA122" s="148"/>
      <c r="EB122" s="148"/>
      <c r="EC122" s="148"/>
      <c r="ED122" s="148"/>
      <c r="EE122" s="148"/>
      <c r="EF122" s="148"/>
      <c r="EG122" s="148"/>
      <c r="EH122" s="148"/>
      <c r="EI122" s="148"/>
      <c r="EJ122" s="148"/>
      <c r="EK122" s="148"/>
      <c r="EL122" s="148"/>
      <c r="EM122" s="148"/>
      <c r="EN122" s="148"/>
      <c r="EO122" s="148"/>
      <c r="EP122" s="148"/>
      <c r="EQ122" s="148"/>
      <c r="ER122" s="148"/>
      <c r="ES122" s="148"/>
      <c r="ET122" s="148"/>
      <c r="EU122" s="148"/>
      <c r="EV122" s="148"/>
      <c r="EW122" s="148"/>
      <c r="EX122" s="148"/>
      <c r="EY122" s="148"/>
      <c r="EZ122" s="148"/>
      <c r="FA122" s="148"/>
      <c r="FB122" s="148"/>
      <c r="FC122" s="148"/>
      <c r="FD122" s="148"/>
      <c r="FE122" s="148"/>
      <c r="FF122" s="148"/>
      <c r="FG122" s="148"/>
      <c r="FH122" s="148"/>
      <c r="FI122" s="148"/>
      <c r="FJ122" s="148"/>
      <c r="FK122" s="148"/>
      <c r="FL122" s="148"/>
      <c r="FM122" s="148"/>
      <c r="FN122" s="148"/>
      <c r="FO122" s="148"/>
      <c r="FP122" s="148"/>
      <c r="FQ122" s="148"/>
      <c r="FR122" s="148"/>
      <c r="FS122" s="148"/>
      <c r="FT122" s="148"/>
      <c r="FU122" s="148"/>
      <c r="FV122" s="148"/>
      <c r="FW122" s="148"/>
      <c r="FX122" s="148"/>
      <c r="FY122" s="148"/>
      <c r="FZ122" s="148"/>
      <c r="GA122" s="148"/>
      <c r="GB122" s="148"/>
      <c r="GC122" s="148"/>
      <c r="GD122" s="148"/>
      <c r="GE122" s="148"/>
      <c r="GF122" s="148"/>
      <c r="GG122" s="148"/>
      <c r="GH122" s="148"/>
      <c r="GI122" s="148"/>
      <c r="GJ122" s="148"/>
      <c r="GK122" s="148"/>
      <c r="GL122" s="148"/>
      <c r="GM122" s="148"/>
      <c r="GN122" s="148"/>
      <c r="GO122" s="148"/>
      <c r="GP122" s="148"/>
      <c r="GQ122" s="148"/>
      <c r="GR122" s="148"/>
      <c r="GS122" s="148"/>
      <c r="GT122" s="148"/>
      <c r="GU122" s="148"/>
      <c r="GV122" s="148"/>
      <c r="GW122" s="148"/>
      <c r="GX122" s="148"/>
      <c r="GY122" s="148"/>
      <c r="GZ122" s="148"/>
      <c r="HA122" s="148"/>
      <c r="HB122" s="148"/>
      <c r="HC122" s="148"/>
      <c r="HD122" s="148"/>
      <c r="HE122" s="148"/>
      <c r="HF122" s="148"/>
      <c r="HG122" s="148"/>
      <c r="HH122" s="148"/>
      <c r="HI122" s="148"/>
      <c r="HJ122" s="148"/>
      <c r="HK122" s="148"/>
      <c r="HL122" s="148"/>
      <c r="HM122" s="148"/>
      <c r="HN122" s="148"/>
      <c r="HO122" s="148"/>
      <c r="HP122" s="148"/>
      <c r="HQ122" s="148"/>
      <c r="HR122" s="148"/>
      <c r="HS122" s="148"/>
      <c r="HT122" s="148"/>
      <c r="HU122" s="148"/>
      <c r="HV122" s="148"/>
      <c r="HW122" s="148"/>
      <c r="HX122" s="148"/>
      <c r="HY122" s="148"/>
      <c r="HZ122" s="148"/>
      <c r="IA122" s="148"/>
      <c r="IB122" s="148"/>
      <c r="IC122" s="148"/>
      <c r="ID122" s="148"/>
      <c r="IE122" s="148"/>
      <c r="IF122" s="148"/>
      <c r="IG122" s="148"/>
      <c r="IH122" s="148"/>
      <c r="II122" s="148"/>
      <c r="IJ122" s="148"/>
      <c r="IK122" s="148"/>
      <c r="IL122" s="148"/>
      <c r="IM122" s="148"/>
      <c r="IN122" s="148"/>
      <c r="IO122" s="148"/>
      <c r="IP122" s="148"/>
      <c r="IQ122" s="148"/>
      <c r="IR122" s="148"/>
      <c r="IS122" s="148"/>
      <c r="IT122" s="148"/>
      <c r="IU122" s="148"/>
      <c r="IV122" s="148"/>
    </row>
    <row r="123" spans="1:256" s="18" customFormat="1" ht="12" customHeight="1" x14ac:dyDescent="0.2">
      <c r="A123" s="280" t="s">
        <v>127</v>
      </c>
      <c r="B123" s="280"/>
      <c r="C123" s="145">
        <v>64190</v>
      </c>
      <c r="D123" s="145">
        <v>30851</v>
      </c>
      <c r="E123" s="145">
        <v>33339</v>
      </c>
      <c r="F123" s="145">
        <v>64154</v>
      </c>
      <c r="G123" s="145">
        <v>30817</v>
      </c>
      <c r="H123" s="145">
        <v>33337</v>
      </c>
      <c r="I123" s="145">
        <v>64171</v>
      </c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48"/>
      <c r="DT123" s="148"/>
      <c r="DU123" s="148"/>
      <c r="DV123" s="148"/>
      <c r="DW123" s="148"/>
      <c r="DX123" s="148"/>
      <c r="DY123" s="148"/>
      <c r="DZ123" s="148"/>
      <c r="EA123" s="148"/>
      <c r="EB123" s="148"/>
      <c r="EC123" s="148"/>
      <c r="ED123" s="148"/>
      <c r="EE123" s="148"/>
      <c r="EF123" s="148"/>
      <c r="EG123" s="148"/>
      <c r="EH123" s="148"/>
      <c r="EI123" s="148"/>
      <c r="EJ123" s="148"/>
      <c r="EK123" s="148"/>
      <c r="EL123" s="148"/>
      <c r="EM123" s="148"/>
      <c r="EN123" s="148"/>
      <c r="EO123" s="148"/>
      <c r="EP123" s="148"/>
      <c r="EQ123" s="148"/>
      <c r="ER123" s="148"/>
      <c r="ES123" s="148"/>
      <c r="ET123" s="148"/>
      <c r="EU123" s="148"/>
      <c r="EV123" s="148"/>
      <c r="EW123" s="148"/>
      <c r="EX123" s="148"/>
      <c r="EY123" s="148"/>
      <c r="EZ123" s="148"/>
      <c r="FA123" s="148"/>
      <c r="FB123" s="148"/>
      <c r="FC123" s="148"/>
      <c r="FD123" s="148"/>
      <c r="FE123" s="148"/>
      <c r="FF123" s="148"/>
      <c r="FG123" s="148"/>
      <c r="FH123" s="148"/>
      <c r="FI123" s="148"/>
      <c r="FJ123" s="148"/>
      <c r="FK123" s="148"/>
      <c r="FL123" s="148"/>
      <c r="FM123" s="148"/>
      <c r="FN123" s="148"/>
      <c r="FO123" s="148"/>
      <c r="FP123" s="148"/>
      <c r="FQ123" s="148"/>
      <c r="FR123" s="148"/>
      <c r="FS123" s="148"/>
      <c r="FT123" s="148"/>
      <c r="FU123" s="148"/>
      <c r="FV123" s="148"/>
      <c r="FW123" s="148"/>
      <c r="FX123" s="148"/>
      <c r="FY123" s="148"/>
      <c r="FZ123" s="148"/>
      <c r="GA123" s="148"/>
      <c r="GB123" s="148"/>
      <c r="GC123" s="148"/>
      <c r="GD123" s="148"/>
      <c r="GE123" s="148"/>
      <c r="GF123" s="148"/>
      <c r="GG123" s="148"/>
      <c r="GH123" s="148"/>
      <c r="GI123" s="148"/>
      <c r="GJ123" s="148"/>
      <c r="GK123" s="148"/>
      <c r="GL123" s="148"/>
      <c r="GM123" s="148"/>
      <c r="GN123" s="148"/>
      <c r="GO123" s="148"/>
      <c r="GP123" s="148"/>
      <c r="GQ123" s="148"/>
      <c r="GR123" s="148"/>
      <c r="GS123" s="148"/>
      <c r="GT123" s="148"/>
      <c r="GU123" s="148"/>
      <c r="GV123" s="148"/>
      <c r="GW123" s="148"/>
      <c r="GX123" s="148"/>
      <c r="GY123" s="148"/>
      <c r="GZ123" s="148"/>
      <c r="HA123" s="148"/>
      <c r="HB123" s="148"/>
      <c r="HC123" s="148"/>
      <c r="HD123" s="148"/>
      <c r="HE123" s="148"/>
      <c r="HF123" s="148"/>
      <c r="HG123" s="148"/>
      <c r="HH123" s="148"/>
      <c r="HI123" s="148"/>
      <c r="HJ123" s="148"/>
      <c r="HK123" s="148"/>
      <c r="HL123" s="148"/>
      <c r="HM123" s="148"/>
      <c r="HN123" s="148"/>
      <c r="HO123" s="148"/>
      <c r="HP123" s="148"/>
      <c r="HQ123" s="148"/>
      <c r="HR123" s="148"/>
      <c r="HS123" s="148"/>
      <c r="HT123" s="148"/>
      <c r="HU123" s="148"/>
      <c r="HV123" s="148"/>
      <c r="HW123" s="148"/>
      <c r="HX123" s="148"/>
      <c r="HY123" s="148"/>
      <c r="HZ123" s="148"/>
      <c r="IA123" s="148"/>
      <c r="IB123" s="148"/>
      <c r="IC123" s="148"/>
      <c r="ID123" s="148"/>
      <c r="IE123" s="148"/>
      <c r="IF123" s="148"/>
      <c r="IG123" s="148"/>
      <c r="IH123" s="148"/>
      <c r="II123" s="148"/>
      <c r="IJ123" s="148"/>
      <c r="IK123" s="148"/>
      <c r="IL123" s="148"/>
      <c r="IM123" s="148"/>
      <c r="IN123" s="148"/>
      <c r="IO123" s="148"/>
      <c r="IP123" s="148"/>
      <c r="IQ123" s="148"/>
      <c r="IR123" s="148"/>
      <c r="IS123" s="148"/>
      <c r="IT123" s="148"/>
      <c r="IU123" s="148"/>
      <c r="IV123" s="148"/>
    </row>
    <row r="124" spans="1:256" s="18" customFormat="1" ht="12" customHeight="1" x14ac:dyDescent="0.2">
      <c r="A124" s="278" t="s">
        <v>128</v>
      </c>
      <c r="B124" s="278"/>
      <c r="C124" s="147">
        <v>5515</v>
      </c>
      <c r="D124" s="147">
        <v>2596</v>
      </c>
      <c r="E124" s="147">
        <v>2919</v>
      </c>
      <c r="F124" s="147">
        <v>5534</v>
      </c>
      <c r="G124" s="147">
        <v>2600</v>
      </c>
      <c r="H124" s="147">
        <v>2934</v>
      </c>
      <c r="I124" s="147">
        <v>5522</v>
      </c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48"/>
      <c r="DT124" s="148"/>
      <c r="DU124" s="148"/>
      <c r="DV124" s="148"/>
      <c r="DW124" s="148"/>
      <c r="DX124" s="148"/>
      <c r="DY124" s="148"/>
      <c r="DZ124" s="148"/>
      <c r="EA124" s="148"/>
      <c r="EB124" s="148"/>
      <c r="EC124" s="148"/>
      <c r="ED124" s="148"/>
      <c r="EE124" s="148"/>
      <c r="EF124" s="148"/>
      <c r="EG124" s="148"/>
      <c r="EH124" s="148"/>
      <c r="EI124" s="148"/>
      <c r="EJ124" s="148"/>
      <c r="EK124" s="148"/>
      <c r="EL124" s="148"/>
      <c r="EM124" s="148"/>
      <c r="EN124" s="148"/>
      <c r="EO124" s="148"/>
      <c r="EP124" s="148"/>
      <c r="EQ124" s="148"/>
      <c r="ER124" s="148"/>
      <c r="ES124" s="148"/>
      <c r="ET124" s="148"/>
      <c r="EU124" s="148"/>
      <c r="EV124" s="148"/>
      <c r="EW124" s="148"/>
      <c r="EX124" s="148"/>
      <c r="EY124" s="148"/>
      <c r="EZ124" s="148"/>
      <c r="FA124" s="148"/>
      <c r="FB124" s="148"/>
      <c r="FC124" s="148"/>
      <c r="FD124" s="148"/>
      <c r="FE124" s="148"/>
      <c r="FF124" s="148"/>
      <c r="FG124" s="148"/>
      <c r="FH124" s="148"/>
      <c r="FI124" s="148"/>
      <c r="FJ124" s="148"/>
      <c r="FK124" s="148"/>
      <c r="FL124" s="148"/>
      <c r="FM124" s="148"/>
      <c r="FN124" s="148"/>
      <c r="FO124" s="148"/>
      <c r="FP124" s="148"/>
      <c r="FQ124" s="148"/>
      <c r="FR124" s="148"/>
      <c r="FS124" s="148"/>
      <c r="FT124" s="148"/>
      <c r="FU124" s="148"/>
      <c r="FV124" s="148"/>
      <c r="FW124" s="148"/>
      <c r="FX124" s="148"/>
      <c r="FY124" s="148"/>
      <c r="FZ124" s="148"/>
      <c r="GA124" s="148"/>
      <c r="GB124" s="148"/>
      <c r="GC124" s="148"/>
      <c r="GD124" s="148"/>
      <c r="GE124" s="148"/>
      <c r="GF124" s="148"/>
      <c r="GG124" s="148"/>
      <c r="GH124" s="148"/>
      <c r="GI124" s="148"/>
      <c r="GJ124" s="148"/>
      <c r="GK124" s="148"/>
      <c r="GL124" s="148"/>
      <c r="GM124" s="148"/>
      <c r="GN124" s="148"/>
      <c r="GO124" s="148"/>
      <c r="GP124" s="148"/>
      <c r="GQ124" s="148"/>
      <c r="GR124" s="148"/>
      <c r="GS124" s="148"/>
      <c r="GT124" s="148"/>
      <c r="GU124" s="148"/>
      <c r="GV124" s="148"/>
      <c r="GW124" s="148"/>
      <c r="GX124" s="148"/>
      <c r="GY124" s="148"/>
      <c r="GZ124" s="148"/>
      <c r="HA124" s="148"/>
      <c r="HB124" s="148"/>
      <c r="HC124" s="148"/>
      <c r="HD124" s="148"/>
      <c r="HE124" s="148"/>
      <c r="HF124" s="148"/>
      <c r="HG124" s="148"/>
      <c r="HH124" s="148"/>
      <c r="HI124" s="148"/>
      <c r="HJ124" s="148"/>
      <c r="HK124" s="148"/>
      <c r="HL124" s="148"/>
      <c r="HM124" s="148"/>
      <c r="HN124" s="148"/>
      <c r="HO124" s="148"/>
      <c r="HP124" s="148"/>
      <c r="HQ124" s="148"/>
      <c r="HR124" s="148"/>
      <c r="HS124" s="148"/>
      <c r="HT124" s="148"/>
      <c r="HU124" s="148"/>
      <c r="HV124" s="148"/>
      <c r="HW124" s="148"/>
      <c r="HX124" s="148"/>
      <c r="HY124" s="148"/>
      <c r="HZ124" s="148"/>
      <c r="IA124" s="148"/>
      <c r="IB124" s="148"/>
      <c r="IC124" s="148"/>
      <c r="ID124" s="148"/>
      <c r="IE124" s="148"/>
      <c r="IF124" s="148"/>
      <c r="IG124" s="148"/>
      <c r="IH124" s="148"/>
      <c r="II124" s="148"/>
      <c r="IJ124" s="148"/>
      <c r="IK124" s="148"/>
      <c r="IL124" s="148"/>
      <c r="IM124" s="148"/>
      <c r="IN124" s="148"/>
      <c r="IO124" s="148"/>
      <c r="IP124" s="148"/>
      <c r="IQ124" s="148"/>
      <c r="IR124" s="148"/>
      <c r="IS124" s="148"/>
      <c r="IT124" s="148"/>
      <c r="IU124" s="148"/>
      <c r="IV124" s="148"/>
    </row>
    <row r="125" spans="1:256" s="18" customFormat="1" ht="12" customHeight="1" x14ac:dyDescent="0.2">
      <c r="A125" s="278" t="s">
        <v>129</v>
      </c>
      <c r="B125" s="278"/>
      <c r="C125" s="147">
        <v>175</v>
      </c>
      <c r="D125" s="147">
        <v>80</v>
      </c>
      <c r="E125" s="147">
        <v>95</v>
      </c>
      <c r="F125" s="147">
        <v>190</v>
      </c>
      <c r="G125" s="147">
        <v>89</v>
      </c>
      <c r="H125" s="147">
        <v>101</v>
      </c>
      <c r="I125" s="147">
        <v>183</v>
      </c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48"/>
      <c r="DT125" s="148"/>
      <c r="DU125" s="148"/>
      <c r="DV125" s="148"/>
      <c r="DW125" s="148"/>
      <c r="DX125" s="148"/>
      <c r="DY125" s="148"/>
      <c r="DZ125" s="148"/>
      <c r="EA125" s="148"/>
      <c r="EB125" s="148"/>
      <c r="EC125" s="148"/>
      <c r="ED125" s="148"/>
      <c r="EE125" s="148"/>
      <c r="EF125" s="148"/>
      <c r="EG125" s="148"/>
      <c r="EH125" s="148"/>
      <c r="EI125" s="148"/>
      <c r="EJ125" s="148"/>
      <c r="EK125" s="148"/>
      <c r="EL125" s="148"/>
      <c r="EM125" s="148"/>
      <c r="EN125" s="148"/>
      <c r="EO125" s="148"/>
      <c r="EP125" s="148"/>
      <c r="EQ125" s="148"/>
      <c r="ER125" s="148"/>
      <c r="ES125" s="148"/>
      <c r="ET125" s="148"/>
      <c r="EU125" s="148"/>
      <c r="EV125" s="148"/>
      <c r="EW125" s="148"/>
      <c r="EX125" s="148"/>
      <c r="EY125" s="148"/>
      <c r="EZ125" s="148"/>
      <c r="FA125" s="148"/>
      <c r="FB125" s="148"/>
      <c r="FC125" s="148"/>
      <c r="FD125" s="148"/>
      <c r="FE125" s="148"/>
      <c r="FF125" s="148"/>
      <c r="FG125" s="148"/>
      <c r="FH125" s="148"/>
      <c r="FI125" s="148"/>
      <c r="FJ125" s="148"/>
      <c r="FK125" s="148"/>
      <c r="FL125" s="148"/>
      <c r="FM125" s="148"/>
      <c r="FN125" s="148"/>
      <c r="FO125" s="148"/>
      <c r="FP125" s="148"/>
      <c r="FQ125" s="148"/>
      <c r="FR125" s="148"/>
      <c r="FS125" s="148"/>
      <c r="FT125" s="148"/>
      <c r="FU125" s="148"/>
      <c r="FV125" s="148"/>
      <c r="FW125" s="148"/>
      <c r="FX125" s="148"/>
      <c r="FY125" s="148"/>
      <c r="FZ125" s="148"/>
      <c r="GA125" s="148"/>
      <c r="GB125" s="148"/>
      <c r="GC125" s="148"/>
      <c r="GD125" s="148"/>
      <c r="GE125" s="148"/>
      <c r="GF125" s="148"/>
      <c r="GG125" s="148"/>
      <c r="GH125" s="148"/>
      <c r="GI125" s="148"/>
      <c r="GJ125" s="148"/>
      <c r="GK125" s="148"/>
      <c r="GL125" s="148"/>
      <c r="GM125" s="148"/>
      <c r="GN125" s="148"/>
      <c r="GO125" s="148"/>
      <c r="GP125" s="148"/>
      <c r="GQ125" s="148"/>
      <c r="GR125" s="148"/>
      <c r="GS125" s="148"/>
      <c r="GT125" s="148"/>
      <c r="GU125" s="148"/>
      <c r="GV125" s="148"/>
      <c r="GW125" s="148"/>
      <c r="GX125" s="148"/>
      <c r="GY125" s="148"/>
      <c r="GZ125" s="148"/>
      <c r="HA125" s="148"/>
      <c r="HB125" s="148"/>
      <c r="HC125" s="148"/>
      <c r="HD125" s="148"/>
      <c r="HE125" s="148"/>
      <c r="HF125" s="148"/>
      <c r="HG125" s="148"/>
      <c r="HH125" s="148"/>
      <c r="HI125" s="148"/>
      <c r="HJ125" s="148"/>
      <c r="HK125" s="148"/>
      <c r="HL125" s="148"/>
      <c r="HM125" s="148"/>
      <c r="HN125" s="148"/>
      <c r="HO125" s="148"/>
      <c r="HP125" s="148"/>
      <c r="HQ125" s="148"/>
      <c r="HR125" s="148"/>
      <c r="HS125" s="148"/>
      <c r="HT125" s="148"/>
      <c r="HU125" s="148"/>
      <c r="HV125" s="148"/>
      <c r="HW125" s="148"/>
      <c r="HX125" s="148"/>
      <c r="HY125" s="148"/>
      <c r="HZ125" s="148"/>
      <c r="IA125" s="148"/>
      <c r="IB125" s="148"/>
      <c r="IC125" s="148"/>
      <c r="ID125" s="148"/>
      <c r="IE125" s="148"/>
      <c r="IF125" s="148"/>
      <c r="IG125" s="148"/>
      <c r="IH125" s="148"/>
      <c r="II125" s="148"/>
      <c r="IJ125" s="148"/>
      <c r="IK125" s="148"/>
      <c r="IL125" s="148"/>
      <c r="IM125" s="148"/>
      <c r="IN125" s="148"/>
      <c r="IO125" s="148"/>
      <c r="IP125" s="148"/>
      <c r="IQ125" s="148"/>
      <c r="IR125" s="148"/>
      <c r="IS125" s="148"/>
      <c r="IT125" s="148"/>
      <c r="IU125" s="148"/>
      <c r="IV125" s="148"/>
    </row>
    <row r="126" spans="1:256" s="18" customFormat="1" ht="12" customHeight="1" x14ac:dyDescent="0.2">
      <c r="A126" s="278" t="s">
        <v>130</v>
      </c>
      <c r="B126" s="278"/>
      <c r="C126" s="147">
        <v>495</v>
      </c>
      <c r="D126" s="147">
        <v>249</v>
      </c>
      <c r="E126" s="147">
        <v>246</v>
      </c>
      <c r="F126" s="147">
        <v>488</v>
      </c>
      <c r="G126" s="147">
        <v>254</v>
      </c>
      <c r="H126" s="147">
        <v>234</v>
      </c>
      <c r="I126" s="147">
        <v>492</v>
      </c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48"/>
      <c r="DT126" s="148"/>
      <c r="DU126" s="148"/>
      <c r="DV126" s="148"/>
      <c r="DW126" s="148"/>
      <c r="DX126" s="148"/>
      <c r="DY126" s="148"/>
      <c r="DZ126" s="148"/>
      <c r="EA126" s="148"/>
      <c r="EB126" s="148"/>
      <c r="EC126" s="148"/>
      <c r="ED126" s="148"/>
      <c r="EE126" s="148"/>
      <c r="EF126" s="148"/>
      <c r="EG126" s="148"/>
      <c r="EH126" s="148"/>
      <c r="EI126" s="148"/>
      <c r="EJ126" s="148"/>
      <c r="EK126" s="148"/>
      <c r="EL126" s="148"/>
      <c r="EM126" s="148"/>
      <c r="EN126" s="148"/>
      <c r="EO126" s="148"/>
      <c r="EP126" s="148"/>
      <c r="EQ126" s="148"/>
      <c r="ER126" s="148"/>
      <c r="ES126" s="148"/>
      <c r="ET126" s="148"/>
      <c r="EU126" s="148"/>
      <c r="EV126" s="148"/>
      <c r="EW126" s="148"/>
      <c r="EX126" s="148"/>
      <c r="EY126" s="148"/>
      <c r="EZ126" s="148"/>
      <c r="FA126" s="148"/>
      <c r="FB126" s="148"/>
      <c r="FC126" s="148"/>
      <c r="FD126" s="148"/>
      <c r="FE126" s="148"/>
      <c r="FF126" s="148"/>
      <c r="FG126" s="148"/>
      <c r="FH126" s="148"/>
      <c r="FI126" s="148"/>
      <c r="FJ126" s="148"/>
      <c r="FK126" s="148"/>
      <c r="FL126" s="148"/>
      <c r="FM126" s="148"/>
      <c r="FN126" s="148"/>
      <c r="FO126" s="148"/>
      <c r="FP126" s="148"/>
      <c r="FQ126" s="148"/>
      <c r="FR126" s="148"/>
      <c r="FS126" s="148"/>
      <c r="FT126" s="148"/>
      <c r="FU126" s="148"/>
      <c r="FV126" s="148"/>
      <c r="FW126" s="148"/>
      <c r="FX126" s="148"/>
      <c r="FY126" s="148"/>
      <c r="FZ126" s="148"/>
      <c r="GA126" s="148"/>
      <c r="GB126" s="148"/>
      <c r="GC126" s="148"/>
      <c r="GD126" s="148"/>
      <c r="GE126" s="148"/>
      <c r="GF126" s="148"/>
      <c r="GG126" s="148"/>
      <c r="GH126" s="148"/>
      <c r="GI126" s="148"/>
      <c r="GJ126" s="148"/>
      <c r="GK126" s="148"/>
      <c r="GL126" s="148"/>
      <c r="GM126" s="148"/>
      <c r="GN126" s="148"/>
      <c r="GO126" s="148"/>
      <c r="GP126" s="148"/>
      <c r="GQ126" s="148"/>
      <c r="GR126" s="148"/>
      <c r="GS126" s="148"/>
      <c r="GT126" s="148"/>
      <c r="GU126" s="148"/>
      <c r="GV126" s="148"/>
      <c r="GW126" s="148"/>
      <c r="GX126" s="148"/>
      <c r="GY126" s="148"/>
      <c r="GZ126" s="148"/>
      <c r="HA126" s="148"/>
      <c r="HB126" s="148"/>
      <c r="HC126" s="148"/>
      <c r="HD126" s="148"/>
      <c r="HE126" s="148"/>
      <c r="HF126" s="148"/>
      <c r="HG126" s="148"/>
      <c r="HH126" s="148"/>
      <c r="HI126" s="148"/>
      <c r="HJ126" s="148"/>
      <c r="HK126" s="148"/>
      <c r="HL126" s="148"/>
      <c r="HM126" s="148"/>
      <c r="HN126" s="148"/>
      <c r="HO126" s="148"/>
      <c r="HP126" s="148"/>
      <c r="HQ126" s="148"/>
      <c r="HR126" s="148"/>
      <c r="HS126" s="148"/>
      <c r="HT126" s="148"/>
      <c r="HU126" s="148"/>
      <c r="HV126" s="148"/>
      <c r="HW126" s="148"/>
      <c r="HX126" s="148"/>
      <c r="HY126" s="148"/>
      <c r="HZ126" s="148"/>
      <c r="IA126" s="148"/>
      <c r="IB126" s="148"/>
      <c r="IC126" s="148"/>
      <c r="ID126" s="148"/>
      <c r="IE126" s="148"/>
      <c r="IF126" s="148"/>
      <c r="IG126" s="148"/>
      <c r="IH126" s="148"/>
      <c r="II126" s="148"/>
      <c r="IJ126" s="148"/>
      <c r="IK126" s="148"/>
      <c r="IL126" s="148"/>
      <c r="IM126" s="148"/>
      <c r="IN126" s="148"/>
      <c r="IO126" s="148"/>
      <c r="IP126" s="148"/>
      <c r="IQ126" s="148"/>
      <c r="IR126" s="148"/>
      <c r="IS126" s="148"/>
      <c r="IT126" s="148"/>
      <c r="IU126" s="148"/>
      <c r="IV126" s="148"/>
    </row>
    <row r="127" spans="1:256" s="18" customFormat="1" ht="12" customHeight="1" x14ac:dyDescent="0.2">
      <c r="A127" s="278" t="s">
        <v>131</v>
      </c>
      <c r="B127" s="278"/>
      <c r="C127" s="147">
        <v>1773</v>
      </c>
      <c r="D127" s="147">
        <v>877</v>
      </c>
      <c r="E127" s="147">
        <v>896</v>
      </c>
      <c r="F127" s="147">
        <v>1758</v>
      </c>
      <c r="G127" s="147">
        <v>861</v>
      </c>
      <c r="H127" s="147">
        <v>897</v>
      </c>
      <c r="I127" s="147">
        <v>1765</v>
      </c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48"/>
      <c r="DT127" s="148"/>
      <c r="DU127" s="148"/>
      <c r="DV127" s="148"/>
      <c r="DW127" s="148"/>
      <c r="DX127" s="148"/>
      <c r="DY127" s="148"/>
      <c r="DZ127" s="148"/>
      <c r="EA127" s="148"/>
      <c r="EB127" s="148"/>
      <c r="EC127" s="148"/>
      <c r="ED127" s="148"/>
      <c r="EE127" s="148"/>
      <c r="EF127" s="148"/>
      <c r="EG127" s="148"/>
      <c r="EH127" s="148"/>
      <c r="EI127" s="148"/>
      <c r="EJ127" s="148"/>
      <c r="EK127" s="148"/>
      <c r="EL127" s="148"/>
      <c r="EM127" s="148"/>
      <c r="EN127" s="148"/>
      <c r="EO127" s="148"/>
      <c r="EP127" s="148"/>
      <c r="EQ127" s="148"/>
      <c r="ER127" s="148"/>
      <c r="ES127" s="148"/>
      <c r="ET127" s="148"/>
      <c r="EU127" s="148"/>
      <c r="EV127" s="148"/>
      <c r="EW127" s="148"/>
      <c r="EX127" s="148"/>
      <c r="EY127" s="148"/>
      <c r="EZ127" s="148"/>
      <c r="FA127" s="148"/>
      <c r="FB127" s="148"/>
      <c r="FC127" s="148"/>
      <c r="FD127" s="148"/>
      <c r="FE127" s="148"/>
      <c r="FF127" s="148"/>
      <c r="FG127" s="148"/>
      <c r="FH127" s="148"/>
      <c r="FI127" s="148"/>
      <c r="FJ127" s="148"/>
      <c r="FK127" s="148"/>
      <c r="FL127" s="148"/>
      <c r="FM127" s="148"/>
      <c r="FN127" s="148"/>
      <c r="FO127" s="148"/>
      <c r="FP127" s="148"/>
      <c r="FQ127" s="148"/>
      <c r="FR127" s="148"/>
      <c r="FS127" s="148"/>
      <c r="FT127" s="148"/>
      <c r="FU127" s="148"/>
      <c r="FV127" s="148"/>
      <c r="FW127" s="148"/>
      <c r="FX127" s="148"/>
      <c r="FY127" s="148"/>
      <c r="FZ127" s="148"/>
      <c r="GA127" s="148"/>
      <c r="GB127" s="148"/>
      <c r="GC127" s="148"/>
      <c r="GD127" s="148"/>
      <c r="GE127" s="148"/>
      <c r="GF127" s="148"/>
      <c r="GG127" s="148"/>
      <c r="GH127" s="148"/>
      <c r="GI127" s="148"/>
      <c r="GJ127" s="148"/>
      <c r="GK127" s="148"/>
      <c r="GL127" s="148"/>
      <c r="GM127" s="148"/>
      <c r="GN127" s="148"/>
      <c r="GO127" s="148"/>
      <c r="GP127" s="148"/>
      <c r="GQ127" s="148"/>
      <c r="GR127" s="148"/>
      <c r="GS127" s="148"/>
      <c r="GT127" s="148"/>
      <c r="GU127" s="148"/>
      <c r="GV127" s="148"/>
      <c r="GW127" s="148"/>
      <c r="GX127" s="148"/>
      <c r="GY127" s="148"/>
      <c r="GZ127" s="148"/>
      <c r="HA127" s="148"/>
      <c r="HB127" s="148"/>
      <c r="HC127" s="148"/>
      <c r="HD127" s="148"/>
      <c r="HE127" s="148"/>
      <c r="HF127" s="148"/>
      <c r="HG127" s="148"/>
      <c r="HH127" s="148"/>
      <c r="HI127" s="148"/>
      <c r="HJ127" s="148"/>
      <c r="HK127" s="148"/>
      <c r="HL127" s="148"/>
      <c r="HM127" s="148"/>
      <c r="HN127" s="148"/>
      <c r="HO127" s="148"/>
      <c r="HP127" s="148"/>
      <c r="HQ127" s="148"/>
      <c r="HR127" s="148"/>
      <c r="HS127" s="148"/>
      <c r="HT127" s="148"/>
      <c r="HU127" s="148"/>
      <c r="HV127" s="148"/>
      <c r="HW127" s="148"/>
      <c r="HX127" s="148"/>
      <c r="HY127" s="148"/>
      <c r="HZ127" s="148"/>
      <c r="IA127" s="148"/>
      <c r="IB127" s="148"/>
      <c r="IC127" s="148"/>
      <c r="ID127" s="148"/>
      <c r="IE127" s="148"/>
      <c r="IF127" s="148"/>
      <c r="IG127" s="148"/>
      <c r="IH127" s="148"/>
      <c r="II127" s="148"/>
      <c r="IJ127" s="148"/>
      <c r="IK127" s="148"/>
      <c r="IL127" s="148"/>
      <c r="IM127" s="148"/>
      <c r="IN127" s="148"/>
      <c r="IO127" s="148"/>
      <c r="IP127" s="148"/>
      <c r="IQ127" s="148"/>
      <c r="IR127" s="148"/>
      <c r="IS127" s="148"/>
      <c r="IT127" s="148"/>
      <c r="IU127" s="148"/>
      <c r="IV127" s="148"/>
    </row>
    <row r="128" spans="1:256" s="18" customFormat="1" ht="12" customHeight="1" x14ac:dyDescent="0.2">
      <c r="A128" s="278" t="s">
        <v>134</v>
      </c>
      <c r="B128" s="278"/>
      <c r="C128" s="147">
        <v>1183</v>
      </c>
      <c r="D128" s="147">
        <v>594</v>
      </c>
      <c r="E128" s="147">
        <v>589</v>
      </c>
      <c r="F128" s="147">
        <v>1151</v>
      </c>
      <c r="G128" s="147">
        <v>584</v>
      </c>
      <c r="H128" s="147">
        <v>567</v>
      </c>
      <c r="I128" s="147">
        <v>1167</v>
      </c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48"/>
      <c r="DT128" s="148"/>
      <c r="DU128" s="148"/>
      <c r="DV128" s="148"/>
      <c r="DW128" s="148"/>
      <c r="DX128" s="148"/>
      <c r="DY128" s="148"/>
      <c r="DZ128" s="148"/>
      <c r="EA128" s="148"/>
      <c r="EB128" s="148"/>
      <c r="EC128" s="148"/>
      <c r="ED128" s="148"/>
      <c r="EE128" s="148"/>
      <c r="EF128" s="148"/>
      <c r="EG128" s="148"/>
      <c r="EH128" s="148"/>
      <c r="EI128" s="148"/>
      <c r="EJ128" s="148"/>
      <c r="EK128" s="148"/>
      <c r="EL128" s="148"/>
      <c r="EM128" s="148"/>
      <c r="EN128" s="148"/>
      <c r="EO128" s="148"/>
      <c r="EP128" s="148"/>
      <c r="EQ128" s="148"/>
      <c r="ER128" s="148"/>
      <c r="ES128" s="148"/>
      <c r="ET128" s="148"/>
      <c r="EU128" s="148"/>
      <c r="EV128" s="148"/>
      <c r="EW128" s="148"/>
      <c r="EX128" s="148"/>
      <c r="EY128" s="148"/>
      <c r="EZ128" s="148"/>
      <c r="FA128" s="148"/>
      <c r="FB128" s="148"/>
      <c r="FC128" s="148"/>
      <c r="FD128" s="148"/>
      <c r="FE128" s="148"/>
      <c r="FF128" s="148"/>
      <c r="FG128" s="148"/>
      <c r="FH128" s="148"/>
      <c r="FI128" s="148"/>
      <c r="FJ128" s="148"/>
      <c r="FK128" s="148"/>
      <c r="FL128" s="148"/>
      <c r="FM128" s="148"/>
      <c r="FN128" s="148"/>
      <c r="FO128" s="148"/>
      <c r="FP128" s="148"/>
      <c r="FQ128" s="148"/>
      <c r="FR128" s="148"/>
      <c r="FS128" s="148"/>
      <c r="FT128" s="148"/>
      <c r="FU128" s="148"/>
      <c r="FV128" s="148"/>
      <c r="FW128" s="148"/>
      <c r="FX128" s="148"/>
      <c r="FY128" s="148"/>
      <c r="FZ128" s="148"/>
      <c r="GA128" s="148"/>
      <c r="GB128" s="148"/>
      <c r="GC128" s="148"/>
      <c r="GD128" s="148"/>
      <c r="GE128" s="148"/>
      <c r="GF128" s="148"/>
      <c r="GG128" s="148"/>
      <c r="GH128" s="148"/>
      <c r="GI128" s="148"/>
      <c r="GJ128" s="148"/>
      <c r="GK128" s="148"/>
      <c r="GL128" s="148"/>
      <c r="GM128" s="148"/>
      <c r="GN128" s="148"/>
      <c r="GO128" s="148"/>
      <c r="GP128" s="148"/>
      <c r="GQ128" s="148"/>
      <c r="GR128" s="148"/>
      <c r="GS128" s="148"/>
      <c r="GT128" s="148"/>
      <c r="GU128" s="148"/>
      <c r="GV128" s="148"/>
      <c r="GW128" s="148"/>
      <c r="GX128" s="148"/>
      <c r="GY128" s="148"/>
      <c r="GZ128" s="148"/>
      <c r="HA128" s="148"/>
      <c r="HB128" s="148"/>
      <c r="HC128" s="148"/>
      <c r="HD128" s="148"/>
      <c r="HE128" s="148"/>
      <c r="HF128" s="148"/>
      <c r="HG128" s="148"/>
      <c r="HH128" s="148"/>
      <c r="HI128" s="148"/>
      <c r="HJ128" s="148"/>
      <c r="HK128" s="148"/>
      <c r="HL128" s="148"/>
      <c r="HM128" s="148"/>
      <c r="HN128" s="148"/>
      <c r="HO128" s="148"/>
      <c r="HP128" s="148"/>
      <c r="HQ128" s="148"/>
      <c r="HR128" s="148"/>
      <c r="HS128" s="148"/>
      <c r="HT128" s="148"/>
      <c r="HU128" s="148"/>
      <c r="HV128" s="148"/>
      <c r="HW128" s="148"/>
      <c r="HX128" s="148"/>
      <c r="HY128" s="148"/>
      <c r="HZ128" s="148"/>
      <c r="IA128" s="148"/>
      <c r="IB128" s="148"/>
      <c r="IC128" s="148"/>
      <c r="ID128" s="148"/>
      <c r="IE128" s="148"/>
      <c r="IF128" s="148"/>
      <c r="IG128" s="148"/>
      <c r="IH128" s="148"/>
      <c r="II128" s="148"/>
      <c r="IJ128" s="148"/>
      <c r="IK128" s="148"/>
      <c r="IL128" s="148"/>
      <c r="IM128" s="148"/>
      <c r="IN128" s="148"/>
      <c r="IO128" s="148"/>
      <c r="IP128" s="148"/>
      <c r="IQ128" s="148"/>
      <c r="IR128" s="148"/>
      <c r="IS128" s="148"/>
      <c r="IT128" s="148"/>
      <c r="IU128" s="148"/>
      <c r="IV128" s="148"/>
    </row>
    <row r="129" spans="1:256" s="18" customFormat="1" ht="12" customHeight="1" x14ac:dyDescent="0.2">
      <c r="A129" s="278" t="s">
        <v>136</v>
      </c>
      <c r="B129" s="278"/>
      <c r="C129" s="147">
        <v>14</v>
      </c>
      <c r="D129" s="147">
        <v>7</v>
      </c>
      <c r="E129" s="147">
        <v>7</v>
      </c>
      <c r="F129" s="147">
        <v>12</v>
      </c>
      <c r="G129" s="147">
        <v>7</v>
      </c>
      <c r="H129" s="147">
        <v>5</v>
      </c>
      <c r="I129" s="147">
        <v>13</v>
      </c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48"/>
      <c r="DT129" s="148"/>
      <c r="DU129" s="148"/>
      <c r="DV129" s="148"/>
      <c r="DW129" s="148"/>
      <c r="DX129" s="148"/>
      <c r="DY129" s="148"/>
      <c r="DZ129" s="148"/>
      <c r="EA129" s="148"/>
      <c r="EB129" s="148"/>
      <c r="EC129" s="148"/>
      <c r="ED129" s="148"/>
      <c r="EE129" s="148"/>
      <c r="EF129" s="148"/>
      <c r="EG129" s="148"/>
      <c r="EH129" s="148"/>
      <c r="EI129" s="148"/>
      <c r="EJ129" s="148"/>
      <c r="EK129" s="148"/>
      <c r="EL129" s="148"/>
      <c r="EM129" s="148"/>
      <c r="EN129" s="148"/>
      <c r="EO129" s="148"/>
      <c r="EP129" s="148"/>
      <c r="EQ129" s="148"/>
      <c r="ER129" s="148"/>
      <c r="ES129" s="148"/>
      <c r="ET129" s="148"/>
      <c r="EU129" s="148"/>
      <c r="EV129" s="148"/>
      <c r="EW129" s="148"/>
      <c r="EX129" s="148"/>
      <c r="EY129" s="148"/>
      <c r="EZ129" s="148"/>
      <c r="FA129" s="148"/>
      <c r="FB129" s="148"/>
      <c r="FC129" s="148"/>
      <c r="FD129" s="148"/>
      <c r="FE129" s="148"/>
      <c r="FF129" s="148"/>
      <c r="FG129" s="148"/>
      <c r="FH129" s="148"/>
      <c r="FI129" s="148"/>
      <c r="FJ129" s="148"/>
      <c r="FK129" s="148"/>
      <c r="FL129" s="148"/>
      <c r="FM129" s="148"/>
      <c r="FN129" s="148"/>
      <c r="FO129" s="148"/>
      <c r="FP129" s="148"/>
      <c r="FQ129" s="148"/>
      <c r="FR129" s="148"/>
      <c r="FS129" s="148"/>
      <c r="FT129" s="148"/>
      <c r="FU129" s="148"/>
      <c r="FV129" s="148"/>
      <c r="FW129" s="148"/>
      <c r="FX129" s="148"/>
      <c r="FY129" s="148"/>
      <c r="FZ129" s="148"/>
      <c r="GA129" s="148"/>
      <c r="GB129" s="148"/>
      <c r="GC129" s="148"/>
      <c r="GD129" s="148"/>
      <c r="GE129" s="148"/>
      <c r="GF129" s="148"/>
      <c r="GG129" s="148"/>
      <c r="GH129" s="148"/>
      <c r="GI129" s="148"/>
      <c r="GJ129" s="148"/>
      <c r="GK129" s="148"/>
      <c r="GL129" s="148"/>
      <c r="GM129" s="148"/>
      <c r="GN129" s="148"/>
      <c r="GO129" s="148"/>
      <c r="GP129" s="148"/>
      <c r="GQ129" s="148"/>
      <c r="GR129" s="148"/>
      <c r="GS129" s="148"/>
      <c r="GT129" s="148"/>
      <c r="GU129" s="148"/>
      <c r="GV129" s="148"/>
      <c r="GW129" s="148"/>
      <c r="GX129" s="148"/>
      <c r="GY129" s="148"/>
      <c r="GZ129" s="148"/>
      <c r="HA129" s="148"/>
      <c r="HB129" s="148"/>
      <c r="HC129" s="148"/>
      <c r="HD129" s="148"/>
      <c r="HE129" s="148"/>
      <c r="HF129" s="148"/>
      <c r="HG129" s="148"/>
      <c r="HH129" s="148"/>
      <c r="HI129" s="148"/>
      <c r="HJ129" s="148"/>
      <c r="HK129" s="148"/>
      <c r="HL129" s="148"/>
      <c r="HM129" s="148"/>
      <c r="HN129" s="148"/>
      <c r="HO129" s="148"/>
      <c r="HP129" s="148"/>
      <c r="HQ129" s="148"/>
      <c r="HR129" s="148"/>
      <c r="HS129" s="148"/>
      <c r="HT129" s="148"/>
      <c r="HU129" s="148"/>
      <c r="HV129" s="148"/>
      <c r="HW129" s="148"/>
      <c r="HX129" s="148"/>
      <c r="HY129" s="148"/>
      <c r="HZ129" s="148"/>
      <c r="IA129" s="148"/>
      <c r="IB129" s="148"/>
      <c r="IC129" s="148"/>
      <c r="ID129" s="148"/>
      <c r="IE129" s="148"/>
      <c r="IF129" s="148"/>
      <c r="IG129" s="148"/>
      <c r="IH129" s="148"/>
      <c r="II129" s="148"/>
      <c r="IJ129" s="148"/>
      <c r="IK129" s="148"/>
      <c r="IL129" s="148"/>
      <c r="IM129" s="148"/>
      <c r="IN129" s="148"/>
      <c r="IO129" s="148"/>
      <c r="IP129" s="148"/>
      <c r="IQ129" s="148"/>
      <c r="IR129" s="148"/>
      <c r="IS129" s="148"/>
      <c r="IT129" s="148"/>
      <c r="IU129" s="148"/>
      <c r="IV129" s="148"/>
    </row>
    <row r="130" spans="1:256" s="18" customFormat="1" ht="12" customHeight="1" x14ac:dyDescent="0.2">
      <c r="A130" s="278" t="s">
        <v>137</v>
      </c>
      <c r="B130" s="278"/>
      <c r="C130" s="147">
        <v>2909</v>
      </c>
      <c r="D130" s="147">
        <v>1444</v>
      </c>
      <c r="E130" s="147">
        <v>1465</v>
      </c>
      <c r="F130" s="147">
        <v>2877</v>
      </c>
      <c r="G130" s="147">
        <v>1443</v>
      </c>
      <c r="H130" s="147">
        <v>1434</v>
      </c>
      <c r="I130" s="147">
        <v>2893</v>
      </c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8"/>
      <c r="EB130" s="148"/>
      <c r="EC130" s="148"/>
      <c r="ED130" s="148"/>
      <c r="EE130" s="148"/>
      <c r="EF130" s="148"/>
      <c r="EG130" s="148"/>
      <c r="EH130" s="148"/>
      <c r="EI130" s="148"/>
      <c r="EJ130" s="148"/>
      <c r="EK130" s="148"/>
      <c r="EL130" s="148"/>
      <c r="EM130" s="148"/>
      <c r="EN130" s="148"/>
      <c r="EO130" s="148"/>
      <c r="EP130" s="148"/>
      <c r="EQ130" s="148"/>
      <c r="ER130" s="148"/>
      <c r="ES130" s="148"/>
      <c r="ET130" s="148"/>
      <c r="EU130" s="148"/>
      <c r="EV130" s="148"/>
      <c r="EW130" s="148"/>
      <c r="EX130" s="148"/>
      <c r="EY130" s="148"/>
      <c r="EZ130" s="148"/>
      <c r="FA130" s="148"/>
      <c r="FB130" s="148"/>
      <c r="FC130" s="148"/>
      <c r="FD130" s="148"/>
      <c r="FE130" s="148"/>
      <c r="FF130" s="148"/>
      <c r="FG130" s="148"/>
      <c r="FH130" s="148"/>
      <c r="FI130" s="148"/>
      <c r="FJ130" s="148"/>
      <c r="FK130" s="148"/>
      <c r="FL130" s="148"/>
      <c r="FM130" s="148"/>
      <c r="FN130" s="148"/>
      <c r="FO130" s="148"/>
      <c r="FP130" s="148"/>
      <c r="FQ130" s="148"/>
      <c r="FR130" s="148"/>
      <c r="FS130" s="148"/>
      <c r="FT130" s="148"/>
      <c r="FU130" s="148"/>
      <c r="FV130" s="148"/>
      <c r="FW130" s="148"/>
      <c r="FX130" s="148"/>
      <c r="FY130" s="148"/>
      <c r="FZ130" s="148"/>
      <c r="GA130" s="148"/>
      <c r="GB130" s="148"/>
      <c r="GC130" s="148"/>
      <c r="GD130" s="148"/>
      <c r="GE130" s="148"/>
      <c r="GF130" s="148"/>
      <c r="GG130" s="148"/>
      <c r="GH130" s="148"/>
      <c r="GI130" s="148"/>
      <c r="GJ130" s="148"/>
      <c r="GK130" s="148"/>
      <c r="GL130" s="148"/>
      <c r="GM130" s="148"/>
      <c r="GN130" s="148"/>
      <c r="GO130" s="148"/>
      <c r="GP130" s="148"/>
      <c r="GQ130" s="148"/>
      <c r="GR130" s="148"/>
      <c r="GS130" s="148"/>
      <c r="GT130" s="148"/>
      <c r="GU130" s="148"/>
      <c r="GV130" s="148"/>
      <c r="GW130" s="148"/>
      <c r="GX130" s="148"/>
      <c r="GY130" s="148"/>
      <c r="GZ130" s="148"/>
      <c r="HA130" s="148"/>
      <c r="HB130" s="148"/>
      <c r="HC130" s="148"/>
      <c r="HD130" s="148"/>
      <c r="HE130" s="148"/>
      <c r="HF130" s="148"/>
      <c r="HG130" s="148"/>
      <c r="HH130" s="148"/>
      <c r="HI130" s="148"/>
      <c r="HJ130" s="148"/>
      <c r="HK130" s="148"/>
      <c r="HL130" s="148"/>
      <c r="HM130" s="148"/>
      <c r="HN130" s="148"/>
      <c r="HO130" s="148"/>
      <c r="HP130" s="148"/>
      <c r="HQ130" s="148"/>
      <c r="HR130" s="148"/>
      <c r="HS130" s="148"/>
      <c r="HT130" s="148"/>
      <c r="HU130" s="148"/>
      <c r="HV130" s="148"/>
      <c r="HW130" s="148"/>
      <c r="HX130" s="148"/>
      <c r="HY130" s="148"/>
      <c r="HZ130" s="148"/>
      <c r="IA130" s="148"/>
      <c r="IB130" s="148"/>
      <c r="IC130" s="148"/>
      <c r="ID130" s="148"/>
      <c r="IE130" s="148"/>
      <c r="IF130" s="148"/>
      <c r="IG130" s="148"/>
      <c r="IH130" s="148"/>
      <c r="II130" s="148"/>
      <c r="IJ130" s="148"/>
      <c r="IK130" s="148"/>
      <c r="IL130" s="148"/>
      <c r="IM130" s="148"/>
      <c r="IN130" s="148"/>
      <c r="IO130" s="148"/>
      <c r="IP130" s="148"/>
      <c r="IQ130" s="148"/>
      <c r="IR130" s="148"/>
      <c r="IS130" s="148"/>
      <c r="IT130" s="148"/>
      <c r="IU130" s="148"/>
      <c r="IV130" s="148"/>
    </row>
    <row r="131" spans="1:256" s="18" customFormat="1" ht="12" customHeight="1" x14ac:dyDescent="0.2">
      <c r="A131" s="278" t="s">
        <v>138</v>
      </c>
      <c r="B131" s="278"/>
      <c r="C131" s="147">
        <v>107</v>
      </c>
      <c r="D131" s="147">
        <v>50</v>
      </c>
      <c r="E131" s="147">
        <v>57</v>
      </c>
      <c r="F131" s="147">
        <v>107</v>
      </c>
      <c r="G131" s="147">
        <v>50</v>
      </c>
      <c r="H131" s="147">
        <v>57</v>
      </c>
      <c r="I131" s="147">
        <v>108</v>
      </c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  <c r="EA131" s="148"/>
      <c r="EB131" s="148"/>
      <c r="EC131" s="148"/>
      <c r="ED131" s="148"/>
      <c r="EE131" s="148"/>
      <c r="EF131" s="148"/>
      <c r="EG131" s="148"/>
      <c r="EH131" s="148"/>
      <c r="EI131" s="148"/>
      <c r="EJ131" s="148"/>
      <c r="EK131" s="148"/>
      <c r="EL131" s="148"/>
      <c r="EM131" s="148"/>
      <c r="EN131" s="148"/>
      <c r="EO131" s="148"/>
      <c r="EP131" s="148"/>
      <c r="EQ131" s="148"/>
      <c r="ER131" s="148"/>
      <c r="ES131" s="148"/>
      <c r="ET131" s="148"/>
      <c r="EU131" s="148"/>
      <c r="EV131" s="148"/>
      <c r="EW131" s="148"/>
      <c r="EX131" s="148"/>
      <c r="EY131" s="148"/>
      <c r="EZ131" s="148"/>
      <c r="FA131" s="148"/>
      <c r="FB131" s="148"/>
      <c r="FC131" s="148"/>
      <c r="FD131" s="148"/>
      <c r="FE131" s="148"/>
      <c r="FF131" s="148"/>
      <c r="FG131" s="148"/>
      <c r="FH131" s="148"/>
      <c r="FI131" s="148"/>
      <c r="FJ131" s="148"/>
      <c r="FK131" s="148"/>
      <c r="FL131" s="148"/>
      <c r="FM131" s="148"/>
      <c r="FN131" s="148"/>
      <c r="FO131" s="148"/>
      <c r="FP131" s="148"/>
      <c r="FQ131" s="148"/>
      <c r="FR131" s="148"/>
      <c r="FS131" s="148"/>
      <c r="FT131" s="148"/>
      <c r="FU131" s="148"/>
      <c r="FV131" s="148"/>
      <c r="FW131" s="148"/>
      <c r="FX131" s="148"/>
      <c r="FY131" s="148"/>
      <c r="FZ131" s="148"/>
      <c r="GA131" s="148"/>
      <c r="GB131" s="148"/>
      <c r="GC131" s="148"/>
      <c r="GD131" s="148"/>
      <c r="GE131" s="148"/>
      <c r="GF131" s="148"/>
      <c r="GG131" s="148"/>
      <c r="GH131" s="148"/>
      <c r="GI131" s="148"/>
      <c r="GJ131" s="148"/>
      <c r="GK131" s="148"/>
      <c r="GL131" s="148"/>
      <c r="GM131" s="148"/>
      <c r="GN131" s="148"/>
      <c r="GO131" s="148"/>
      <c r="GP131" s="148"/>
      <c r="GQ131" s="148"/>
      <c r="GR131" s="148"/>
      <c r="GS131" s="148"/>
      <c r="GT131" s="148"/>
      <c r="GU131" s="148"/>
      <c r="GV131" s="148"/>
      <c r="GW131" s="148"/>
      <c r="GX131" s="148"/>
      <c r="GY131" s="148"/>
      <c r="GZ131" s="148"/>
      <c r="HA131" s="148"/>
      <c r="HB131" s="148"/>
      <c r="HC131" s="148"/>
      <c r="HD131" s="148"/>
      <c r="HE131" s="148"/>
      <c r="HF131" s="148"/>
      <c r="HG131" s="148"/>
      <c r="HH131" s="148"/>
      <c r="HI131" s="148"/>
      <c r="HJ131" s="148"/>
      <c r="HK131" s="148"/>
      <c r="HL131" s="148"/>
      <c r="HM131" s="148"/>
      <c r="HN131" s="148"/>
      <c r="HO131" s="148"/>
      <c r="HP131" s="148"/>
      <c r="HQ131" s="148"/>
      <c r="HR131" s="148"/>
      <c r="HS131" s="148"/>
      <c r="HT131" s="148"/>
      <c r="HU131" s="148"/>
      <c r="HV131" s="148"/>
      <c r="HW131" s="148"/>
      <c r="HX131" s="148"/>
      <c r="HY131" s="148"/>
      <c r="HZ131" s="148"/>
      <c r="IA131" s="148"/>
      <c r="IB131" s="148"/>
      <c r="IC131" s="148"/>
      <c r="ID131" s="148"/>
      <c r="IE131" s="148"/>
      <c r="IF131" s="148"/>
      <c r="IG131" s="148"/>
      <c r="IH131" s="148"/>
      <c r="II131" s="148"/>
      <c r="IJ131" s="148"/>
      <c r="IK131" s="148"/>
      <c r="IL131" s="148"/>
      <c r="IM131" s="148"/>
      <c r="IN131" s="148"/>
      <c r="IO131" s="148"/>
      <c r="IP131" s="148"/>
      <c r="IQ131" s="148"/>
      <c r="IR131" s="148"/>
      <c r="IS131" s="148"/>
      <c r="IT131" s="148"/>
      <c r="IU131" s="148"/>
      <c r="IV131" s="148"/>
    </row>
    <row r="132" spans="1:256" s="124" customFormat="1" ht="12" customHeight="1" x14ac:dyDescent="0.2">
      <c r="A132" s="278" t="s">
        <v>341</v>
      </c>
      <c r="B132" s="278"/>
      <c r="C132" s="147">
        <v>5154</v>
      </c>
      <c r="D132" s="147">
        <v>2542</v>
      </c>
      <c r="E132" s="147">
        <v>2612</v>
      </c>
      <c r="F132" s="147">
        <v>5137</v>
      </c>
      <c r="G132" s="147">
        <v>2534</v>
      </c>
      <c r="H132" s="147">
        <v>2603</v>
      </c>
      <c r="I132" s="147">
        <v>5145</v>
      </c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48"/>
      <c r="DT132" s="148"/>
      <c r="DU132" s="148"/>
      <c r="DV132" s="148"/>
      <c r="DW132" s="148"/>
      <c r="DX132" s="148"/>
      <c r="DY132" s="148"/>
      <c r="DZ132" s="148"/>
      <c r="EA132" s="148"/>
      <c r="EB132" s="148"/>
      <c r="EC132" s="148"/>
      <c r="ED132" s="148"/>
      <c r="EE132" s="148"/>
      <c r="EF132" s="148"/>
      <c r="EG132" s="148"/>
      <c r="EH132" s="148"/>
      <c r="EI132" s="148"/>
      <c r="EJ132" s="148"/>
      <c r="EK132" s="148"/>
      <c r="EL132" s="148"/>
      <c r="EM132" s="148"/>
      <c r="EN132" s="148"/>
      <c r="EO132" s="148"/>
      <c r="EP132" s="148"/>
      <c r="EQ132" s="148"/>
      <c r="ER132" s="148"/>
      <c r="ES132" s="148"/>
      <c r="ET132" s="148"/>
      <c r="EU132" s="148"/>
      <c r="EV132" s="148"/>
      <c r="EW132" s="148"/>
      <c r="EX132" s="148"/>
      <c r="EY132" s="148"/>
      <c r="EZ132" s="148"/>
      <c r="FA132" s="148"/>
      <c r="FB132" s="148"/>
      <c r="FC132" s="148"/>
      <c r="FD132" s="148"/>
      <c r="FE132" s="148"/>
      <c r="FF132" s="148"/>
      <c r="FG132" s="148"/>
      <c r="FH132" s="148"/>
      <c r="FI132" s="148"/>
      <c r="FJ132" s="148"/>
      <c r="FK132" s="148"/>
      <c r="FL132" s="148"/>
      <c r="FM132" s="148"/>
      <c r="FN132" s="148"/>
      <c r="FO132" s="148"/>
      <c r="FP132" s="148"/>
      <c r="FQ132" s="148"/>
      <c r="FR132" s="148"/>
      <c r="FS132" s="148"/>
      <c r="FT132" s="148"/>
      <c r="FU132" s="148"/>
      <c r="FV132" s="148"/>
      <c r="FW132" s="148"/>
      <c r="FX132" s="148"/>
      <c r="FY132" s="148"/>
      <c r="FZ132" s="148"/>
      <c r="GA132" s="148"/>
      <c r="GB132" s="148"/>
      <c r="GC132" s="148"/>
      <c r="GD132" s="148"/>
      <c r="GE132" s="148"/>
      <c r="GF132" s="148"/>
      <c r="GG132" s="148"/>
      <c r="GH132" s="148"/>
      <c r="GI132" s="148"/>
      <c r="GJ132" s="148"/>
      <c r="GK132" s="148"/>
      <c r="GL132" s="148"/>
      <c r="GM132" s="148"/>
      <c r="GN132" s="148"/>
      <c r="GO132" s="148"/>
      <c r="GP132" s="148"/>
      <c r="GQ132" s="148"/>
      <c r="GR132" s="148"/>
      <c r="GS132" s="148"/>
      <c r="GT132" s="148"/>
      <c r="GU132" s="148"/>
      <c r="GV132" s="148"/>
      <c r="GW132" s="148"/>
      <c r="GX132" s="148"/>
      <c r="GY132" s="148"/>
      <c r="GZ132" s="148"/>
      <c r="HA132" s="148"/>
      <c r="HB132" s="148"/>
      <c r="HC132" s="148"/>
      <c r="HD132" s="148"/>
      <c r="HE132" s="148"/>
      <c r="HF132" s="148"/>
      <c r="HG132" s="148"/>
      <c r="HH132" s="148"/>
      <c r="HI132" s="148"/>
      <c r="HJ132" s="148"/>
      <c r="HK132" s="148"/>
      <c r="HL132" s="148"/>
      <c r="HM132" s="148"/>
      <c r="HN132" s="148"/>
      <c r="HO132" s="148"/>
      <c r="HP132" s="148"/>
      <c r="HQ132" s="148"/>
      <c r="HR132" s="148"/>
      <c r="HS132" s="148"/>
      <c r="HT132" s="148"/>
      <c r="HU132" s="148"/>
      <c r="HV132" s="148"/>
      <c r="HW132" s="148"/>
      <c r="HX132" s="148"/>
      <c r="HY132" s="148"/>
      <c r="HZ132" s="148"/>
      <c r="IA132" s="148"/>
      <c r="IB132" s="148"/>
      <c r="IC132" s="148"/>
      <c r="ID132" s="148"/>
      <c r="IE132" s="148"/>
      <c r="IF132" s="148"/>
      <c r="IG132" s="148"/>
      <c r="IH132" s="148"/>
      <c r="II132" s="148"/>
      <c r="IJ132" s="148"/>
      <c r="IK132" s="148"/>
      <c r="IL132" s="148"/>
      <c r="IM132" s="148"/>
      <c r="IN132" s="148"/>
      <c r="IO132" s="148"/>
      <c r="IP132" s="148"/>
      <c r="IQ132" s="148"/>
      <c r="IR132" s="148"/>
      <c r="IS132" s="148"/>
      <c r="IT132" s="148"/>
      <c r="IU132" s="148"/>
      <c r="IV132" s="148"/>
    </row>
    <row r="133" spans="1:256" s="18" customFormat="1" ht="12" customHeight="1" x14ac:dyDescent="0.2">
      <c r="A133" s="278" t="s">
        <v>140</v>
      </c>
      <c r="B133" s="278"/>
      <c r="C133" s="147">
        <v>4568</v>
      </c>
      <c r="D133" s="147">
        <v>2224</v>
      </c>
      <c r="E133" s="147">
        <v>2344</v>
      </c>
      <c r="F133" s="147">
        <v>4673</v>
      </c>
      <c r="G133" s="147">
        <v>2283</v>
      </c>
      <c r="H133" s="147">
        <v>2390</v>
      </c>
      <c r="I133" s="147">
        <v>4620</v>
      </c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48"/>
      <c r="DT133" s="148"/>
      <c r="DU133" s="148"/>
      <c r="DV133" s="148"/>
      <c r="DW133" s="148"/>
      <c r="DX133" s="148"/>
      <c r="DY133" s="148"/>
      <c r="DZ133" s="148"/>
      <c r="EA133" s="148"/>
      <c r="EB133" s="148"/>
      <c r="EC133" s="148"/>
      <c r="ED133" s="148"/>
      <c r="EE133" s="148"/>
      <c r="EF133" s="148"/>
      <c r="EG133" s="148"/>
      <c r="EH133" s="148"/>
      <c r="EI133" s="148"/>
      <c r="EJ133" s="148"/>
      <c r="EK133" s="148"/>
      <c r="EL133" s="148"/>
      <c r="EM133" s="148"/>
      <c r="EN133" s="148"/>
      <c r="EO133" s="148"/>
      <c r="EP133" s="148"/>
      <c r="EQ133" s="148"/>
      <c r="ER133" s="148"/>
      <c r="ES133" s="148"/>
      <c r="ET133" s="148"/>
      <c r="EU133" s="148"/>
      <c r="EV133" s="148"/>
      <c r="EW133" s="148"/>
      <c r="EX133" s="148"/>
      <c r="EY133" s="148"/>
      <c r="EZ133" s="148"/>
      <c r="FA133" s="148"/>
      <c r="FB133" s="148"/>
      <c r="FC133" s="148"/>
      <c r="FD133" s="148"/>
      <c r="FE133" s="148"/>
      <c r="FF133" s="148"/>
      <c r="FG133" s="148"/>
      <c r="FH133" s="148"/>
      <c r="FI133" s="148"/>
      <c r="FJ133" s="148"/>
      <c r="FK133" s="148"/>
      <c r="FL133" s="148"/>
      <c r="FM133" s="148"/>
      <c r="FN133" s="148"/>
      <c r="FO133" s="148"/>
      <c r="FP133" s="148"/>
      <c r="FQ133" s="148"/>
      <c r="FR133" s="148"/>
      <c r="FS133" s="148"/>
      <c r="FT133" s="148"/>
      <c r="FU133" s="148"/>
      <c r="FV133" s="148"/>
      <c r="FW133" s="148"/>
      <c r="FX133" s="148"/>
      <c r="FY133" s="148"/>
      <c r="FZ133" s="148"/>
      <c r="GA133" s="148"/>
      <c r="GB133" s="148"/>
      <c r="GC133" s="148"/>
      <c r="GD133" s="148"/>
      <c r="GE133" s="148"/>
      <c r="GF133" s="148"/>
      <c r="GG133" s="148"/>
      <c r="GH133" s="148"/>
      <c r="GI133" s="148"/>
      <c r="GJ133" s="148"/>
      <c r="GK133" s="148"/>
      <c r="GL133" s="148"/>
      <c r="GM133" s="148"/>
      <c r="GN133" s="148"/>
      <c r="GO133" s="148"/>
      <c r="GP133" s="148"/>
      <c r="GQ133" s="148"/>
      <c r="GR133" s="148"/>
      <c r="GS133" s="148"/>
      <c r="GT133" s="148"/>
      <c r="GU133" s="148"/>
      <c r="GV133" s="148"/>
      <c r="GW133" s="148"/>
      <c r="GX133" s="148"/>
      <c r="GY133" s="148"/>
      <c r="GZ133" s="148"/>
      <c r="HA133" s="148"/>
      <c r="HB133" s="148"/>
      <c r="HC133" s="148"/>
      <c r="HD133" s="148"/>
      <c r="HE133" s="148"/>
      <c r="HF133" s="148"/>
      <c r="HG133" s="148"/>
      <c r="HH133" s="148"/>
      <c r="HI133" s="148"/>
      <c r="HJ133" s="148"/>
      <c r="HK133" s="148"/>
      <c r="HL133" s="148"/>
      <c r="HM133" s="148"/>
      <c r="HN133" s="148"/>
      <c r="HO133" s="148"/>
      <c r="HP133" s="148"/>
      <c r="HQ133" s="148"/>
      <c r="HR133" s="148"/>
      <c r="HS133" s="148"/>
      <c r="HT133" s="148"/>
      <c r="HU133" s="148"/>
      <c r="HV133" s="148"/>
      <c r="HW133" s="148"/>
      <c r="HX133" s="148"/>
      <c r="HY133" s="148"/>
      <c r="HZ133" s="148"/>
      <c r="IA133" s="148"/>
      <c r="IB133" s="148"/>
      <c r="IC133" s="148"/>
      <c r="ID133" s="148"/>
      <c r="IE133" s="148"/>
      <c r="IF133" s="148"/>
      <c r="IG133" s="148"/>
      <c r="IH133" s="148"/>
      <c r="II133" s="148"/>
      <c r="IJ133" s="148"/>
      <c r="IK133" s="148"/>
      <c r="IL133" s="148"/>
      <c r="IM133" s="148"/>
      <c r="IN133" s="148"/>
      <c r="IO133" s="148"/>
      <c r="IP133" s="148"/>
      <c r="IQ133" s="148"/>
      <c r="IR133" s="148"/>
      <c r="IS133" s="148"/>
      <c r="IT133" s="148"/>
      <c r="IU133" s="148"/>
      <c r="IV133" s="148"/>
    </row>
    <row r="134" spans="1:256" s="18" customFormat="1" ht="12" customHeight="1" x14ac:dyDescent="0.2">
      <c r="A134" s="278" t="s">
        <v>144</v>
      </c>
      <c r="B134" s="278"/>
      <c r="C134" s="147">
        <v>1318</v>
      </c>
      <c r="D134" s="147">
        <v>669</v>
      </c>
      <c r="E134" s="147">
        <v>649</v>
      </c>
      <c r="F134" s="147">
        <v>1329</v>
      </c>
      <c r="G134" s="147">
        <v>678</v>
      </c>
      <c r="H134" s="147">
        <v>651</v>
      </c>
      <c r="I134" s="147">
        <v>1324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48"/>
      <c r="DT134" s="148"/>
      <c r="DU134" s="148"/>
      <c r="DV134" s="148"/>
      <c r="DW134" s="148"/>
      <c r="DX134" s="148"/>
      <c r="DY134" s="148"/>
      <c r="DZ134" s="148"/>
      <c r="EA134" s="148"/>
      <c r="EB134" s="148"/>
      <c r="EC134" s="148"/>
      <c r="ED134" s="148"/>
      <c r="EE134" s="148"/>
      <c r="EF134" s="148"/>
      <c r="EG134" s="148"/>
      <c r="EH134" s="148"/>
      <c r="EI134" s="148"/>
      <c r="EJ134" s="148"/>
      <c r="EK134" s="148"/>
      <c r="EL134" s="148"/>
      <c r="EM134" s="148"/>
      <c r="EN134" s="148"/>
      <c r="EO134" s="148"/>
      <c r="EP134" s="148"/>
      <c r="EQ134" s="148"/>
      <c r="ER134" s="148"/>
      <c r="ES134" s="148"/>
      <c r="ET134" s="148"/>
      <c r="EU134" s="148"/>
      <c r="EV134" s="148"/>
      <c r="EW134" s="148"/>
      <c r="EX134" s="148"/>
      <c r="EY134" s="148"/>
      <c r="EZ134" s="148"/>
      <c r="FA134" s="148"/>
      <c r="FB134" s="148"/>
      <c r="FC134" s="148"/>
      <c r="FD134" s="148"/>
      <c r="FE134" s="148"/>
      <c r="FF134" s="148"/>
      <c r="FG134" s="148"/>
      <c r="FH134" s="148"/>
      <c r="FI134" s="148"/>
      <c r="FJ134" s="148"/>
      <c r="FK134" s="148"/>
      <c r="FL134" s="148"/>
      <c r="FM134" s="148"/>
      <c r="FN134" s="148"/>
      <c r="FO134" s="148"/>
      <c r="FP134" s="148"/>
      <c r="FQ134" s="148"/>
      <c r="FR134" s="148"/>
      <c r="FS134" s="148"/>
      <c r="FT134" s="148"/>
      <c r="FU134" s="148"/>
      <c r="FV134" s="148"/>
      <c r="FW134" s="148"/>
      <c r="FX134" s="148"/>
      <c r="FY134" s="148"/>
      <c r="FZ134" s="148"/>
      <c r="GA134" s="148"/>
      <c r="GB134" s="148"/>
      <c r="GC134" s="148"/>
      <c r="GD134" s="148"/>
      <c r="GE134" s="148"/>
      <c r="GF134" s="148"/>
      <c r="GG134" s="148"/>
      <c r="GH134" s="148"/>
      <c r="GI134" s="148"/>
      <c r="GJ134" s="148"/>
      <c r="GK134" s="148"/>
      <c r="GL134" s="148"/>
      <c r="GM134" s="148"/>
      <c r="GN134" s="148"/>
      <c r="GO134" s="148"/>
      <c r="GP134" s="148"/>
      <c r="GQ134" s="148"/>
      <c r="GR134" s="148"/>
      <c r="GS134" s="148"/>
      <c r="GT134" s="148"/>
      <c r="GU134" s="148"/>
      <c r="GV134" s="148"/>
      <c r="GW134" s="148"/>
      <c r="GX134" s="148"/>
      <c r="GY134" s="148"/>
      <c r="GZ134" s="148"/>
      <c r="HA134" s="148"/>
      <c r="HB134" s="148"/>
      <c r="HC134" s="148"/>
      <c r="HD134" s="148"/>
      <c r="HE134" s="148"/>
      <c r="HF134" s="148"/>
      <c r="HG134" s="148"/>
      <c r="HH134" s="148"/>
      <c r="HI134" s="148"/>
      <c r="HJ134" s="148"/>
      <c r="HK134" s="148"/>
      <c r="HL134" s="148"/>
      <c r="HM134" s="148"/>
      <c r="HN134" s="148"/>
      <c r="HO134" s="148"/>
      <c r="HP134" s="148"/>
      <c r="HQ134" s="148"/>
      <c r="HR134" s="148"/>
      <c r="HS134" s="148"/>
      <c r="HT134" s="148"/>
      <c r="HU134" s="148"/>
      <c r="HV134" s="148"/>
      <c r="HW134" s="148"/>
      <c r="HX134" s="148"/>
      <c r="HY134" s="148"/>
      <c r="HZ134" s="148"/>
      <c r="IA134" s="148"/>
      <c r="IB134" s="148"/>
      <c r="IC134" s="148"/>
      <c r="ID134" s="148"/>
      <c r="IE134" s="148"/>
      <c r="IF134" s="148"/>
      <c r="IG134" s="148"/>
      <c r="IH134" s="148"/>
      <c r="II134" s="148"/>
      <c r="IJ134" s="148"/>
      <c r="IK134" s="148"/>
      <c r="IL134" s="148"/>
      <c r="IM134" s="148"/>
      <c r="IN134" s="148"/>
      <c r="IO134" s="148"/>
      <c r="IP134" s="148"/>
      <c r="IQ134" s="148"/>
      <c r="IR134" s="148"/>
      <c r="IS134" s="148"/>
      <c r="IT134" s="148"/>
      <c r="IU134" s="148"/>
      <c r="IV134" s="148"/>
    </row>
    <row r="135" spans="1:256" s="18" customFormat="1" ht="12" customHeight="1" x14ac:dyDescent="0.2">
      <c r="A135" s="278" t="s">
        <v>145</v>
      </c>
      <c r="B135" s="278"/>
      <c r="C135" s="147">
        <v>16122</v>
      </c>
      <c r="D135" s="147">
        <v>7613</v>
      </c>
      <c r="E135" s="147">
        <v>8509</v>
      </c>
      <c r="F135" s="147">
        <v>16012</v>
      </c>
      <c r="G135" s="147">
        <v>7553</v>
      </c>
      <c r="H135" s="147">
        <v>8459</v>
      </c>
      <c r="I135" s="147">
        <v>16067</v>
      </c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48"/>
      <c r="DT135" s="148"/>
      <c r="DU135" s="148"/>
      <c r="DV135" s="148"/>
      <c r="DW135" s="148"/>
      <c r="DX135" s="148"/>
      <c r="DY135" s="148"/>
      <c r="DZ135" s="148"/>
      <c r="EA135" s="148"/>
      <c r="EB135" s="148"/>
      <c r="EC135" s="148"/>
      <c r="ED135" s="148"/>
      <c r="EE135" s="148"/>
      <c r="EF135" s="148"/>
      <c r="EG135" s="148"/>
      <c r="EH135" s="148"/>
      <c r="EI135" s="148"/>
      <c r="EJ135" s="148"/>
      <c r="EK135" s="148"/>
      <c r="EL135" s="148"/>
      <c r="EM135" s="148"/>
      <c r="EN135" s="148"/>
      <c r="EO135" s="148"/>
      <c r="EP135" s="148"/>
      <c r="EQ135" s="148"/>
      <c r="ER135" s="148"/>
      <c r="ES135" s="148"/>
      <c r="ET135" s="148"/>
      <c r="EU135" s="148"/>
      <c r="EV135" s="148"/>
      <c r="EW135" s="148"/>
      <c r="EX135" s="148"/>
      <c r="EY135" s="148"/>
      <c r="EZ135" s="148"/>
      <c r="FA135" s="148"/>
      <c r="FB135" s="148"/>
      <c r="FC135" s="148"/>
      <c r="FD135" s="148"/>
      <c r="FE135" s="148"/>
      <c r="FF135" s="148"/>
      <c r="FG135" s="148"/>
      <c r="FH135" s="148"/>
      <c r="FI135" s="148"/>
      <c r="FJ135" s="148"/>
      <c r="FK135" s="148"/>
      <c r="FL135" s="148"/>
      <c r="FM135" s="148"/>
      <c r="FN135" s="148"/>
      <c r="FO135" s="148"/>
      <c r="FP135" s="148"/>
      <c r="FQ135" s="148"/>
      <c r="FR135" s="148"/>
      <c r="FS135" s="148"/>
      <c r="FT135" s="148"/>
      <c r="FU135" s="148"/>
      <c r="FV135" s="148"/>
      <c r="FW135" s="148"/>
      <c r="FX135" s="148"/>
      <c r="FY135" s="148"/>
      <c r="FZ135" s="148"/>
      <c r="GA135" s="148"/>
      <c r="GB135" s="148"/>
      <c r="GC135" s="148"/>
      <c r="GD135" s="148"/>
      <c r="GE135" s="148"/>
      <c r="GF135" s="148"/>
      <c r="GG135" s="148"/>
      <c r="GH135" s="148"/>
      <c r="GI135" s="148"/>
      <c r="GJ135" s="148"/>
      <c r="GK135" s="148"/>
      <c r="GL135" s="148"/>
      <c r="GM135" s="148"/>
      <c r="GN135" s="148"/>
      <c r="GO135" s="148"/>
      <c r="GP135" s="148"/>
      <c r="GQ135" s="148"/>
      <c r="GR135" s="148"/>
      <c r="GS135" s="148"/>
      <c r="GT135" s="148"/>
      <c r="GU135" s="148"/>
      <c r="GV135" s="148"/>
      <c r="GW135" s="148"/>
      <c r="GX135" s="148"/>
      <c r="GY135" s="148"/>
      <c r="GZ135" s="148"/>
      <c r="HA135" s="148"/>
      <c r="HB135" s="148"/>
      <c r="HC135" s="148"/>
      <c r="HD135" s="148"/>
      <c r="HE135" s="148"/>
      <c r="HF135" s="148"/>
      <c r="HG135" s="148"/>
      <c r="HH135" s="148"/>
      <c r="HI135" s="148"/>
      <c r="HJ135" s="148"/>
      <c r="HK135" s="148"/>
      <c r="HL135" s="148"/>
      <c r="HM135" s="148"/>
      <c r="HN135" s="148"/>
      <c r="HO135" s="148"/>
      <c r="HP135" s="148"/>
      <c r="HQ135" s="148"/>
      <c r="HR135" s="148"/>
      <c r="HS135" s="148"/>
      <c r="HT135" s="148"/>
      <c r="HU135" s="148"/>
      <c r="HV135" s="148"/>
      <c r="HW135" s="148"/>
      <c r="HX135" s="148"/>
      <c r="HY135" s="148"/>
      <c r="HZ135" s="148"/>
      <c r="IA135" s="148"/>
      <c r="IB135" s="148"/>
      <c r="IC135" s="148"/>
      <c r="ID135" s="148"/>
      <c r="IE135" s="148"/>
      <c r="IF135" s="148"/>
      <c r="IG135" s="148"/>
      <c r="IH135" s="148"/>
      <c r="II135" s="148"/>
      <c r="IJ135" s="148"/>
      <c r="IK135" s="148"/>
      <c r="IL135" s="148"/>
      <c r="IM135" s="148"/>
      <c r="IN135" s="148"/>
      <c r="IO135" s="148"/>
      <c r="IP135" s="148"/>
      <c r="IQ135" s="148"/>
      <c r="IR135" s="148"/>
      <c r="IS135" s="148"/>
      <c r="IT135" s="148"/>
      <c r="IU135" s="148"/>
      <c r="IV135" s="148"/>
    </row>
    <row r="136" spans="1:256" s="18" customFormat="1" ht="12" customHeight="1" x14ac:dyDescent="0.2">
      <c r="A136" s="278" t="s">
        <v>146</v>
      </c>
      <c r="B136" s="278"/>
      <c r="C136" s="147">
        <v>6612</v>
      </c>
      <c r="D136" s="147">
        <v>3284</v>
      </c>
      <c r="E136" s="147">
        <v>3328</v>
      </c>
      <c r="F136" s="147">
        <v>6622</v>
      </c>
      <c r="G136" s="147">
        <v>3265</v>
      </c>
      <c r="H136" s="147">
        <v>3357</v>
      </c>
      <c r="I136" s="147">
        <v>6616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48"/>
      <c r="DT136" s="148"/>
      <c r="DU136" s="148"/>
      <c r="DV136" s="148"/>
      <c r="DW136" s="148"/>
      <c r="DX136" s="148"/>
      <c r="DY136" s="148"/>
      <c r="DZ136" s="148"/>
      <c r="EA136" s="148"/>
      <c r="EB136" s="148"/>
      <c r="EC136" s="148"/>
      <c r="ED136" s="148"/>
      <c r="EE136" s="148"/>
      <c r="EF136" s="148"/>
      <c r="EG136" s="148"/>
      <c r="EH136" s="148"/>
      <c r="EI136" s="148"/>
      <c r="EJ136" s="148"/>
      <c r="EK136" s="148"/>
      <c r="EL136" s="148"/>
      <c r="EM136" s="148"/>
      <c r="EN136" s="148"/>
      <c r="EO136" s="148"/>
      <c r="EP136" s="148"/>
      <c r="EQ136" s="148"/>
      <c r="ER136" s="148"/>
      <c r="ES136" s="148"/>
      <c r="ET136" s="148"/>
      <c r="EU136" s="148"/>
      <c r="EV136" s="148"/>
      <c r="EW136" s="148"/>
      <c r="EX136" s="148"/>
      <c r="EY136" s="148"/>
      <c r="EZ136" s="148"/>
      <c r="FA136" s="148"/>
      <c r="FB136" s="148"/>
      <c r="FC136" s="148"/>
      <c r="FD136" s="148"/>
      <c r="FE136" s="148"/>
      <c r="FF136" s="148"/>
      <c r="FG136" s="148"/>
      <c r="FH136" s="148"/>
      <c r="FI136" s="148"/>
      <c r="FJ136" s="148"/>
      <c r="FK136" s="148"/>
      <c r="FL136" s="148"/>
      <c r="FM136" s="148"/>
      <c r="FN136" s="148"/>
      <c r="FO136" s="148"/>
      <c r="FP136" s="148"/>
      <c r="FQ136" s="148"/>
      <c r="FR136" s="148"/>
      <c r="FS136" s="148"/>
      <c r="FT136" s="148"/>
      <c r="FU136" s="148"/>
      <c r="FV136" s="148"/>
      <c r="FW136" s="148"/>
      <c r="FX136" s="148"/>
      <c r="FY136" s="148"/>
      <c r="FZ136" s="148"/>
      <c r="GA136" s="148"/>
      <c r="GB136" s="148"/>
      <c r="GC136" s="148"/>
      <c r="GD136" s="148"/>
      <c r="GE136" s="148"/>
      <c r="GF136" s="148"/>
      <c r="GG136" s="148"/>
      <c r="GH136" s="148"/>
      <c r="GI136" s="148"/>
      <c r="GJ136" s="148"/>
      <c r="GK136" s="148"/>
      <c r="GL136" s="148"/>
      <c r="GM136" s="148"/>
      <c r="GN136" s="148"/>
      <c r="GO136" s="148"/>
      <c r="GP136" s="148"/>
      <c r="GQ136" s="148"/>
      <c r="GR136" s="148"/>
      <c r="GS136" s="148"/>
      <c r="GT136" s="148"/>
      <c r="GU136" s="148"/>
      <c r="GV136" s="148"/>
      <c r="GW136" s="148"/>
      <c r="GX136" s="148"/>
      <c r="GY136" s="148"/>
      <c r="GZ136" s="148"/>
      <c r="HA136" s="148"/>
      <c r="HB136" s="148"/>
      <c r="HC136" s="148"/>
      <c r="HD136" s="148"/>
      <c r="HE136" s="148"/>
      <c r="HF136" s="148"/>
      <c r="HG136" s="148"/>
      <c r="HH136" s="148"/>
      <c r="HI136" s="148"/>
      <c r="HJ136" s="148"/>
      <c r="HK136" s="148"/>
      <c r="HL136" s="148"/>
      <c r="HM136" s="148"/>
      <c r="HN136" s="148"/>
      <c r="HO136" s="148"/>
      <c r="HP136" s="148"/>
      <c r="HQ136" s="148"/>
      <c r="HR136" s="148"/>
      <c r="HS136" s="148"/>
      <c r="HT136" s="148"/>
      <c r="HU136" s="148"/>
      <c r="HV136" s="148"/>
      <c r="HW136" s="148"/>
      <c r="HX136" s="148"/>
      <c r="HY136" s="148"/>
      <c r="HZ136" s="148"/>
      <c r="IA136" s="148"/>
      <c r="IB136" s="148"/>
      <c r="IC136" s="148"/>
      <c r="ID136" s="148"/>
      <c r="IE136" s="148"/>
      <c r="IF136" s="148"/>
      <c r="IG136" s="148"/>
      <c r="IH136" s="148"/>
      <c r="II136" s="148"/>
      <c r="IJ136" s="148"/>
      <c r="IK136" s="148"/>
      <c r="IL136" s="148"/>
      <c r="IM136" s="148"/>
      <c r="IN136" s="148"/>
      <c r="IO136" s="148"/>
      <c r="IP136" s="148"/>
      <c r="IQ136" s="148"/>
      <c r="IR136" s="148"/>
      <c r="IS136" s="148"/>
      <c r="IT136" s="148"/>
      <c r="IU136" s="148"/>
      <c r="IV136" s="148"/>
    </row>
    <row r="137" spans="1:256" s="18" customFormat="1" ht="12" customHeight="1" x14ac:dyDescent="0.2">
      <c r="A137" s="278" t="s">
        <v>148</v>
      </c>
      <c r="B137" s="278"/>
      <c r="C137" s="147">
        <v>216</v>
      </c>
      <c r="D137" s="147">
        <v>109</v>
      </c>
      <c r="E137" s="147">
        <v>107</v>
      </c>
      <c r="F137" s="147">
        <v>216</v>
      </c>
      <c r="G137" s="147">
        <v>110</v>
      </c>
      <c r="H137" s="147">
        <v>106</v>
      </c>
      <c r="I137" s="147">
        <v>217</v>
      </c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48"/>
      <c r="DT137" s="148"/>
      <c r="DU137" s="148"/>
      <c r="DV137" s="148"/>
      <c r="DW137" s="148"/>
      <c r="DX137" s="148"/>
      <c r="DY137" s="148"/>
      <c r="DZ137" s="148"/>
      <c r="EA137" s="148"/>
      <c r="EB137" s="148"/>
      <c r="EC137" s="148"/>
      <c r="ED137" s="148"/>
      <c r="EE137" s="148"/>
      <c r="EF137" s="148"/>
      <c r="EG137" s="148"/>
      <c r="EH137" s="148"/>
      <c r="EI137" s="148"/>
      <c r="EJ137" s="148"/>
      <c r="EK137" s="148"/>
      <c r="EL137" s="148"/>
      <c r="EM137" s="148"/>
      <c r="EN137" s="148"/>
      <c r="EO137" s="148"/>
      <c r="EP137" s="148"/>
      <c r="EQ137" s="148"/>
      <c r="ER137" s="148"/>
      <c r="ES137" s="148"/>
      <c r="ET137" s="148"/>
      <c r="EU137" s="148"/>
      <c r="EV137" s="148"/>
      <c r="EW137" s="148"/>
      <c r="EX137" s="148"/>
      <c r="EY137" s="148"/>
      <c r="EZ137" s="148"/>
      <c r="FA137" s="148"/>
      <c r="FB137" s="148"/>
      <c r="FC137" s="148"/>
      <c r="FD137" s="148"/>
      <c r="FE137" s="148"/>
      <c r="FF137" s="148"/>
      <c r="FG137" s="148"/>
      <c r="FH137" s="148"/>
      <c r="FI137" s="148"/>
      <c r="FJ137" s="148"/>
      <c r="FK137" s="148"/>
      <c r="FL137" s="148"/>
      <c r="FM137" s="148"/>
      <c r="FN137" s="148"/>
      <c r="FO137" s="148"/>
      <c r="FP137" s="148"/>
      <c r="FQ137" s="148"/>
      <c r="FR137" s="148"/>
      <c r="FS137" s="148"/>
      <c r="FT137" s="148"/>
      <c r="FU137" s="148"/>
      <c r="FV137" s="148"/>
      <c r="FW137" s="148"/>
      <c r="FX137" s="148"/>
      <c r="FY137" s="148"/>
      <c r="FZ137" s="148"/>
      <c r="GA137" s="148"/>
      <c r="GB137" s="148"/>
      <c r="GC137" s="148"/>
      <c r="GD137" s="148"/>
      <c r="GE137" s="148"/>
      <c r="GF137" s="148"/>
      <c r="GG137" s="148"/>
      <c r="GH137" s="148"/>
      <c r="GI137" s="148"/>
      <c r="GJ137" s="148"/>
      <c r="GK137" s="148"/>
      <c r="GL137" s="148"/>
      <c r="GM137" s="148"/>
      <c r="GN137" s="148"/>
      <c r="GO137" s="148"/>
      <c r="GP137" s="148"/>
      <c r="GQ137" s="148"/>
      <c r="GR137" s="148"/>
      <c r="GS137" s="148"/>
      <c r="GT137" s="148"/>
      <c r="GU137" s="148"/>
      <c r="GV137" s="148"/>
      <c r="GW137" s="148"/>
      <c r="GX137" s="148"/>
      <c r="GY137" s="148"/>
      <c r="GZ137" s="148"/>
      <c r="HA137" s="148"/>
      <c r="HB137" s="148"/>
      <c r="HC137" s="148"/>
      <c r="HD137" s="148"/>
      <c r="HE137" s="148"/>
      <c r="HF137" s="148"/>
      <c r="HG137" s="148"/>
      <c r="HH137" s="148"/>
      <c r="HI137" s="148"/>
      <c r="HJ137" s="148"/>
      <c r="HK137" s="148"/>
      <c r="HL137" s="148"/>
      <c r="HM137" s="148"/>
      <c r="HN137" s="148"/>
      <c r="HO137" s="148"/>
      <c r="HP137" s="148"/>
      <c r="HQ137" s="148"/>
      <c r="HR137" s="148"/>
      <c r="HS137" s="148"/>
      <c r="HT137" s="148"/>
      <c r="HU137" s="148"/>
      <c r="HV137" s="148"/>
      <c r="HW137" s="148"/>
      <c r="HX137" s="148"/>
      <c r="HY137" s="148"/>
      <c r="HZ137" s="148"/>
      <c r="IA137" s="148"/>
      <c r="IB137" s="148"/>
      <c r="IC137" s="148"/>
      <c r="ID137" s="148"/>
      <c r="IE137" s="148"/>
      <c r="IF137" s="148"/>
      <c r="IG137" s="148"/>
      <c r="IH137" s="148"/>
      <c r="II137" s="148"/>
      <c r="IJ137" s="148"/>
      <c r="IK137" s="148"/>
      <c r="IL137" s="148"/>
      <c r="IM137" s="148"/>
      <c r="IN137" s="148"/>
      <c r="IO137" s="148"/>
      <c r="IP137" s="148"/>
      <c r="IQ137" s="148"/>
      <c r="IR137" s="148"/>
      <c r="IS137" s="148"/>
      <c r="IT137" s="148"/>
      <c r="IU137" s="148"/>
      <c r="IV137" s="148"/>
    </row>
    <row r="138" spans="1:256" s="18" customFormat="1" ht="12" customHeight="1" x14ac:dyDescent="0.2">
      <c r="A138" s="278" t="s">
        <v>149</v>
      </c>
      <c r="B138" s="278"/>
      <c r="C138" s="147">
        <v>7268</v>
      </c>
      <c r="D138" s="147">
        <v>3335</v>
      </c>
      <c r="E138" s="147">
        <v>3933</v>
      </c>
      <c r="F138" s="147">
        <v>7226</v>
      </c>
      <c r="G138" s="147">
        <v>3308</v>
      </c>
      <c r="H138" s="147">
        <v>3918</v>
      </c>
      <c r="I138" s="147">
        <v>7247</v>
      </c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  <c r="EX138" s="148"/>
      <c r="EY138" s="148"/>
      <c r="EZ138" s="148"/>
      <c r="FA138" s="148"/>
      <c r="FB138" s="148"/>
      <c r="FC138" s="148"/>
      <c r="FD138" s="148"/>
      <c r="FE138" s="148"/>
      <c r="FF138" s="148"/>
      <c r="FG138" s="148"/>
      <c r="FH138" s="148"/>
      <c r="FI138" s="148"/>
      <c r="FJ138" s="148"/>
      <c r="FK138" s="148"/>
      <c r="FL138" s="148"/>
      <c r="FM138" s="148"/>
      <c r="FN138" s="148"/>
      <c r="FO138" s="148"/>
      <c r="FP138" s="148"/>
      <c r="FQ138" s="148"/>
      <c r="FR138" s="148"/>
      <c r="FS138" s="148"/>
      <c r="FT138" s="148"/>
      <c r="FU138" s="148"/>
      <c r="FV138" s="148"/>
      <c r="FW138" s="148"/>
      <c r="FX138" s="148"/>
      <c r="FY138" s="148"/>
      <c r="FZ138" s="148"/>
      <c r="GA138" s="148"/>
      <c r="GB138" s="148"/>
      <c r="GC138" s="148"/>
      <c r="GD138" s="148"/>
      <c r="GE138" s="148"/>
      <c r="GF138" s="148"/>
      <c r="GG138" s="148"/>
      <c r="GH138" s="148"/>
      <c r="GI138" s="148"/>
      <c r="GJ138" s="148"/>
      <c r="GK138" s="148"/>
      <c r="GL138" s="148"/>
      <c r="GM138" s="148"/>
      <c r="GN138" s="148"/>
      <c r="GO138" s="148"/>
      <c r="GP138" s="148"/>
      <c r="GQ138" s="148"/>
      <c r="GR138" s="148"/>
      <c r="GS138" s="148"/>
      <c r="GT138" s="148"/>
      <c r="GU138" s="148"/>
      <c r="GV138" s="148"/>
      <c r="GW138" s="148"/>
      <c r="GX138" s="148"/>
      <c r="GY138" s="148"/>
      <c r="GZ138" s="148"/>
      <c r="HA138" s="148"/>
      <c r="HB138" s="148"/>
      <c r="HC138" s="148"/>
      <c r="HD138" s="148"/>
      <c r="HE138" s="148"/>
      <c r="HF138" s="148"/>
      <c r="HG138" s="148"/>
      <c r="HH138" s="148"/>
      <c r="HI138" s="148"/>
      <c r="HJ138" s="148"/>
      <c r="HK138" s="148"/>
      <c r="HL138" s="148"/>
      <c r="HM138" s="148"/>
      <c r="HN138" s="148"/>
      <c r="HO138" s="148"/>
      <c r="HP138" s="148"/>
      <c r="HQ138" s="148"/>
      <c r="HR138" s="148"/>
      <c r="HS138" s="148"/>
      <c r="HT138" s="148"/>
      <c r="HU138" s="148"/>
      <c r="HV138" s="148"/>
      <c r="HW138" s="148"/>
      <c r="HX138" s="148"/>
      <c r="HY138" s="148"/>
      <c r="HZ138" s="148"/>
      <c r="IA138" s="148"/>
      <c r="IB138" s="148"/>
      <c r="IC138" s="148"/>
      <c r="ID138" s="148"/>
      <c r="IE138" s="148"/>
      <c r="IF138" s="148"/>
      <c r="IG138" s="148"/>
      <c r="IH138" s="148"/>
      <c r="II138" s="148"/>
      <c r="IJ138" s="148"/>
      <c r="IK138" s="148"/>
      <c r="IL138" s="148"/>
      <c r="IM138" s="148"/>
      <c r="IN138" s="148"/>
      <c r="IO138" s="148"/>
      <c r="IP138" s="148"/>
      <c r="IQ138" s="148"/>
      <c r="IR138" s="148"/>
      <c r="IS138" s="148"/>
      <c r="IT138" s="148"/>
      <c r="IU138" s="148"/>
      <c r="IV138" s="148"/>
    </row>
    <row r="139" spans="1:256" s="18" customFormat="1" ht="12" customHeight="1" x14ac:dyDescent="0.2">
      <c r="A139" s="278" t="s">
        <v>151</v>
      </c>
      <c r="B139" s="278"/>
      <c r="C139" s="147">
        <v>2686</v>
      </c>
      <c r="D139" s="147">
        <v>1268</v>
      </c>
      <c r="E139" s="147">
        <v>1418</v>
      </c>
      <c r="F139" s="147">
        <v>2713</v>
      </c>
      <c r="G139" s="147">
        <v>1263</v>
      </c>
      <c r="H139" s="147">
        <v>1450</v>
      </c>
      <c r="I139" s="147">
        <v>2700</v>
      </c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8"/>
      <c r="DU139" s="148"/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8"/>
      <c r="EH139" s="148"/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8"/>
      <c r="EU139" s="148"/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48"/>
      <c r="FG139" s="148"/>
      <c r="FH139" s="148"/>
      <c r="FI139" s="148"/>
      <c r="FJ139" s="148"/>
      <c r="FK139" s="148"/>
      <c r="FL139" s="148"/>
      <c r="FM139" s="148"/>
      <c r="FN139" s="148"/>
      <c r="FO139" s="148"/>
      <c r="FP139" s="148"/>
      <c r="FQ139" s="148"/>
      <c r="FR139" s="148"/>
      <c r="FS139" s="148"/>
      <c r="FT139" s="148"/>
      <c r="FU139" s="148"/>
      <c r="FV139" s="148"/>
      <c r="FW139" s="148"/>
      <c r="FX139" s="148"/>
      <c r="FY139" s="148"/>
      <c r="FZ139" s="148"/>
      <c r="GA139" s="148"/>
      <c r="GB139" s="148"/>
      <c r="GC139" s="148"/>
      <c r="GD139" s="148"/>
      <c r="GE139" s="148"/>
      <c r="GF139" s="148"/>
      <c r="GG139" s="148"/>
      <c r="GH139" s="148"/>
      <c r="GI139" s="148"/>
      <c r="GJ139" s="148"/>
      <c r="GK139" s="148"/>
      <c r="GL139" s="148"/>
      <c r="GM139" s="148"/>
      <c r="GN139" s="148"/>
      <c r="GO139" s="148"/>
      <c r="GP139" s="148"/>
      <c r="GQ139" s="148"/>
      <c r="GR139" s="148"/>
      <c r="GS139" s="148"/>
      <c r="GT139" s="148"/>
      <c r="GU139" s="148"/>
      <c r="GV139" s="148"/>
      <c r="GW139" s="148"/>
      <c r="GX139" s="148"/>
      <c r="GY139" s="148"/>
      <c r="GZ139" s="148"/>
      <c r="HA139" s="148"/>
      <c r="HB139" s="148"/>
      <c r="HC139" s="148"/>
      <c r="HD139" s="148"/>
      <c r="HE139" s="148"/>
      <c r="HF139" s="148"/>
      <c r="HG139" s="148"/>
      <c r="HH139" s="148"/>
      <c r="HI139" s="148"/>
      <c r="HJ139" s="148"/>
      <c r="HK139" s="148"/>
      <c r="HL139" s="148"/>
      <c r="HM139" s="148"/>
      <c r="HN139" s="148"/>
      <c r="HO139" s="148"/>
      <c r="HP139" s="148"/>
      <c r="HQ139" s="148"/>
      <c r="HR139" s="148"/>
      <c r="HS139" s="148"/>
      <c r="HT139" s="148"/>
      <c r="HU139" s="148"/>
      <c r="HV139" s="148"/>
      <c r="HW139" s="148"/>
      <c r="HX139" s="148"/>
      <c r="HY139" s="148"/>
      <c r="HZ139" s="148"/>
      <c r="IA139" s="148"/>
      <c r="IB139" s="148"/>
      <c r="IC139" s="148"/>
      <c r="ID139" s="148"/>
      <c r="IE139" s="148"/>
      <c r="IF139" s="148"/>
      <c r="IG139" s="148"/>
      <c r="IH139" s="148"/>
      <c r="II139" s="148"/>
      <c r="IJ139" s="148"/>
      <c r="IK139" s="148"/>
      <c r="IL139" s="148"/>
      <c r="IM139" s="148"/>
      <c r="IN139" s="148"/>
      <c r="IO139" s="148"/>
      <c r="IP139" s="148"/>
      <c r="IQ139" s="148"/>
      <c r="IR139" s="148"/>
      <c r="IS139" s="148"/>
      <c r="IT139" s="148"/>
      <c r="IU139" s="148"/>
      <c r="IV139" s="148"/>
    </row>
    <row r="140" spans="1:256" s="18" customFormat="1" ht="12" customHeight="1" x14ac:dyDescent="0.2">
      <c r="A140" s="278" t="s">
        <v>152</v>
      </c>
      <c r="B140" s="278"/>
      <c r="C140" s="147">
        <v>698</v>
      </c>
      <c r="D140" s="147">
        <v>359</v>
      </c>
      <c r="E140" s="147">
        <v>339</v>
      </c>
      <c r="F140" s="147">
        <v>693</v>
      </c>
      <c r="G140" s="147">
        <v>352</v>
      </c>
      <c r="H140" s="147">
        <v>341</v>
      </c>
      <c r="I140" s="147">
        <v>695</v>
      </c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48"/>
      <c r="DT140" s="148"/>
      <c r="DU140" s="148"/>
      <c r="DV140" s="148"/>
      <c r="DW140" s="148"/>
      <c r="DX140" s="148"/>
      <c r="DY140" s="148"/>
      <c r="DZ140" s="148"/>
      <c r="EA140" s="148"/>
      <c r="EB140" s="148"/>
      <c r="EC140" s="148"/>
      <c r="ED140" s="148"/>
      <c r="EE140" s="148"/>
      <c r="EF140" s="148"/>
      <c r="EG140" s="148"/>
      <c r="EH140" s="148"/>
      <c r="EI140" s="148"/>
      <c r="EJ140" s="148"/>
      <c r="EK140" s="148"/>
      <c r="EL140" s="148"/>
      <c r="EM140" s="148"/>
      <c r="EN140" s="148"/>
      <c r="EO140" s="148"/>
      <c r="EP140" s="148"/>
      <c r="EQ140" s="148"/>
      <c r="ER140" s="148"/>
      <c r="ES140" s="148"/>
      <c r="ET140" s="148"/>
      <c r="EU140" s="148"/>
      <c r="EV140" s="148"/>
      <c r="EW140" s="148"/>
      <c r="EX140" s="148"/>
      <c r="EY140" s="148"/>
      <c r="EZ140" s="148"/>
      <c r="FA140" s="148"/>
      <c r="FB140" s="148"/>
      <c r="FC140" s="148"/>
      <c r="FD140" s="148"/>
      <c r="FE140" s="148"/>
      <c r="FF140" s="148"/>
      <c r="FG140" s="148"/>
      <c r="FH140" s="148"/>
      <c r="FI140" s="148"/>
      <c r="FJ140" s="148"/>
      <c r="FK140" s="148"/>
      <c r="FL140" s="148"/>
      <c r="FM140" s="148"/>
      <c r="FN140" s="148"/>
      <c r="FO140" s="148"/>
      <c r="FP140" s="148"/>
      <c r="FQ140" s="148"/>
      <c r="FR140" s="148"/>
      <c r="FS140" s="148"/>
      <c r="FT140" s="148"/>
      <c r="FU140" s="148"/>
      <c r="FV140" s="148"/>
      <c r="FW140" s="148"/>
      <c r="FX140" s="148"/>
      <c r="FY140" s="148"/>
      <c r="FZ140" s="148"/>
      <c r="GA140" s="148"/>
      <c r="GB140" s="148"/>
      <c r="GC140" s="148"/>
      <c r="GD140" s="148"/>
      <c r="GE140" s="148"/>
      <c r="GF140" s="148"/>
      <c r="GG140" s="148"/>
      <c r="GH140" s="148"/>
      <c r="GI140" s="148"/>
      <c r="GJ140" s="148"/>
      <c r="GK140" s="148"/>
      <c r="GL140" s="148"/>
      <c r="GM140" s="148"/>
      <c r="GN140" s="148"/>
      <c r="GO140" s="148"/>
      <c r="GP140" s="148"/>
      <c r="GQ140" s="148"/>
      <c r="GR140" s="148"/>
      <c r="GS140" s="148"/>
      <c r="GT140" s="148"/>
      <c r="GU140" s="148"/>
      <c r="GV140" s="148"/>
      <c r="GW140" s="148"/>
      <c r="GX140" s="148"/>
      <c r="GY140" s="148"/>
      <c r="GZ140" s="148"/>
      <c r="HA140" s="148"/>
      <c r="HB140" s="148"/>
      <c r="HC140" s="148"/>
      <c r="HD140" s="148"/>
      <c r="HE140" s="148"/>
      <c r="HF140" s="148"/>
      <c r="HG140" s="148"/>
      <c r="HH140" s="148"/>
      <c r="HI140" s="148"/>
      <c r="HJ140" s="148"/>
      <c r="HK140" s="148"/>
      <c r="HL140" s="148"/>
      <c r="HM140" s="148"/>
      <c r="HN140" s="148"/>
      <c r="HO140" s="148"/>
      <c r="HP140" s="148"/>
      <c r="HQ140" s="148"/>
      <c r="HR140" s="148"/>
      <c r="HS140" s="148"/>
      <c r="HT140" s="148"/>
      <c r="HU140" s="148"/>
      <c r="HV140" s="148"/>
      <c r="HW140" s="148"/>
      <c r="HX140" s="148"/>
      <c r="HY140" s="148"/>
      <c r="HZ140" s="148"/>
      <c r="IA140" s="148"/>
      <c r="IB140" s="148"/>
      <c r="IC140" s="148"/>
      <c r="ID140" s="148"/>
      <c r="IE140" s="148"/>
      <c r="IF140" s="148"/>
      <c r="IG140" s="148"/>
      <c r="IH140" s="148"/>
      <c r="II140" s="148"/>
      <c r="IJ140" s="148"/>
      <c r="IK140" s="148"/>
      <c r="IL140" s="148"/>
      <c r="IM140" s="148"/>
      <c r="IN140" s="148"/>
      <c r="IO140" s="148"/>
      <c r="IP140" s="148"/>
      <c r="IQ140" s="148"/>
      <c r="IR140" s="148"/>
      <c r="IS140" s="148"/>
      <c r="IT140" s="148"/>
      <c r="IU140" s="148"/>
      <c r="IV140" s="148"/>
    </row>
    <row r="141" spans="1:256" s="18" customFormat="1" ht="12" customHeight="1" x14ac:dyDescent="0.2">
      <c r="A141" s="278" t="s">
        <v>153</v>
      </c>
      <c r="B141" s="278"/>
      <c r="C141" s="147">
        <v>767</v>
      </c>
      <c r="D141" s="147">
        <v>366</v>
      </c>
      <c r="E141" s="147">
        <v>401</v>
      </c>
      <c r="F141" s="147">
        <v>735</v>
      </c>
      <c r="G141" s="147">
        <v>364</v>
      </c>
      <c r="H141" s="147">
        <v>371</v>
      </c>
      <c r="I141" s="147">
        <v>751</v>
      </c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48"/>
      <c r="DT141" s="148"/>
      <c r="DU141" s="148"/>
      <c r="DV141" s="148"/>
      <c r="DW141" s="148"/>
      <c r="DX141" s="148"/>
      <c r="DY141" s="148"/>
      <c r="DZ141" s="148"/>
      <c r="EA141" s="148"/>
      <c r="EB141" s="148"/>
      <c r="EC141" s="148"/>
      <c r="ED141" s="148"/>
      <c r="EE141" s="148"/>
      <c r="EF141" s="148"/>
      <c r="EG141" s="148"/>
      <c r="EH141" s="148"/>
      <c r="EI141" s="148"/>
      <c r="EJ141" s="148"/>
      <c r="EK141" s="148"/>
      <c r="EL141" s="148"/>
      <c r="EM141" s="148"/>
      <c r="EN141" s="148"/>
      <c r="EO141" s="148"/>
      <c r="EP141" s="148"/>
      <c r="EQ141" s="148"/>
      <c r="ER141" s="148"/>
      <c r="ES141" s="148"/>
      <c r="ET141" s="148"/>
      <c r="EU141" s="148"/>
      <c r="EV141" s="148"/>
      <c r="EW141" s="148"/>
      <c r="EX141" s="148"/>
      <c r="EY141" s="148"/>
      <c r="EZ141" s="148"/>
      <c r="FA141" s="148"/>
      <c r="FB141" s="148"/>
      <c r="FC141" s="148"/>
      <c r="FD141" s="148"/>
      <c r="FE141" s="148"/>
      <c r="FF141" s="148"/>
      <c r="FG141" s="148"/>
      <c r="FH141" s="148"/>
      <c r="FI141" s="148"/>
      <c r="FJ141" s="148"/>
      <c r="FK141" s="148"/>
      <c r="FL141" s="148"/>
      <c r="FM141" s="148"/>
      <c r="FN141" s="148"/>
      <c r="FO141" s="148"/>
      <c r="FP141" s="148"/>
      <c r="FQ141" s="148"/>
      <c r="FR141" s="148"/>
      <c r="FS141" s="148"/>
      <c r="FT141" s="148"/>
      <c r="FU141" s="148"/>
      <c r="FV141" s="148"/>
      <c r="FW141" s="148"/>
      <c r="FX141" s="148"/>
      <c r="FY141" s="148"/>
      <c r="FZ141" s="148"/>
      <c r="GA141" s="148"/>
      <c r="GB141" s="148"/>
      <c r="GC141" s="148"/>
      <c r="GD141" s="148"/>
      <c r="GE141" s="148"/>
      <c r="GF141" s="148"/>
      <c r="GG141" s="148"/>
      <c r="GH141" s="148"/>
      <c r="GI141" s="148"/>
      <c r="GJ141" s="148"/>
      <c r="GK141" s="148"/>
      <c r="GL141" s="148"/>
      <c r="GM141" s="148"/>
      <c r="GN141" s="148"/>
      <c r="GO141" s="148"/>
      <c r="GP141" s="148"/>
      <c r="GQ141" s="148"/>
      <c r="GR141" s="148"/>
      <c r="GS141" s="148"/>
      <c r="GT141" s="148"/>
      <c r="GU141" s="148"/>
      <c r="GV141" s="148"/>
      <c r="GW141" s="148"/>
      <c r="GX141" s="148"/>
      <c r="GY141" s="148"/>
      <c r="GZ141" s="148"/>
      <c r="HA141" s="148"/>
      <c r="HB141" s="148"/>
      <c r="HC141" s="148"/>
      <c r="HD141" s="148"/>
      <c r="HE141" s="148"/>
      <c r="HF141" s="148"/>
      <c r="HG141" s="148"/>
      <c r="HH141" s="148"/>
      <c r="HI141" s="148"/>
      <c r="HJ141" s="148"/>
      <c r="HK141" s="148"/>
      <c r="HL141" s="148"/>
      <c r="HM141" s="148"/>
      <c r="HN141" s="148"/>
      <c r="HO141" s="148"/>
      <c r="HP141" s="148"/>
      <c r="HQ141" s="148"/>
      <c r="HR141" s="148"/>
      <c r="HS141" s="148"/>
      <c r="HT141" s="148"/>
      <c r="HU141" s="148"/>
      <c r="HV141" s="148"/>
      <c r="HW141" s="148"/>
      <c r="HX141" s="148"/>
      <c r="HY141" s="148"/>
      <c r="HZ141" s="148"/>
      <c r="IA141" s="148"/>
      <c r="IB141" s="148"/>
      <c r="IC141" s="148"/>
      <c r="ID141" s="148"/>
      <c r="IE141" s="148"/>
      <c r="IF141" s="148"/>
      <c r="IG141" s="148"/>
      <c r="IH141" s="148"/>
      <c r="II141" s="148"/>
      <c r="IJ141" s="148"/>
      <c r="IK141" s="148"/>
      <c r="IL141" s="148"/>
      <c r="IM141" s="148"/>
      <c r="IN141" s="148"/>
      <c r="IO141" s="148"/>
      <c r="IP141" s="148"/>
      <c r="IQ141" s="148"/>
      <c r="IR141" s="148"/>
      <c r="IS141" s="148"/>
      <c r="IT141" s="148"/>
      <c r="IU141" s="148"/>
      <c r="IV141" s="148"/>
    </row>
    <row r="142" spans="1:256" s="18" customFormat="1" ht="12" customHeight="1" x14ac:dyDescent="0.2">
      <c r="A142" s="278" t="s">
        <v>155</v>
      </c>
      <c r="B142" s="278"/>
      <c r="C142" s="147">
        <v>603</v>
      </c>
      <c r="D142" s="147">
        <v>321</v>
      </c>
      <c r="E142" s="147">
        <v>282</v>
      </c>
      <c r="F142" s="147">
        <v>608</v>
      </c>
      <c r="G142" s="147">
        <v>320</v>
      </c>
      <c r="H142" s="147">
        <v>288</v>
      </c>
      <c r="I142" s="147">
        <v>605</v>
      </c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48"/>
      <c r="DT142" s="148"/>
      <c r="DU142" s="148"/>
      <c r="DV142" s="148"/>
      <c r="DW142" s="148"/>
      <c r="DX142" s="148"/>
      <c r="DY142" s="148"/>
      <c r="DZ142" s="148"/>
      <c r="EA142" s="148"/>
      <c r="EB142" s="148"/>
      <c r="EC142" s="148"/>
      <c r="ED142" s="148"/>
      <c r="EE142" s="148"/>
      <c r="EF142" s="148"/>
      <c r="EG142" s="148"/>
      <c r="EH142" s="148"/>
      <c r="EI142" s="148"/>
      <c r="EJ142" s="148"/>
      <c r="EK142" s="148"/>
      <c r="EL142" s="148"/>
      <c r="EM142" s="148"/>
      <c r="EN142" s="148"/>
      <c r="EO142" s="148"/>
      <c r="EP142" s="148"/>
      <c r="EQ142" s="148"/>
      <c r="ER142" s="148"/>
      <c r="ES142" s="148"/>
      <c r="ET142" s="148"/>
      <c r="EU142" s="148"/>
      <c r="EV142" s="148"/>
      <c r="EW142" s="148"/>
      <c r="EX142" s="148"/>
      <c r="EY142" s="148"/>
      <c r="EZ142" s="148"/>
      <c r="FA142" s="148"/>
      <c r="FB142" s="148"/>
      <c r="FC142" s="148"/>
      <c r="FD142" s="148"/>
      <c r="FE142" s="148"/>
      <c r="FF142" s="148"/>
      <c r="FG142" s="148"/>
      <c r="FH142" s="148"/>
      <c r="FI142" s="148"/>
      <c r="FJ142" s="148"/>
      <c r="FK142" s="148"/>
      <c r="FL142" s="148"/>
      <c r="FM142" s="148"/>
      <c r="FN142" s="148"/>
      <c r="FO142" s="148"/>
      <c r="FP142" s="148"/>
      <c r="FQ142" s="148"/>
      <c r="FR142" s="148"/>
      <c r="FS142" s="148"/>
      <c r="FT142" s="148"/>
      <c r="FU142" s="148"/>
      <c r="FV142" s="148"/>
      <c r="FW142" s="148"/>
      <c r="FX142" s="148"/>
      <c r="FY142" s="148"/>
      <c r="FZ142" s="148"/>
      <c r="GA142" s="148"/>
      <c r="GB142" s="148"/>
      <c r="GC142" s="148"/>
      <c r="GD142" s="148"/>
      <c r="GE142" s="148"/>
      <c r="GF142" s="148"/>
      <c r="GG142" s="148"/>
      <c r="GH142" s="148"/>
      <c r="GI142" s="148"/>
      <c r="GJ142" s="148"/>
      <c r="GK142" s="148"/>
      <c r="GL142" s="148"/>
      <c r="GM142" s="148"/>
      <c r="GN142" s="148"/>
      <c r="GO142" s="148"/>
      <c r="GP142" s="148"/>
      <c r="GQ142" s="148"/>
      <c r="GR142" s="148"/>
      <c r="GS142" s="148"/>
      <c r="GT142" s="148"/>
      <c r="GU142" s="148"/>
      <c r="GV142" s="148"/>
      <c r="GW142" s="148"/>
      <c r="GX142" s="148"/>
      <c r="GY142" s="148"/>
      <c r="GZ142" s="148"/>
      <c r="HA142" s="148"/>
      <c r="HB142" s="148"/>
      <c r="HC142" s="148"/>
      <c r="HD142" s="148"/>
      <c r="HE142" s="148"/>
      <c r="HF142" s="148"/>
      <c r="HG142" s="148"/>
      <c r="HH142" s="148"/>
      <c r="HI142" s="148"/>
      <c r="HJ142" s="148"/>
      <c r="HK142" s="148"/>
      <c r="HL142" s="148"/>
      <c r="HM142" s="148"/>
      <c r="HN142" s="148"/>
      <c r="HO142" s="148"/>
      <c r="HP142" s="148"/>
      <c r="HQ142" s="148"/>
      <c r="HR142" s="148"/>
      <c r="HS142" s="148"/>
      <c r="HT142" s="148"/>
      <c r="HU142" s="148"/>
      <c r="HV142" s="148"/>
      <c r="HW142" s="148"/>
      <c r="HX142" s="148"/>
      <c r="HY142" s="148"/>
      <c r="HZ142" s="148"/>
      <c r="IA142" s="148"/>
      <c r="IB142" s="148"/>
      <c r="IC142" s="148"/>
      <c r="ID142" s="148"/>
      <c r="IE142" s="148"/>
      <c r="IF142" s="148"/>
      <c r="IG142" s="148"/>
      <c r="IH142" s="148"/>
      <c r="II142" s="148"/>
      <c r="IJ142" s="148"/>
      <c r="IK142" s="148"/>
      <c r="IL142" s="148"/>
      <c r="IM142" s="148"/>
      <c r="IN142" s="148"/>
      <c r="IO142" s="148"/>
      <c r="IP142" s="148"/>
      <c r="IQ142" s="148"/>
      <c r="IR142" s="148"/>
      <c r="IS142" s="148"/>
      <c r="IT142" s="148"/>
      <c r="IU142" s="148"/>
      <c r="IV142" s="148"/>
    </row>
    <row r="143" spans="1:256" s="18" customFormat="1" ht="12" customHeight="1" x14ac:dyDescent="0.2">
      <c r="A143" s="278" t="s">
        <v>158</v>
      </c>
      <c r="B143" s="278"/>
      <c r="C143" s="147">
        <v>87</v>
      </c>
      <c r="D143" s="147">
        <v>36</v>
      </c>
      <c r="E143" s="147">
        <v>51</v>
      </c>
      <c r="F143" s="147">
        <v>88</v>
      </c>
      <c r="G143" s="147">
        <v>36</v>
      </c>
      <c r="H143" s="147">
        <v>52</v>
      </c>
      <c r="I143" s="147">
        <v>87</v>
      </c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48"/>
      <c r="DT143" s="148"/>
      <c r="DU143" s="148"/>
      <c r="DV143" s="148"/>
      <c r="DW143" s="148"/>
      <c r="DX143" s="148"/>
      <c r="DY143" s="148"/>
      <c r="DZ143" s="148"/>
      <c r="EA143" s="148"/>
      <c r="EB143" s="148"/>
      <c r="EC143" s="148"/>
      <c r="ED143" s="148"/>
      <c r="EE143" s="148"/>
      <c r="EF143" s="148"/>
      <c r="EG143" s="148"/>
      <c r="EH143" s="148"/>
      <c r="EI143" s="148"/>
      <c r="EJ143" s="148"/>
      <c r="EK143" s="148"/>
      <c r="EL143" s="148"/>
      <c r="EM143" s="148"/>
      <c r="EN143" s="148"/>
      <c r="EO143" s="148"/>
      <c r="EP143" s="148"/>
      <c r="EQ143" s="148"/>
      <c r="ER143" s="148"/>
      <c r="ES143" s="148"/>
      <c r="ET143" s="148"/>
      <c r="EU143" s="148"/>
      <c r="EV143" s="148"/>
      <c r="EW143" s="148"/>
      <c r="EX143" s="148"/>
      <c r="EY143" s="148"/>
      <c r="EZ143" s="148"/>
      <c r="FA143" s="148"/>
      <c r="FB143" s="148"/>
      <c r="FC143" s="148"/>
      <c r="FD143" s="148"/>
      <c r="FE143" s="148"/>
      <c r="FF143" s="148"/>
      <c r="FG143" s="148"/>
      <c r="FH143" s="148"/>
      <c r="FI143" s="148"/>
      <c r="FJ143" s="148"/>
      <c r="FK143" s="148"/>
      <c r="FL143" s="148"/>
      <c r="FM143" s="148"/>
      <c r="FN143" s="148"/>
      <c r="FO143" s="148"/>
      <c r="FP143" s="148"/>
      <c r="FQ143" s="148"/>
      <c r="FR143" s="148"/>
      <c r="FS143" s="148"/>
      <c r="FT143" s="148"/>
      <c r="FU143" s="148"/>
      <c r="FV143" s="148"/>
      <c r="FW143" s="148"/>
      <c r="FX143" s="148"/>
      <c r="FY143" s="148"/>
      <c r="FZ143" s="148"/>
      <c r="GA143" s="148"/>
      <c r="GB143" s="148"/>
      <c r="GC143" s="148"/>
      <c r="GD143" s="148"/>
      <c r="GE143" s="148"/>
      <c r="GF143" s="148"/>
      <c r="GG143" s="148"/>
      <c r="GH143" s="148"/>
      <c r="GI143" s="148"/>
      <c r="GJ143" s="148"/>
      <c r="GK143" s="148"/>
      <c r="GL143" s="148"/>
      <c r="GM143" s="148"/>
      <c r="GN143" s="148"/>
      <c r="GO143" s="148"/>
      <c r="GP143" s="148"/>
      <c r="GQ143" s="148"/>
      <c r="GR143" s="148"/>
      <c r="GS143" s="148"/>
      <c r="GT143" s="148"/>
      <c r="GU143" s="148"/>
      <c r="GV143" s="148"/>
      <c r="GW143" s="148"/>
      <c r="GX143" s="148"/>
      <c r="GY143" s="148"/>
      <c r="GZ143" s="148"/>
      <c r="HA143" s="148"/>
      <c r="HB143" s="148"/>
      <c r="HC143" s="148"/>
      <c r="HD143" s="148"/>
      <c r="HE143" s="148"/>
      <c r="HF143" s="148"/>
      <c r="HG143" s="148"/>
      <c r="HH143" s="148"/>
      <c r="HI143" s="148"/>
      <c r="HJ143" s="148"/>
      <c r="HK143" s="148"/>
      <c r="HL143" s="148"/>
      <c r="HM143" s="148"/>
      <c r="HN143" s="148"/>
      <c r="HO143" s="148"/>
      <c r="HP143" s="148"/>
      <c r="HQ143" s="148"/>
      <c r="HR143" s="148"/>
      <c r="HS143" s="148"/>
      <c r="HT143" s="148"/>
      <c r="HU143" s="148"/>
      <c r="HV143" s="148"/>
      <c r="HW143" s="148"/>
      <c r="HX143" s="148"/>
      <c r="HY143" s="148"/>
      <c r="HZ143" s="148"/>
      <c r="IA143" s="148"/>
      <c r="IB143" s="148"/>
      <c r="IC143" s="148"/>
      <c r="ID143" s="148"/>
      <c r="IE143" s="148"/>
      <c r="IF143" s="148"/>
      <c r="IG143" s="148"/>
      <c r="IH143" s="148"/>
      <c r="II143" s="148"/>
      <c r="IJ143" s="148"/>
      <c r="IK143" s="148"/>
      <c r="IL143" s="148"/>
      <c r="IM143" s="148"/>
      <c r="IN143" s="148"/>
      <c r="IO143" s="148"/>
      <c r="IP143" s="148"/>
      <c r="IQ143" s="148"/>
      <c r="IR143" s="148"/>
      <c r="IS143" s="148"/>
      <c r="IT143" s="148"/>
      <c r="IU143" s="148"/>
      <c r="IV143" s="148"/>
    </row>
    <row r="144" spans="1:256" s="18" customFormat="1" ht="12" customHeight="1" x14ac:dyDescent="0.2">
      <c r="A144" s="278" t="s">
        <v>160</v>
      </c>
      <c r="B144" s="278"/>
      <c r="C144" s="147">
        <v>3040</v>
      </c>
      <c r="D144" s="147">
        <v>1460</v>
      </c>
      <c r="E144" s="147">
        <v>1580</v>
      </c>
      <c r="F144" s="147">
        <v>3108</v>
      </c>
      <c r="G144" s="147">
        <v>1490</v>
      </c>
      <c r="H144" s="147">
        <v>1618</v>
      </c>
      <c r="I144" s="147">
        <v>3075</v>
      </c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48"/>
      <c r="DT144" s="148"/>
      <c r="DU144" s="148"/>
      <c r="DV144" s="148"/>
      <c r="DW144" s="148"/>
      <c r="DX144" s="148"/>
      <c r="DY144" s="148"/>
      <c r="DZ144" s="148"/>
      <c r="EA144" s="148"/>
      <c r="EB144" s="148"/>
      <c r="EC144" s="148"/>
      <c r="ED144" s="148"/>
      <c r="EE144" s="148"/>
      <c r="EF144" s="148"/>
      <c r="EG144" s="148"/>
      <c r="EH144" s="148"/>
      <c r="EI144" s="148"/>
      <c r="EJ144" s="148"/>
      <c r="EK144" s="148"/>
      <c r="EL144" s="148"/>
      <c r="EM144" s="148"/>
      <c r="EN144" s="148"/>
      <c r="EO144" s="148"/>
      <c r="EP144" s="148"/>
      <c r="EQ144" s="148"/>
      <c r="ER144" s="148"/>
      <c r="ES144" s="148"/>
      <c r="ET144" s="148"/>
      <c r="EU144" s="148"/>
      <c r="EV144" s="148"/>
      <c r="EW144" s="148"/>
      <c r="EX144" s="148"/>
      <c r="EY144" s="148"/>
      <c r="EZ144" s="148"/>
      <c r="FA144" s="148"/>
      <c r="FB144" s="148"/>
      <c r="FC144" s="148"/>
      <c r="FD144" s="148"/>
      <c r="FE144" s="148"/>
      <c r="FF144" s="148"/>
      <c r="FG144" s="148"/>
      <c r="FH144" s="148"/>
      <c r="FI144" s="148"/>
      <c r="FJ144" s="148"/>
      <c r="FK144" s="148"/>
      <c r="FL144" s="148"/>
      <c r="FM144" s="148"/>
      <c r="FN144" s="148"/>
      <c r="FO144" s="148"/>
      <c r="FP144" s="148"/>
      <c r="FQ144" s="148"/>
      <c r="FR144" s="148"/>
      <c r="FS144" s="148"/>
      <c r="FT144" s="148"/>
      <c r="FU144" s="148"/>
      <c r="FV144" s="148"/>
      <c r="FW144" s="148"/>
      <c r="FX144" s="148"/>
      <c r="FY144" s="148"/>
      <c r="FZ144" s="148"/>
      <c r="GA144" s="148"/>
      <c r="GB144" s="148"/>
      <c r="GC144" s="148"/>
      <c r="GD144" s="148"/>
      <c r="GE144" s="148"/>
      <c r="GF144" s="148"/>
      <c r="GG144" s="148"/>
      <c r="GH144" s="148"/>
      <c r="GI144" s="148"/>
      <c r="GJ144" s="148"/>
      <c r="GK144" s="148"/>
      <c r="GL144" s="148"/>
      <c r="GM144" s="148"/>
      <c r="GN144" s="148"/>
      <c r="GO144" s="148"/>
      <c r="GP144" s="148"/>
      <c r="GQ144" s="148"/>
      <c r="GR144" s="148"/>
      <c r="GS144" s="148"/>
      <c r="GT144" s="148"/>
      <c r="GU144" s="148"/>
      <c r="GV144" s="148"/>
      <c r="GW144" s="148"/>
      <c r="GX144" s="148"/>
      <c r="GY144" s="148"/>
      <c r="GZ144" s="148"/>
      <c r="HA144" s="148"/>
      <c r="HB144" s="148"/>
      <c r="HC144" s="148"/>
      <c r="HD144" s="148"/>
      <c r="HE144" s="148"/>
      <c r="HF144" s="148"/>
      <c r="HG144" s="148"/>
      <c r="HH144" s="148"/>
      <c r="HI144" s="148"/>
      <c r="HJ144" s="148"/>
      <c r="HK144" s="148"/>
      <c r="HL144" s="148"/>
      <c r="HM144" s="148"/>
      <c r="HN144" s="148"/>
      <c r="HO144" s="148"/>
      <c r="HP144" s="148"/>
      <c r="HQ144" s="148"/>
      <c r="HR144" s="148"/>
      <c r="HS144" s="148"/>
      <c r="HT144" s="148"/>
      <c r="HU144" s="148"/>
      <c r="HV144" s="148"/>
      <c r="HW144" s="148"/>
      <c r="HX144" s="148"/>
      <c r="HY144" s="148"/>
      <c r="HZ144" s="148"/>
      <c r="IA144" s="148"/>
      <c r="IB144" s="148"/>
      <c r="IC144" s="148"/>
      <c r="ID144" s="148"/>
      <c r="IE144" s="148"/>
      <c r="IF144" s="148"/>
      <c r="IG144" s="148"/>
      <c r="IH144" s="148"/>
      <c r="II144" s="148"/>
      <c r="IJ144" s="148"/>
      <c r="IK144" s="148"/>
      <c r="IL144" s="148"/>
      <c r="IM144" s="148"/>
      <c r="IN144" s="148"/>
      <c r="IO144" s="148"/>
      <c r="IP144" s="148"/>
      <c r="IQ144" s="148"/>
      <c r="IR144" s="148"/>
      <c r="IS144" s="148"/>
      <c r="IT144" s="148"/>
      <c r="IU144" s="148"/>
      <c r="IV144" s="148"/>
    </row>
    <row r="145" spans="1:256" s="18" customFormat="1" ht="12" customHeight="1" x14ac:dyDescent="0.2">
      <c r="A145" s="278" t="s">
        <v>355</v>
      </c>
      <c r="B145" s="278"/>
      <c r="C145" s="147">
        <v>2608</v>
      </c>
      <c r="D145" s="147">
        <v>1227</v>
      </c>
      <c r="E145" s="147">
        <v>1381</v>
      </c>
      <c r="F145" s="147">
        <v>2598</v>
      </c>
      <c r="G145" s="147">
        <v>1226</v>
      </c>
      <c r="H145" s="147">
        <v>1372</v>
      </c>
      <c r="I145" s="147">
        <v>2603</v>
      </c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48"/>
      <c r="DT145" s="148"/>
      <c r="DU145" s="148"/>
      <c r="DV145" s="148"/>
      <c r="DW145" s="148"/>
      <c r="DX145" s="148"/>
      <c r="DY145" s="148"/>
      <c r="DZ145" s="148"/>
      <c r="EA145" s="148"/>
      <c r="EB145" s="148"/>
      <c r="EC145" s="148"/>
      <c r="ED145" s="148"/>
      <c r="EE145" s="148"/>
      <c r="EF145" s="148"/>
      <c r="EG145" s="148"/>
      <c r="EH145" s="148"/>
      <c r="EI145" s="148"/>
      <c r="EJ145" s="148"/>
      <c r="EK145" s="148"/>
      <c r="EL145" s="148"/>
      <c r="EM145" s="148"/>
      <c r="EN145" s="148"/>
      <c r="EO145" s="148"/>
      <c r="EP145" s="148"/>
      <c r="EQ145" s="148"/>
      <c r="ER145" s="148"/>
      <c r="ES145" s="148"/>
      <c r="ET145" s="148"/>
      <c r="EU145" s="148"/>
      <c r="EV145" s="148"/>
      <c r="EW145" s="148"/>
      <c r="EX145" s="148"/>
      <c r="EY145" s="148"/>
      <c r="EZ145" s="148"/>
      <c r="FA145" s="148"/>
      <c r="FB145" s="148"/>
      <c r="FC145" s="148"/>
      <c r="FD145" s="148"/>
      <c r="FE145" s="148"/>
      <c r="FF145" s="148"/>
      <c r="FG145" s="148"/>
      <c r="FH145" s="148"/>
      <c r="FI145" s="148"/>
      <c r="FJ145" s="148"/>
      <c r="FK145" s="148"/>
      <c r="FL145" s="148"/>
      <c r="FM145" s="148"/>
      <c r="FN145" s="148"/>
      <c r="FO145" s="148"/>
      <c r="FP145" s="148"/>
      <c r="FQ145" s="148"/>
      <c r="FR145" s="148"/>
      <c r="FS145" s="148"/>
      <c r="FT145" s="148"/>
      <c r="FU145" s="148"/>
      <c r="FV145" s="148"/>
      <c r="FW145" s="148"/>
      <c r="FX145" s="148"/>
      <c r="FY145" s="148"/>
      <c r="FZ145" s="148"/>
      <c r="GA145" s="148"/>
      <c r="GB145" s="148"/>
      <c r="GC145" s="148"/>
      <c r="GD145" s="148"/>
      <c r="GE145" s="148"/>
      <c r="GF145" s="148"/>
      <c r="GG145" s="148"/>
      <c r="GH145" s="148"/>
      <c r="GI145" s="148"/>
      <c r="GJ145" s="148"/>
      <c r="GK145" s="148"/>
      <c r="GL145" s="148"/>
      <c r="GM145" s="148"/>
      <c r="GN145" s="148"/>
      <c r="GO145" s="148"/>
      <c r="GP145" s="148"/>
      <c r="GQ145" s="148"/>
      <c r="GR145" s="148"/>
      <c r="GS145" s="148"/>
      <c r="GT145" s="148"/>
      <c r="GU145" s="148"/>
      <c r="GV145" s="148"/>
      <c r="GW145" s="148"/>
      <c r="GX145" s="148"/>
      <c r="GY145" s="148"/>
      <c r="GZ145" s="148"/>
      <c r="HA145" s="148"/>
      <c r="HB145" s="148"/>
      <c r="HC145" s="148"/>
      <c r="HD145" s="148"/>
      <c r="HE145" s="148"/>
      <c r="HF145" s="148"/>
      <c r="HG145" s="148"/>
      <c r="HH145" s="148"/>
      <c r="HI145" s="148"/>
      <c r="HJ145" s="148"/>
      <c r="HK145" s="148"/>
      <c r="HL145" s="148"/>
      <c r="HM145" s="148"/>
      <c r="HN145" s="148"/>
      <c r="HO145" s="148"/>
      <c r="HP145" s="148"/>
      <c r="HQ145" s="148"/>
      <c r="HR145" s="148"/>
      <c r="HS145" s="148"/>
      <c r="HT145" s="148"/>
      <c r="HU145" s="148"/>
      <c r="HV145" s="148"/>
      <c r="HW145" s="148"/>
      <c r="HX145" s="148"/>
      <c r="HY145" s="148"/>
      <c r="HZ145" s="148"/>
      <c r="IA145" s="148"/>
      <c r="IB145" s="148"/>
      <c r="IC145" s="148"/>
      <c r="ID145" s="148"/>
      <c r="IE145" s="148"/>
      <c r="IF145" s="148"/>
      <c r="IG145" s="148"/>
      <c r="IH145" s="148"/>
      <c r="II145" s="148"/>
      <c r="IJ145" s="148"/>
      <c r="IK145" s="148"/>
      <c r="IL145" s="148"/>
      <c r="IM145" s="148"/>
      <c r="IN145" s="148"/>
      <c r="IO145" s="148"/>
      <c r="IP145" s="148"/>
      <c r="IQ145" s="148"/>
      <c r="IR145" s="148"/>
      <c r="IS145" s="148"/>
      <c r="IT145" s="148"/>
      <c r="IU145" s="148"/>
      <c r="IV145" s="148"/>
    </row>
    <row r="146" spans="1:256" s="18" customFormat="1" ht="12" customHeight="1" x14ac:dyDescent="0.2">
      <c r="A146" s="279" t="s">
        <v>164</v>
      </c>
      <c r="B146" s="279"/>
      <c r="C146" s="154">
        <v>272</v>
      </c>
      <c r="D146" s="154">
        <v>141</v>
      </c>
      <c r="E146" s="154">
        <v>131</v>
      </c>
      <c r="F146" s="154">
        <v>279</v>
      </c>
      <c r="G146" s="154">
        <v>147</v>
      </c>
      <c r="H146" s="154">
        <v>132</v>
      </c>
      <c r="I146" s="154">
        <v>276</v>
      </c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48"/>
      <c r="DT146" s="148"/>
      <c r="DU146" s="148"/>
      <c r="DV146" s="148"/>
      <c r="DW146" s="148"/>
      <c r="DX146" s="148"/>
      <c r="DY146" s="148"/>
      <c r="DZ146" s="148"/>
      <c r="EA146" s="148"/>
      <c r="EB146" s="148"/>
      <c r="EC146" s="148"/>
      <c r="ED146" s="148"/>
      <c r="EE146" s="148"/>
      <c r="EF146" s="148"/>
      <c r="EG146" s="148"/>
      <c r="EH146" s="148"/>
      <c r="EI146" s="148"/>
      <c r="EJ146" s="148"/>
      <c r="EK146" s="148"/>
      <c r="EL146" s="148"/>
      <c r="EM146" s="148"/>
      <c r="EN146" s="148"/>
      <c r="EO146" s="148"/>
      <c r="EP146" s="148"/>
      <c r="EQ146" s="148"/>
      <c r="ER146" s="148"/>
      <c r="ES146" s="148"/>
      <c r="ET146" s="148"/>
      <c r="EU146" s="148"/>
      <c r="EV146" s="148"/>
      <c r="EW146" s="148"/>
      <c r="EX146" s="148"/>
      <c r="EY146" s="148"/>
      <c r="EZ146" s="148"/>
      <c r="FA146" s="148"/>
      <c r="FB146" s="148"/>
      <c r="FC146" s="148"/>
      <c r="FD146" s="148"/>
      <c r="FE146" s="148"/>
      <c r="FF146" s="148"/>
      <c r="FG146" s="148"/>
      <c r="FH146" s="148"/>
      <c r="FI146" s="148"/>
      <c r="FJ146" s="148"/>
      <c r="FK146" s="148"/>
      <c r="FL146" s="148"/>
      <c r="FM146" s="148"/>
      <c r="FN146" s="148"/>
      <c r="FO146" s="148"/>
      <c r="FP146" s="148"/>
      <c r="FQ146" s="148"/>
      <c r="FR146" s="148"/>
      <c r="FS146" s="148"/>
      <c r="FT146" s="148"/>
      <c r="FU146" s="148"/>
      <c r="FV146" s="148"/>
      <c r="FW146" s="148"/>
      <c r="FX146" s="148"/>
      <c r="FY146" s="148"/>
      <c r="FZ146" s="148"/>
      <c r="GA146" s="148"/>
      <c r="GB146" s="148"/>
      <c r="GC146" s="148"/>
      <c r="GD146" s="148"/>
      <c r="GE146" s="148"/>
      <c r="GF146" s="148"/>
      <c r="GG146" s="148"/>
      <c r="GH146" s="148"/>
      <c r="GI146" s="148"/>
      <c r="GJ146" s="148"/>
      <c r="GK146" s="148"/>
      <c r="GL146" s="148"/>
      <c r="GM146" s="148"/>
      <c r="GN146" s="148"/>
      <c r="GO146" s="148"/>
      <c r="GP146" s="148"/>
      <c r="GQ146" s="148"/>
      <c r="GR146" s="148"/>
      <c r="GS146" s="148"/>
      <c r="GT146" s="148"/>
      <c r="GU146" s="148"/>
      <c r="GV146" s="148"/>
      <c r="GW146" s="148"/>
      <c r="GX146" s="148"/>
      <c r="GY146" s="148"/>
      <c r="GZ146" s="148"/>
      <c r="HA146" s="148"/>
      <c r="HB146" s="148"/>
      <c r="HC146" s="148"/>
      <c r="HD146" s="148"/>
      <c r="HE146" s="148"/>
      <c r="HF146" s="148"/>
      <c r="HG146" s="148"/>
      <c r="HH146" s="148"/>
      <c r="HI146" s="148"/>
      <c r="HJ146" s="148"/>
      <c r="HK146" s="148"/>
      <c r="HL146" s="148"/>
      <c r="HM146" s="148"/>
      <c r="HN146" s="148"/>
      <c r="HO146" s="148"/>
      <c r="HP146" s="148"/>
      <c r="HQ146" s="148"/>
      <c r="HR146" s="148"/>
      <c r="HS146" s="148"/>
      <c r="HT146" s="148"/>
      <c r="HU146" s="148"/>
      <c r="HV146" s="148"/>
      <c r="HW146" s="148"/>
      <c r="HX146" s="148"/>
      <c r="HY146" s="148"/>
      <c r="HZ146" s="148"/>
      <c r="IA146" s="148"/>
      <c r="IB146" s="148"/>
      <c r="IC146" s="148"/>
      <c r="ID146" s="148"/>
      <c r="IE146" s="148"/>
      <c r="IF146" s="148"/>
      <c r="IG146" s="148"/>
      <c r="IH146" s="148"/>
      <c r="II146" s="148"/>
      <c r="IJ146" s="148"/>
      <c r="IK146" s="148"/>
      <c r="IL146" s="148"/>
      <c r="IM146" s="148"/>
      <c r="IN146" s="148"/>
      <c r="IO146" s="148"/>
      <c r="IP146" s="148"/>
      <c r="IQ146" s="148"/>
      <c r="IR146" s="148"/>
      <c r="IS146" s="148"/>
      <c r="IT146" s="148"/>
      <c r="IU146" s="148"/>
      <c r="IV146" s="148"/>
    </row>
    <row r="147" spans="1:256" s="18" customFormat="1" ht="12" customHeight="1" x14ac:dyDescent="0.2">
      <c r="A147" s="151"/>
      <c r="B147" s="151"/>
      <c r="C147" s="151"/>
      <c r="D147" s="151"/>
      <c r="E147" s="151"/>
      <c r="F147" s="151"/>
      <c r="G147" s="151"/>
      <c r="H147" s="151"/>
      <c r="I147" s="151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48"/>
      <c r="DT147" s="148"/>
      <c r="DU147" s="148"/>
      <c r="DV147" s="148"/>
      <c r="DW147" s="148"/>
      <c r="DX147" s="148"/>
      <c r="DY147" s="148"/>
      <c r="DZ147" s="148"/>
      <c r="EA147" s="148"/>
      <c r="EB147" s="148"/>
      <c r="EC147" s="148"/>
      <c r="ED147" s="148"/>
      <c r="EE147" s="148"/>
      <c r="EF147" s="148"/>
      <c r="EG147" s="148"/>
      <c r="EH147" s="148"/>
      <c r="EI147" s="148"/>
      <c r="EJ147" s="148"/>
      <c r="EK147" s="148"/>
      <c r="EL147" s="148"/>
      <c r="EM147" s="148"/>
      <c r="EN147" s="148"/>
      <c r="EO147" s="148"/>
      <c r="EP147" s="148"/>
      <c r="EQ147" s="148"/>
      <c r="ER147" s="148"/>
      <c r="ES147" s="148"/>
      <c r="ET147" s="148"/>
      <c r="EU147" s="148"/>
      <c r="EV147" s="148"/>
      <c r="EW147" s="148"/>
      <c r="EX147" s="148"/>
      <c r="EY147" s="148"/>
      <c r="EZ147" s="148"/>
      <c r="FA147" s="148"/>
      <c r="FB147" s="148"/>
      <c r="FC147" s="148"/>
      <c r="FD147" s="148"/>
      <c r="FE147" s="148"/>
      <c r="FF147" s="148"/>
      <c r="FG147" s="148"/>
      <c r="FH147" s="148"/>
      <c r="FI147" s="148"/>
      <c r="FJ147" s="148"/>
      <c r="FK147" s="148"/>
      <c r="FL147" s="148"/>
      <c r="FM147" s="148"/>
      <c r="FN147" s="148"/>
      <c r="FO147" s="148"/>
      <c r="FP147" s="148"/>
      <c r="FQ147" s="148"/>
      <c r="FR147" s="148"/>
      <c r="FS147" s="148"/>
      <c r="FT147" s="148"/>
      <c r="FU147" s="148"/>
      <c r="FV147" s="148"/>
      <c r="FW147" s="148"/>
      <c r="FX147" s="148"/>
      <c r="FY147" s="148"/>
      <c r="FZ147" s="148"/>
      <c r="GA147" s="148"/>
      <c r="GB147" s="148"/>
      <c r="GC147" s="148"/>
      <c r="GD147" s="148"/>
      <c r="GE147" s="148"/>
      <c r="GF147" s="148"/>
      <c r="GG147" s="148"/>
      <c r="GH147" s="148"/>
      <c r="GI147" s="148"/>
      <c r="GJ147" s="148"/>
      <c r="GK147" s="148"/>
      <c r="GL147" s="148"/>
      <c r="GM147" s="148"/>
      <c r="GN147" s="148"/>
      <c r="GO147" s="148"/>
      <c r="GP147" s="148"/>
      <c r="GQ147" s="148"/>
      <c r="GR147" s="148"/>
      <c r="GS147" s="148"/>
      <c r="GT147" s="148"/>
      <c r="GU147" s="148"/>
      <c r="GV147" s="148"/>
      <c r="GW147" s="148"/>
      <c r="GX147" s="148"/>
      <c r="GY147" s="148"/>
      <c r="GZ147" s="148"/>
      <c r="HA147" s="148"/>
      <c r="HB147" s="148"/>
      <c r="HC147" s="148"/>
      <c r="HD147" s="148"/>
      <c r="HE147" s="148"/>
      <c r="HF147" s="148"/>
      <c r="HG147" s="148"/>
      <c r="HH147" s="148"/>
      <c r="HI147" s="148"/>
      <c r="HJ147" s="148"/>
      <c r="HK147" s="148"/>
      <c r="HL147" s="148"/>
      <c r="HM147" s="148"/>
      <c r="HN147" s="148"/>
      <c r="HO147" s="148"/>
      <c r="HP147" s="148"/>
      <c r="HQ147" s="148"/>
      <c r="HR147" s="148"/>
      <c r="HS147" s="148"/>
      <c r="HT147" s="148"/>
      <c r="HU147" s="148"/>
      <c r="HV147" s="148"/>
      <c r="HW147" s="148"/>
      <c r="HX147" s="148"/>
      <c r="HY147" s="148"/>
      <c r="HZ147" s="148"/>
      <c r="IA147" s="148"/>
      <c r="IB147" s="148"/>
      <c r="IC147" s="148"/>
      <c r="ID147" s="148"/>
      <c r="IE147" s="148"/>
      <c r="IF147" s="148"/>
      <c r="IG147" s="148"/>
      <c r="IH147" s="148"/>
      <c r="II147" s="148"/>
      <c r="IJ147" s="148"/>
      <c r="IK147" s="148"/>
      <c r="IL147" s="148"/>
      <c r="IM147" s="148"/>
      <c r="IN147" s="148"/>
      <c r="IO147" s="148"/>
      <c r="IP147" s="148"/>
      <c r="IQ147" s="148"/>
      <c r="IR147" s="148"/>
      <c r="IS147" s="148"/>
      <c r="IT147" s="148"/>
      <c r="IU147" s="148"/>
      <c r="IV147" s="148"/>
    </row>
    <row r="148" spans="1:256" s="18" customFormat="1" ht="12" customHeight="1" x14ac:dyDescent="0.2">
      <c r="A148" s="280" t="s">
        <v>165</v>
      </c>
      <c r="B148" s="280"/>
      <c r="C148" s="145">
        <v>6024</v>
      </c>
      <c r="D148" s="145">
        <v>2998</v>
      </c>
      <c r="E148" s="145">
        <v>3026</v>
      </c>
      <c r="F148" s="145">
        <v>5968</v>
      </c>
      <c r="G148" s="145">
        <v>2958</v>
      </c>
      <c r="H148" s="145">
        <v>3010</v>
      </c>
      <c r="I148" s="145">
        <v>5997</v>
      </c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18" customFormat="1" ht="12" customHeight="1" x14ac:dyDescent="0.2">
      <c r="A149" s="278" t="s">
        <v>166</v>
      </c>
      <c r="B149" s="278"/>
      <c r="C149" s="147">
        <v>1479</v>
      </c>
      <c r="D149" s="147">
        <v>728</v>
      </c>
      <c r="E149" s="147">
        <v>751</v>
      </c>
      <c r="F149" s="147">
        <v>1479</v>
      </c>
      <c r="G149" s="147">
        <v>730</v>
      </c>
      <c r="H149" s="147">
        <v>749</v>
      </c>
      <c r="I149" s="147">
        <v>1479</v>
      </c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48"/>
      <c r="DT149" s="148"/>
      <c r="DU149" s="148"/>
      <c r="DV149" s="148"/>
      <c r="DW149" s="148"/>
      <c r="DX149" s="148"/>
      <c r="DY149" s="148"/>
      <c r="DZ149" s="148"/>
      <c r="EA149" s="148"/>
      <c r="EB149" s="148"/>
      <c r="EC149" s="148"/>
      <c r="ED149" s="148"/>
      <c r="EE149" s="148"/>
      <c r="EF149" s="148"/>
      <c r="EG149" s="148"/>
      <c r="EH149" s="148"/>
      <c r="EI149" s="148"/>
      <c r="EJ149" s="148"/>
      <c r="EK149" s="148"/>
      <c r="EL149" s="148"/>
      <c r="EM149" s="148"/>
      <c r="EN149" s="148"/>
      <c r="EO149" s="148"/>
      <c r="EP149" s="148"/>
      <c r="EQ149" s="148"/>
      <c r="ER149" s="148"/>
      <c r="ES149" s="148"/>
      <c r="ET149" s="148"/>
      <c r="EU149" s="148"/>
      <c r="EV149" s="148"/>
      <c r="EW149" s="148"/>
      <c r="EX149" s="148"/>
      <c r="EY149" s="148"/>
      <c r="EZ149" s="148"/>
      <c r="FA149" s="148"/>
      <c r="FB149" s="148"/>
      <c r="FC149" s="148"/>
      <c r="FD149" s="148"/>
      <c r="FE149" s="148"/>
      <c r="FF149" s="148"/>
      <c r="FG149" s="148"/>
      <c r="FH149" s="148"/>
      <c r="FI149" s="148"/>
      <c r="FJ149" s="148"/>
      <c r="FK149" s="148"/>
      <c r="FL149" s="148"/>
      <c r="FM149" s="148"/>
      <c r="FN149" s="148"/>
      <c r="FO149" s="148"/>
      <c r="FP149" s="148"/>
      <c r="FQ149" s="148"/>
      <c r="FR149" s="148"/>
      <c r="FS149" s="148"/>
      <c r="FT149" s="148"/>
      <c r="FU149" s="148"/>
      <c r="FV149" s="148"/>
      <c r="FW149" s="148"/>
      <c r="FX149" s="148"/>
      <c r="FY149" s="148"/>
      <c r="FZ149" s="148"/>
      <c r="GA149" s="148"/>
      <c r="GB149" s="148"/>
      <c r="GC149" s="148"/>
      <c r="GD149" s="148"/>
      <c r="GE149" s="148"/>
      <c r="GF149" s="148"/>
      <c r="GG149" s="148"/>
      <c r="GH149" s="148"/>
      <c r="GI149" s="148"/>
      <c r="GJ149" s="148"/>
      <c r="GK149" s="148"/>
      <c r="GL149" s="148"/>
      <c r="GM149" s="148"/>
      <c r="GN149" s="148"/>
      <c r="GO149" s="148"/>
      <c r="GP149" s="148"/>
      <c r="GQ149" s="148"/>
      <c r="GR149" s="148"/>
      <c r="GS149" s="148"/>
      <c r="GT149" s="148"/>
      <c r="GU149" s="148"/>
      <c r="GV149" s="148"/>
      <c r="GW149" s="148"/>
      <c r="GX149" s="148"/>
      <c r="GY149" s="148"/>
      <c r="GZ149" s="148"/>
      <c r="HA149" s="148"/>
      <c r="HB149" s="148"/>
      <c r="HC149" s="148"/>
      <c r="HD149" s="148"/>
      <c r="HE149" s="148"/>
      <c r="HF149" s="148"/>
      <c r="HG149" s="148"/>
      <c r="HH149" s="148"/>
      <c r="HI149" s="148"/>
      <c r="HJ149" s="148"/>
      <c r="HK149" s="148"/>
      <c r="HL149" s="148"/>
      <c r="HM149" s="148"/>
      <c r="HN149" s="148"/>
      <c r="HO149" s="148"/>
      <c r="HP149" s="148"/>
      <c r="HQ149" s="148"/>
      <c r="HR149" s="148"/>
      <c r="HS149" s="148"/>
      <c r="HT149" s="148"/>
      <c r="HU149" s="148"/>
      <c r="HV149" s="148"/>
      <c r="HW149" s="148"/>
      <c r="HX149" s="148"/>
      <c r="HY149" s="148"/>
      <c r="HZ149" s="148"/>
      <c r="IA149" s="148"/>
      <c r="IB149" s="148"/>
      <c r="IC149" s="148"/>
      <c r="ID149" s="148"/>
      <c r="IE149" s="148"/>
      <c r="IF149" s="148"/>
      <c r="IG149" s="148"/>
      <c r="IH149" s="148"/>
      <c r="II149" s="148"/>
      <c r="IJ149" s="148"/>
      <c r="IK149" s="148"/>
      <c r="IL149" s="148"/>
      <c r="IM149" s="148"/>
      <c r="IN149" s="148"/>
      <c r="IO149" s="148"/>
      <c r="IP149" s="148"/>
      <c r="IQ149" s="148"/>
      <c r="IR149" s="148"/>
      <c r="IS149" s="148"/>
      <c r="IT149" s="148"/>
      <c r="IU149" s="148"/>
      <c r="IV149" s="148"/>
    </row>
    <row r="150" spans="1:256" s="18" customFormat="1" ht="12" customHeight="1" x14ac:dyDescent="0.2">
      <c r="A150" s="278" t="s">
        <v>167</v>
      </c>
      <c r="B150" s="278"/>
      <c r="C150" s="147">
        <v>55</v>
      </c>
      <c r="D150" s="147">
        <v>35</v>
      </c>
      <c r="E150" s="147">
        <v>20</v>
      </c>
      <c r="F150" s="147">
        <v>50</v>
      </c>
      <c r="G150" s="147">
        <v>30</v>
      </c>
      <c r="H150" s="147">
        <v>20</v>
      </c>
      <c r="I150" s="147">
        <v>52</v>
      </c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  <c r="FH150" s="148"/>
      <c r="FI150" s="148"/>
      <c r="FJ150" s="148"/>
      <c r="FK150" s="148"/>
      <c r="FL150" s="148"/>
      <c r="FM150" s="148"/>
      <c r="FN150" s="148"/>
      <c r="FO150" s="148"/>
      <c r="FP150" s="148"/>
      <c r="FQ150" s="148"/>
      <c r="FR150" s="148"/>
      <c r="FS150" s="148"/>
      <c r="FT150" s="148"/>
      <c r="FU150" s="148"/>
      <c r="FV150" s="148"/>
      <c r="FW150" s="148"/>
      <c r="FX150" s="148"/>
      <c r="FY150" s="148"/>
      <c r="FZ150" s="148"/>
      <c r="GA150" s="148"/>
      <c r="GB150" s="148"/>
      <c r="GC150" s="148"/>
      <c r="GD150" s="148"/>
      <c r="GE150" s="148"/>
      <c r="GF150" s="148"/>
      <c r="GG150" s="148"/>
      <c r="GH150" s="148"/>
      <c r="GI150" s="148"/>
      <c r="GJ150" s="148"/>
      <c r="GK150" s="148"/>
      <c r="GL150" s="148"/>
      <c r="GM150" s="148"/>
      <c r="GN150" s="148"/>
      <c r="GO150" s="148"/>
      <c r="GP150" s="148"/>
      <c r="GQ150" s="148"/>
      <c r="GR150" s="148"/>
      <c r="GS150" s="148"/>
      <c r="GT150" s="148"/>
      <c r="GU150" s="148"/>
      <c r="GV150" s="148"/>
      <c r="GW150" s="148"/>
      <c r="GX150" s="148"/>
      <c r="GY150" s="148"/>
      <c r="GZ150" s="148"/>
      <c r="HA150" s="148"/>
      <c r="HB150" s="148"/>
      <c r="HC150" s="148"/>
      <c r="HD150" s="148"/>
      <c r="HE150" s="148"/>
      <c r="HF150" s="148"/>
      <c r="HG150" s="148"/>
      <c r="HH150" s="148"/>
      <c r="HI150" s="148"/>
      <c r="HJ150" s="148"/>
      <c r="HK150" s="148"/>
      <c r="HL150" s="148"/>
      <c r="HM150" s="148"/>
      <c r="HN150" s="148"/>
      <c r="HO150" s="148"/>
      <c r="HP150" s="148"/>
      <c r="HQ150" s="148"/>
      <c r="HR150" s="148"/>
      <c r="HS150" s="148"/>
      <c r="HT150" s="148"/>
      <c r="HU150" s="148"/>
      <c r="HV150" s="148"/>
      <c r="HW150" s="148"/>
      <c r="HX150" s="148"/>
      <c r="HY150" s="148"/>
      <c r="HZ150" s="148"/>
      <c r="IA150" s="148"/>
      <c r="IB150" s="148"/>
      <c r="IC150" s="148"/>
      <c r="ID150" s="148"/>
      <c r="IE150" s="148"/>
      <c r="IF150" s="148"/>
      <c r="IG150" s="148"/>
      <c r="IH150" s="148"/>
      <c r="II150" s="148"/>
      <c r="IJ150" s="148"/>
      <c r="IK150" s="148"/>
      <c r="IL150" s="148"/>
      <c r="IM150" s="148"/>
      <c r="IN150" s="148"/>
      <c r="IO150" s="148"/>
      <c r="IP150" s="148"/>
      <c r="IQ150" s="148"/>
      <c r="IR150" s="148"/>
      <c r="IS150" s="148"/>
      <c r="IT150" s="148"/>
      <c r="IU150" s="148"/>
      <c r="IV150" s="148"/>
    </row>
    <row r="151" spans="1:256" s="18" customFormat="1" ht="12" customHeight="1" x14ac:dyDescent="0.2">
      <c r="A151" s="278" t="s">
        <v>168</v>
      </c>
      <c r="B151" s="278"/>
      <c r="C151" s="147">
        <v>56</v>
      </c>
      <c r="D151" s="147">
        <v>33</v>
      </c>
      <c r="E151" s="147">
        <v>23</v>
      </c>
      <c r="F151" s="147">
        <v>53</v>
      </c>
      <c r="G151" s="147">
        <v>32</v>
      </c>
      <c r="H151" s="147">
        <v>21</v>
      </c>
      <c r="I151" s="147">
        <v>55</v>
      </c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256" s="18" customFormat="1" ht="12" customHeight="1" x14ac:dyDescent="0.2">
      <c r="A152" s="278" t="s">
        <v>169</v>
      </c>
      <c r="B152" s="278"/>
      <c r="C152" s="147">
        <v>51</v>
      </c>
      <c r="D152" s="147">
        <v>30</v>
      </c>
      <c r="E152" s="147">
        <v>21</v>
      </c>
      <c r="F152" s="147">
        <v>49</v>
      </c>
      <c r="G152" s="147">
        <v>28</v>
      </c>
      <c r="H152" s="147">
        <v>21</v>
      </c>
      <c r="I152" s="147">
        <v>51</v>
      </c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48"/>
      <c r="DT152" s="148"/>
      <c r="DU152" s="148"/>
      <c r="DV152" s="148"/>
      <c r="DW152" s="148"/>
      <c r="DX152" s="148"/>
      <c r="DY152" s="148"/>
      <c r="DZ152" s="148"/>
      <c r="EA152" s="148"/>
      <c r="EB152" s="148"/>
      <c r="EC152" s="148"/>
      <c r="ED152" s="148"/>
      <c r="EE152" s="148"/>
      <c r="EF152" s="148"/>
      <c r="EG152" s="148"/>
      <c r="EH152" s="148"/>
      <c r="EI152" s="148"/>
      <c r="EJ152" s="148"/>
      <c r="EK152" s="148"/>
      <c r="EL152" s="148"/>
      <c r="EM152" s="148"/>
      <c r="EN152" s="148"/>
      <c r="EO152" s="148"/>
      <c r="EP152" s="148"/>
      <c r="EQ152" s="148"/>
      <c r="ER152" s="148"/>
      <c r="ES152" s="148"/>
      <c r="ET152" s="148"/>
      <c r="EU152" s="148"/>
      <c r="EV152" s="148"/>
      <c r="EW152" s="148"/>
      <c r="EX152" s="148"/>
      <c r="EY152" s="148"/>
      <c r="EZ152" s="148"/>
      <c r="FA152" s="148"/>
      <c r="FB152" s="148"/>
      <c r="FC152" s="148"/>
      <c r="FD152" s="148"/>
      <c r="FE152" s="148"/>
      <c r="FF152" s="148"/>
      <c r="FG152" s="148"/>
      <c r="FH152" s="148"/>
      <c r="FI152" s="148"/>
      <c r="FJ152" s="148"/>
      <c r="FK152" s="148"/>
      <c r="FL152" s="148"/>
      <c r="FM152" s="148"/>
      <c r="FN152" s="148"/>
      <c r="FO152" s="148"/>
      <c r="FP152" s="148"/>
      <c r="FQ152" s="148"/>
      <c r="FR152" s="148"/>
      <c r="FS152" s="148"/>
      <c r="FT152" s="148"/>
      <c r="FU152" s="148"/>
      <c r="FV152" s="148"/>
      <c r="FW152" s="148"/>
      <c r="FX152" s="148"/>
      <c r="FY152" s="148"/>
      <c r="FZ152" s="148"/>
      <c r="GA152" s="148"/>
      <c r="GB152" s="148"/>
      <c r="GC152" s="148"/>
      <c r="GD152" s="148"/>
      <c r="GE152" s="148"/>
      <c r="GF152" s="148"/>
      <c r="GG152" s="148"/>
      <c r="GH152" s="148"/>
      <c r="GI152" s="148"/>
      <c r="GJ152" s="148"/>
      <c r="GK152" s="148"/>
      <c r="GL152" s="148"/>
      <c r="GM152" s="148"/>
      <c r="GN152" s="148"/>
      <c r="GO152" s="148"/>
      <c r="GP152" s="148"/>
      <c r="GQ152" s="148"/>
      <c r="GR152" s="148"/>
      <c r="GS152" s="148"/>
      <c r="GT152" s="148"/>
      <c r="GU152" s="148"/>
      <c r="GV152" s="148"/>
      <c r="GW152" s="148"/>
      <c r="GX152" s="148"/>
      <c r="GY152" s="148"/>
      <c r="GZ152" s="148"/>
      <c r="HA152" s="148"/>
      <c r="HB152" s="148"/>
      <c r="HC152" s="148"/>
      <c r="HD152" s="148"/>
      <c r="HE152" s="148"/>
      <c r="HF152" s="148"/>
      <c r="HG152" s="148"/>
      <c r="HH152" s="148"/>
      <c r="HI152" s="148"/>
      <c r="HJ152" s="148"/>
      <c r="HK152" s="148"/>
      <c r="HL152" s="148"/>
      <c r="HM152" s="148"/>
      <c r="HN152" s="148"/>
      <c r="HO152" s="148"/>
      <c r="HP152" s="148"/>
      <c r="HQ152" s="148"/>
      <c r="HR152" s="148"/>
      <c r="HS152" s="148"/>
      <c r="HT152" s="148"/>
      <c r="HU152" s="148"/>
      <c r="HV152" s="148"/>
      <c r="HW152" s="148"/>
      <c r="HX152" s="148"/>
      <c r="HY152" s="148"/>
      <c r="HZ152" s="148"/>
      <c r="IA152" s="148"/>
      <c r="IB152" s="148"/>
      <c r="IC152" s="148"/>
      <c r="ID152" s="148"/>
      <c r="IE152" s="148"/>
      <c r="IF152" s="148"/>
      <c r="IG152" s="148"/>
      <c r="IH152" s="148"/>
      <c r="II152" s="148"/>
      <c r="IJ152" s="148"/>
      <c r="IK152" s="148"/>
      <c r="IL152" s="148"/>
      <c r="IM152" s="148"/>
      <c r="IN152" s="148"/>
      <c r="IO152" s="148"/>
      <c r="IP152" s="148"/>
      <c r="IQ152" s="148"/>
      <c r="IR152" s="148"/>
      <c r="IS152" s="148"/>
      <c r="IT152" s="148"/>
      <c r="IU152" s="148"/>
      <c r="IV152" s="148"/>
    </row>
    <row r="153" spans="1:256" s="18" customFormat="1" ht="12" customHeight="1" x14ac:dyDescent="0.2">
      <c r="A153" s="278" t="s">
        <v>170</v>
      </c>
      <c r="B153" s="278"/>
      <c r="C153" s="147">
        <v>1177</v>
      </c>
      <c r="D153" s="147">
        <v>567</v>
      </c>
      <c r="E153" s="147">
        <v>610</v>
      </c>
      <c r="F153" s="147">
        <v>1177</v>
      </c>
      <c r="G153" s="147">
        <v>561</v>
      </c>
      <c r="H153" s="147">
        <v>616</v>
      </c>
      <c r="I153" s="147">
        <v>1176</v>
      </c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48"/>
      <c r="DT153" s="148"/>
      <c r="DU153" s="148"/>
      <c r="DV153" s="148"/>
      <c r="DW153" s="148"/>
      <c r="DX153" s="148"/>
      <c r="DY153" s="148"/>
      <c r="DZ153" s="148"/>
      <c r="EA153" s="148"/>
      <c r="EB153" s="148"/>
      <c r="EC153" s="148"/>
      <c r="ED153" s="148"/>
      <c r="EE153" s="148"/>
      <c r="EF153" s="148"/>
      <c r="EG153" s="148"/>
      <c r="EH153" s="148"/>
      <c r="EI153" s="148"/>
      <c r="EJ153" s="148"/>
      <c r="EK153" s="148"/>
      <c r="EL153" s="148"/>
      <c r="EM153" s="148"/>
      <c r="EN153" s="148"/>
      <c r="EO153" s="148"/>
      <c r="EP153" s="148"/>
      <c r="EQ153" s="148"/>
      <c r="ER153" s="148"/>
      <c r="ES153" s="148"/>
      <c r="ET153" s="148"/>
      <c r="EU153" s="148"/>
      <c r="EV153" s="148"/>
      <c r="EW153" s="148"/>
      <c r="EX153" s="148"/>
      <c r="EY153" s="148"/>
      <c r="EZ153" s="148"/>
      <c r="FA153" s="148"/>
      <c r="FB153" s="148"/>
      <c r="FC153" s="148"/>
      <c r="FD153" s="148"/>
      <c r="FE153" s="148"/>
      <c r="FF153" s="148"/>
      <c r="FG153" s="148"/>
      <c r="FH153" s="148"/>
      <c r="FI153" s="148"/>
      <c r="FJ153" s="148"/>
      <c r="FK153" s="148"/>
      <c r="FL153" s="148"/>
      <c r="FM153" s="148"/>
      <c r="FN153" s="148"/>
      <c r="FO153" s="148"/>
      <c r="FP153" s="148"/>
      <c r="FQ153" s="148"/>
      <c r="FR153" s="148"/>
      <c r="FS153" s="148"/>
      <c r="FT153" s="148"/>
      <c r="FU153" s="148"/>
      <c r="FV153" s="148"/>
      <c r="FW153" s="148"/>
      <c r="FX153" s="148"/>
      <c r="FY153" s="148"/>
      <c r="FZ153" s="148"/>
      <c r="GA153" s="148"/>
      <c r="GB153" s="148"/>
      <c r="GC153" s="148"/>
      <c r="GD153" s="148"/>
      <c r="GE153" s="148"/>
      <c r="GF153" s="148"/>
      <c r="GG153" s="148"/>
      <c r="GH153" s="148"/>
      <c r="GI153" s="148"/>
      <c r="GJ153" s="148"/>
      <c r="GK153" s="148"/>
      <c r="GL153" s="148"/>
      <c r="GM153" s="148"/>
      <c r="GN153" s="148"/>
      <c r="GO153" s="148"/>
      <c r="GP153" s="148"/>
      <c r="GQ153" s="148"/>
      <c r="GR153" s="148"/>
      <c r="GS153" s="148"/>
      <c r="GT153" s="148"/>
      <c r="GU153" s="148"/>
      <c r="GV153" s="148"/>
      <c r="GW153" s="148"/>
      <c r="GX153" s="148"/>
      <c r="GY153" s="148"/>
      <c r="GZ153" s="148"/>
      <c r="HA153" s="148"/>
      <c r="HB153" s="148"/>
      <c r="HC153" s="148"/>
      <c r="HD153" s="148"/>
      <c r="HE153" s="148"/>
      <c r="HF153" s="148"/>
      <c r="HG153" s="148"/>
      <c r="HH153" s="148"/>
      <c r="HI153" s="148"/>
      <c r="HJ153" s="148"/>
      <c r="HK153" s="148"/>
      <c r="HL153" s="148"/>
      <c r="HM153" s="148"/>
      <c r="HN153" s="148"/>
      <c r="HO153" s="148"/>
      <c r="HP153" s="148"/>
      <c r="HQ153" s="148"/>
      <c r="HR153" s="148"/>
      <c r="HS153" s="148"/>
      <c r="HT153" s="148"/>
      <c r="HU153" s="148"/>
      <c r="HV153" s="148"/>
      <c r="HW153" s="148"/>
      <c r="HX153" s="148"/>
      <c r="HY153" s="148"/>
      <c r="HZ153" s="148"/>
      <c r="IA153" s="148"/>
      <c r="IB153" s="148"/>
      <c r="IC153" s="148"/>
      <c r="ID153" s="148"/>
      <c r="IE153" s="148"/>
      <c r="IF153" s="148"/>
      <c r="IG153" s="148"/>
      <c r="IH153" s="148"/>
      <c r="II153" s="148"/>
      <c r="IJ153" s="148"/>
      <c r="IK153" s="148"/>
      <c r="IL153" s="148"/>
      <c r="IM153" s="148"/>
      <c r="IN153" s="148"/>
      <c r="IO153" s="148"/>
      <c r="IP153" s="148"/>
      <c r="IQ153" s="148"/>
      <c r="IR153" s="148"/>
      <c r="IS153" s="148"/>
      <c r="IT153" s="148"/>
      <c r="IU153" s="148"/>
      <c r="IV153" s="148"/>
    </row>
    <row r="154" spans="1:256" s="18" customFormat="1" ht="12" customHeight="1" x14ac:dyDescent="0.2">
      <c r="A154" s="278" t="s">
        <v>171</v>
      </c>
      <c r="B154" s="278"/>
      <c r="C154" s="147">
        <v>569</v>
      </c>
      <c r="D154" s="147">
        <v>305</v>
      </c>
      <c r="E154" s="147">
        <v>264</v>
      </c>
      <c r="F154" s="147">
        <v>526</v>
      </c>
      <c r="G154" s="147">
        <v>272</v>
      </c>
      <c r="H154" s="147">
        <v>254</v>
      </c>
      <c r="I154" s="147">
        <v>549</v>
      </c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8"/>
      <c r="DR154" s="148"/>
      <c r="DS154" s="148"/>
      <c r="DT154" s="148"/>
      <c r="DU154" s="148"/>
      <c r="DV154" s="148"/>
      <c r="DW154" s="148"/>
      <c r="DX154" s="148"/>
      <c r="DY154" s="148"/>
      <c r="DZ154" s="148"/>
      <c r="EA154" s="148"/>
      <c r="EB154" s="148"/>
      <c r="EC154" s="148"/>
      <c r="ED154" s="148"/>
      <c r="EE154" s="148"/>
      <c r="EF154" s="148"/>
      <c r="EG154" s="148"/>
      <c r="EH154" s="148"/>
      <c r="EI154" s="148"/>
      <c r="EJ154" s="148"/>
      <c r="EK154" s="148"/>
      <c r="EL154" s="148"/>
      <c r="EM154" s="148"/>
      <c r="EN154" s="148"/>
      <c r="EO154" s="148"/>
      <c r="EP154" s="148"/>
      <c r="EQ154" s="148"/>
      <c r="ER154" s="148"/>
      <c r="ES154" s="148"/>
      <c r="ET154" s="148"/>
      <c r="EU154" s="148"/>
      <c r="EV154" s="148"/>
      <c r="EW154" s="148"/>
      <c r="EX154" s="148"/>
      <c r="EY154" s="148"/>
      <c r="EZ154" s="148"/>
      <c r="FA154" s="148"/>
      <c r="FB154" s="148"/>
      <c r="FC154" s="148"/>
      <c r="FD154" s="148"/>
      <c r="FE154" s="148"/>
      <c r="FF154" s="148"/>
      <c r="FG154" s="148"/>
      <c r="FH154" s="148"/>
      <c r="FI154" s="148"/>
      <c r="FJ154" s="148"/>
      <c r="FK154" s="148"/>
      <c r="FL154" s="148"/>
      <c r="FM154" s="148"/>
      <c r="FN154" s="148"/>
      <c r="FO154" s="148"/>
      <c r="FP154" s="148"/>
      <c r="FQ154" s="148"/>
      <c r="FR154" s="148"/>
      <c r="FS154" s="148"/>
      <c r="FT154" s="148"/>
      <c r="FU154" s="148"/>
      <c r="FV154" s="148"/>
      <c r="FW154" s="148"/>
      <c r="FX154" s="148"/>
      <c r="FY154" s="148"/>
      <c r="FZ154" s="148"/>
      <c r="GA154" s="148"/>
      <c r="GB154" s="148"/>
      <c r="GC154" s="148"/>
      <c r="GD154" s="148"/>
      <c r="GE154" s="148"/>
      <c r="GF154" s="148"/>
      <c r="GG154" s="148"/>
      <c r="GH154" s="148"/>
      <c r="GI154" s="148"/>
      <c r="GJ154" s="148"/>
      <c r="GK154" s="148"/>
      <c r="GL154" s="148"/>
      <c r="GM154" s="148"/>
      <c r="GN154" s="148"/>
      <c r="GO154" s="148"/>
      <c r="GP154" s="148"/>
      <c r="GQ154" s="148"/>
      <c r="GR154" s="148"/>
      <c r="GS154" s="148"/>
      <c r="GT154" s="148"/>
      <c r="GU154" s="148"/>
      <c r="GV154" s="148"/>
      <c r="GW154" s="148"/>
      <c r="GX154" s="148"/>
      <c r="GY154" s="148"/>
      <c r="GZ154" s="148"/>
      <c r="HA154" s="148"/>
      <c r="HB154" s="148"/>
      <c r="HC154" s="148"/>
      <c r="HD154" s="148"/>
      <c r="HE154" s="148"/>
      <c r="HF154" s="148"/>
      <c r="HG154" s="148"/>
      <c r="HH154" s="148"/>
      <c r="HI154" s="148"/>
      <c r="HJ154" s="148"/>
      <c r="HK154" s="148"/>
      <c r="HL154" s="148"/>
      <c r="HM154" s="148"/>
      <c r="HN154" s="148"/>
      <c r="HO154" s="148"/>
      <c r="HP154" s="148"/>
      <c r="HQ154" s="148"/>
      <c r="HR154" s="148"/>
      <c r="HS154" s="148"/>
      <c r="HT154" s="148"/>
      <c r="HU154" s="148"/>
      <c r="HV154" s="148"/>
      <c r="HW154" s="148"/>
      <c r="HX154" s="148"/>
      <c r="HY154" s="148"/>
      <c r="HZ154" s="148"/>
      <c r="IA154" s="148"/>
      <c r="IB154" s="148"/>
      <c r="IC154" s="148"/>
      <c r="ID154" s="148"/>
      <c r="IE154" s="148"/>
      <c r="IF154" s="148"/>
      <c r="IG154" s="148"/>
      <c r="IH154" s="148"/>
      <c r="II154" s="148"/>
      <c r="IJ154" s="148"/>
      <c r="IK154" s="148"/>
      <c r="IL154" s="148"/>
      <c r="IM154" s="148"/>
      <c r="IN154" s="148"/>
      <c r="IO154" s="148"/>
      <c r="IP154" s="148"/>
      <c r="IQ154" s="148"/>
      <c r="IR154" s="148"/>
      <c r="IS154" s="148"/>
      <c r="IT154" s="148"/>
      <c r="IU154" s="148"/>
      <c r="IV154" s="148"/>
    </row>
    <row r="155" spans="1:256" s="18" customFormat="1" ht="12" customHeight="1" x14ac:dyDescent="0.2">
      <c r="A155" s="278" t="s">
        <v>172</v>
      </c>
      <c r="B155" s="278"/>
      <c r="C155" s="147">
        <v>45</v>
      </c>
      <c r="D155" s="147">
        <v>24</v>
      </c>
      <c r="E155" s="147">
        <v>21</v>
      </c>
      <c r="F155" s="147">
        <v>48</v>
      </c>
      <c r="G155" s="147">
        <v>27</v>
      </c>
      <c r="H155" s="147">
        <v>21</v>
      </c>
      <c r="I155" s="147">
        <v>47</v>
      </c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48"/>
      <c r="DT155" s="148"/>
      <c r="DU155" s="148"/>
      <c r="DV155" s="148"/>
      <c r="DW155" s="148"/>
      <c r="DX155" s="148"/>
      <c r="DY155" s="148"/>
      <c r="DZ155" s="148"/>
      <c r="EA155" s="148"/>
      <c r="EB155" s="148"/>
      <c r="EC155" s="148"/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8"/>
      <c r="EO155" s="148"/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8"/>
      <c r="FF155" s="148"/>
      <c r="FG155" s="148"/>
      <c r="FH155" s="148"/>
      <c r="FI155" s="148"/>
      <c r="FJ155" s="148"/>
      <c r="FK155" s="148"/>
      <c r="FL155" s="148"/>
      <c r="FM155" s="148"/>
      <c r="FN155" s="148"/>
      <c r="FO155" s="148"/>
      <c r="FP155" s="148"/>
      <c r="FQ155" s="148"/>
      <c r="FR155" s="148"/>
      <c r="FS155" s="148"/>
      <c r="FT155" s="148"/>
      <c r="FU155" s="148"/>
      <c r="FV155" s="148"/>
      <c r="FW155" s="148"/>
      <c r="FX155" s="148"/>
      <c r="FY155" s="148"/>
      <c r="FZ155" s="148"/>
      <c r="GA155" s="148"/>
      <c r="GB155" s="148"/>
      <c r="GC155" s="148"/>
      <c r="GD155" s="148"/>
      <c r="GE155" s="148"/>
      <c r="GF155" s="148"/>
      <c r="GG155" s="148"/>
      <c r="GH155" s="148"/>
      <c r="GI155" s="148"/>
      <c r="GJ155" s="148"/>
      <c r="GK155" s="148"/>
      <c r="GL155" s="148"/>
      <c r="GM155" s="148"/>
      <c r="GN155" s="148"/>
      <c r="GO155" s="148"/>
      <c r="GP155" s="148"/>
      <c r="GQ155" s="148"/>
      <c r="GR155" s="148"/>
      <c r="GS155" s="148"/>
      <c r="GT155" s="148"/>
      <c r="GU155" s="148"/>
      <c r="GV155" s="148"/>
      <c r="GW155" s="148"/>
      <c r="GX155" s="148"/>
      <c r="GY155" s="148"/>
      <c r="GZ155" s="148"/>
      <c r="HA155" s="148"/>
      <c r="HB155" s="148"/>
      <c r="HC155" s="148"/>
      <c r="HD155" s="148"/>
      <c r="HE155" s="148"/>
      <c r="HF155" s="148"/>
      <c r="HG155" s="148"/>
      <c r="HH155" s="148"/>
      <c r="HI155" s="148"/>
      <c r="HJ155" s="148"/>
      <c r="HK155" s="148"/>
      <c r="HL155" s="148"/>
      <c r="HM155" s="148"/>
      <c r="HN155" s="148"/>
      <c r="HO155" s="148"/>
      <c r="HP155" s="148"/>
      <c r="HQ155" s="148"/>
      <c r="HR155" s="148"/>
      <c r="HS155" s="148"/>
      <c r="HT155" s="148"/>
      <c r="HU155" s="148"/>
      <c r="HV155" s="148"/>
      <c r="HW155" s="148"/>
      <c r="HX155" s="148"/>
      <c r="HY155" s="148"/>
      <c r="HZ155" s="148"/>
      <c r="IA155" s="148"/>
      <c r="IB155" s="148"/>
      <c r="IC155" s="148"/>
      <c r="ID155" s="148"/>
      <c r="IE155" s="148"/>
      <c r="IF155" s="148"/>
      <c r="IG155" s="148"/>
      <c r="IH155" s="148"/>
      <c r="II155" s="148"/>
      <c r="IJ155" s="148"/>
      <c r="IK155" s="148"/>
      <c r="IL155" s="148"/>
      <c r="IM155" s="148"/>
      <c r="IN155" s="148"/>
      <c r="IO155" s="148"/>
      <c r="IP155" s="148"/>
      <c r="IQ155" s="148"/>
      <c r="IR155" s="148"/>
      <c r="IS155" s="148"/>
      <c r="IT155" s="148"/>
      <c r="IU155" s="148"/>
      <c r="IV155" s="148"/>
    </row>
    <row r="156" spans="1:256" s="18" customFormat="1" ht="12" customHeight="1" x14ac:dyDescent="0.2">
      <c r="A156" s="279" t="s">
        <v>173</v>
      </c>
      <c r="B156" s="279"/>
      <c r="C156" s="154">
        <v>2592</v>
      </c>
      <c r="D156" s="154">
        <v>1276</v>
      </c>
      <c r="E156" s="154">
        <v>1316</v>
      </c>
      <c r="F156" s="154">
        <v>2586</v>
      </c>
      <c r="G156" s="154">
        <v>1278</v>
      </c>
      <c r="H156" s="154">
        <v>1308</v>
      </c>
      <c r="I156" s="154">
        <v>2588</v>
      </c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48"/>
      <c r="DT156" s="148"/>
      <c r="DU156" s="148"/>
      <c r="DV156" s="148"/>
      <c r="DW156" s="148"/>
      <c r="DX156" s="148"/>
      <c r="DY156" s="148"/>
      <c r="DZ156" s="148"/>
      <c r="EA156" s="148"/>
      <c r="EB156" s="148"/>
      <c r="EC156" s="148"/>
      <c r="ED156" s="148"/>
      <c r="EE156" s="148"/>
      <c r="EF156" s="148"/>
      <c r="EG156" s="148"/>
      <c r="EH156" s="148"/>
      <c r="EI156" s="148"/>
      <c r="EJ156" s="148"/>
      <c r="EK156" s="148"/>
      <c r="EL156" s="148"/>
      <c r="EM156" s="148"/>
      <c r="EN156" s="148"/>
      <c r="EO156" s="148"/>
      <c r="EP156" s="148"/>
      <c r="EQ156" s="148"/>
      <c r="ER156" s="148"/>
      <c r="ES156" s="148"/>
      <c r="ET156" s="148"/>
      <c r="EU156" s="148"/>
      <c r="EV156" s="148"/>
      <c r="EW156" s="148"/>
      <c r="EX156" s="148"/>
      <c r="EY156" s="148"/>
      <c r="EZ156" s="148"/>
      <c r="FA156" s="148"/>
      <c r="FB156" s="148"/>
      <c r="FC156" s="148"/>
      <c r="FD156" s="148"/>
      <c r="FE156" s="148"/>
      <c r="FF156" s="148"/>
      <c r="FG156" s="148"/>
      <c r="FH156" s="148"/>
      <c r="FI156" s="148"/>
      <c r="FJ156" s="148"/>
      <c r="FK156" s="148"/>
      <c r="FL156" s="148"/>
      <c r="FM156" s="148"/>
      <c r="FN156" s="148"/>
      <c r="FO156" s="148"/>
      <c r="FP156" s="148"/>
      <c r="FQ156" s="148"/>
      <c r="FR156" s="148"/>
      <c r="FS156" s="148"/>
      <c r="FT156" s="148"/>
      <c r="FU156" s="148"/>
      <c r="FV156" s="148"/>
      <c r="FW156" s="148"/>
      <c r="FX156" s="148"/>
      <c r="FY156" s="148"/>
      <c r="FZ156" s="148"/>
      <c r="GA156" s="148"/>
      <c r="GB156" s="148"/>
      <c r="GC156" s="148"/>
      <c r="GD156" s="148"/>
      <c r="GE156" s="148"/>
      <c r="GF156" s="148"/>
      <c r="GG156" s="148"/>
      <c r="GH156" s="148"/>
      <c r="GI156" s="148"/>
      <c r="GJ156" s="148"/>
      <c r="GK156" s="148"/>
      <c r="GL156" s="148"/>
      <c r="GM156" s="148"/>
      <c r="GN156" s="148"/>
      <c r="GO156" s="148"/>
      <c r="GP156" s="148"/>
      <c r="GQ156" s="148"/>
      <c r="GR156" s="148"/>
      <c r="GS156" s="148"/>
      <c r="GT156" s="148"/>
      <c r="GU156" s="148"/>
      <c r="GV156" s="148"/>
      <c r="GW156" s="148"/>
      <c r="GX156" s="148"/>
      <c r="GY156" s="148"/>
      <c r="GZ156" s="148"/>
      <c r="HA156" s="148"/>
      <c r="HB156" s="148"/>
      <c r="HC156" s="148"/>
      <c r="HD156" s="148"/>
      <c r="HE156" s="148"/>
      <c r="HF156" s="148"/>
      <c r="HG156" s="148"/>
      <c r="HH156" s="148"/>
      <c r="HI156" s="148"/>
      <c r="HJ156" s="148"/>
      <c r="HK156" s="148"/>
      <c r="HL156" s="148"/>
      <c r="HM156" s="148"/>
      <c r="HN156" s="148"/>
      <c r="HO156" s="148"/>
      <c r="HP156" s="148"/>
      <c r="HQ156" s="148"/>
      <c r="HR156" s="148"/>
      <c r="HS156" s="148"/>
      <c r="HT156" s="148"/>
      <c r="HU156" s="148"/>
      <c r="HV156" s="148"/>
      <c r="HW156" s="148"/>
      <c r="HX156" s="148"/>
      <c r="HY156" s="148"/>
      <c r="HZ156" s="148"/>
      <c r="IA156" s="148"/>
      <c r="IB156" s="148"/>
      <c r="IC156" s="148"/>
      <c r="ID156" s="148"/>
      <c r="IE156" s="148"/>
      <c r="IF156" s="148"/>
      <c r="IG156" s="148"/>
      <c r="IH156" s="148"/>
      <c r="II156" s="148"/>
      <c r="IJ156" s="148"/>
      <c r="IK156" s="148"/>
      <c r="IL156" s="148"/>
      <c r="IM156" s="148"/>
      <c r="IN156" s="148"/>
      <c r="IO156" s="148"/>
      <c r="IP156" s="148"/>
      <c r="IQ156" s="148"/>
      <c r="IR156" s="148"/>
      <c r="IS156" s="148"/>
      <c r="IT156" s="148"/>
      <c r="IU156" s="148"/>
      <c r="IV156" s="148"/>
    </row>
    <row r="157" spans="1:256" s="18" customFormat="1" ht="12" customHeight="1" x14ac:dyDescent="0.2">
      <c r="A157" s="151"/>
      <c r="B157" s="151"/>
      <c r="C157" s="151"/>
      <c r="D157" s="151"/>
      <c r="E157" s="151"/>
      <c r="F157" s="151"/>
      <c r="G157" s="151"/>
      <c r="H157" s="151"/>
      <c r="I157" s="151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8"/>
      <c r="DB157" s="148"/>
      <c r="DC157" s="148"/>
      <c r="DD157" s="148"/>
      <c r="DE157" s="148"/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8"/>
      <c r="DR157" s="148"/>
      <c r="DS157" s="148"/>
      <c r="DT157" s="148"/>
      <c r="DU157" s="148"/>
      <c r="DV157" s="148"/>
      <c r="DW157" s="148"/>
      <c r="DX157" s="148"/>
      <c r="DY157" s="148"/>
      <c r="DZ157" s="148"/>
      <c r="EA157" s="148"/>
      <c r="EB157" s="148"/>
      <c r="EC157" s="148"/>
      <c r="ED157" s="148"/>
      <c r="EE157" s="148"/>
      <c r="EF157" s="148"/>
      <c r="EG157" s="148"/>
      <c r="EH157" s="148"/>
      <c r="EI157" s="148"/>
      <c r="EJ157" s="148"/>
      <c r="EK157" s="148"/>
      <c r="EL157" s="148"/>
      <c r="EM157" s="148"/>
      <c r="EN157" s="148"/>
      <c r="EO157" s="148"/>
      <c r="EP157" s="148"/>
      <c r="EQ157" s="148"/>
      <c r="ER157" s="148"/>
      <c r="ES157" s="148"/>
      <c r="ET157" s="148"/>
      <c r="EU157" s="148"/>
      <c r="EV157" s="148"/>
      <c r="EW157" s="148"/>
      <c r="EX157" s="148"/>
      <c r="EY157" s="148"/>
      <c r="EZ157" s="148"/>
      <c r="FA157" s="148"/>
      <c r="FB157" s="148"/>
      <c r="FC157" s="148"/>
      <c r="FD157" s="148"/>
      <c r="FE157" s="148"/>
      <c r="FF157" s="148"/>
      <c r="FG157" s="148"/>
      <c r="FH157" s="148"/>
      <c r="FI157" s="148"/>
      <c r="FJ157" s="148"/>
      <c r="FK157" s="148"/>
      <c r="FL157" s="148"/>
      <c r="FM157" s="148"/>
      <c r="FN157" s="148"/>
      <c r="FO157" s="148"/>
      <c r="FP157" s="148"/>
      <c r="FQ157" s="148"/>
      <c r="FR157" s="148"/>
      <c r="FS157" s="148"/>
      <c r="FT157" s="148"/>
      <c r="FU157" s="148"/>
      <c r="FV157" s="148"/>
      <c r="FW157" s="148"/>
      <c r="FX157" s="148"/>
      <c r="FY157" s="148"/>
      <c r="FZ157" s="148"/>
      <c r="GA157" s="148"/>
      <c r="GB157" s="148"/>
      <c r="GC157" s="148"/>
      <c r="GD157" s="148"/>
      <c r="GE157" s="148"/>
      <c r="GF157" s="148"/>
      <c r="GG157" s="148"/>
      <c r="GH157" s="148"/>
      <c r="GI157" s="148"/>
      <c r="GJ157" s="148"/>
      <c r="GK157" s="148"/>
      <c r="GL157" s="148"/>
      <c r="GM157" s="148"/>
      <c r="GN157" s="148"/>
      <c r="GO157" s="148"/>
      <c r="GP157" s="148"/>
      <c r="GQ157" s="148"/>
      <c r="GR157" s="148"/>
      <c r="GS157" s="148"/>
      <c r="GT157" s="148"/>
      <c r="GU157" s="148"/>
      <c r="GV157" s="148"/>
      <c r="GW157" s="148"/>
      <c r="GX157" s="148"/>
      <c r="GY157" s="148"/>
      <c r="GZ157" s="148"/>
      <c r="HA157" s="148"/>
      <c r="HB157" s="148"/>
      <c r="HC157" s="148"/>
      <c r="HD157" s="148"/>
      <c r="HE157" s="148"/>
      <c r="HF157" s="148"/>
      <c r="HG157" s="148"/>
      <c r="HH157" s="148"/>
      <c r="HI157" s="148"/>
      <c r="HJ157" s="148"/>
      <c r="HK157" s="148"/>
      <c r="HL157" s="148"/>
      <c r="HM157" s="148"/>
      <c r="HN157" s="148"/>
      <c r="HO157" s="148"/>
      <c r="HP157" s="148"/>
      <c r="HQ157" s="148"/>
      <c r="HR157" s="148"/>
      <c r="HS157" s="148"/>
      <c r="HT157" s="148"/>
      <c r="HU157" s="148"/>
      <c r="HV157" s="148"/>
      <c r="HW157" s="148"/>
      <c r="HX157" s="148"/>
      <c r="HY157" s="148"/>
      <c r="HZ157" s="148"/>
      <c r="IA157" s="148"/>
      <c r="IB157" s="148"/>
      <c r="IC157" s="148"/>
      <c r="ID157" s="148"/>
      <c r="IE157" s="148"/>
      <c r="IF157" s="148"/>
      <c r="IG157" s="148"/>
      <c r="IH157" s="148"/>
      <c r="II157" s="148"/>
      <c r="IJ157" s="148"/>
      <c r="IK157" s="148"/>
      <c r="IL157" s="148"/>
      <c r="IM157" s="148"/>
      <c r="IN157" s="148"/>
      <c r="IO157" s="148"/>
      <c r="IP157" s="148"/>
      <c r="IQ157" s="148"/>
      <c r="IR157" s="148"/>
      <c r="IS157" s="148"/>
      <c r="IT157" s="148"/>
      <c r="IU157" s="148"/>
      <c r="IV157" s="148"/>
    </row>
    <row r="158" spans="1:256" s="18" customFormat="1" ht="12" customHeight="1" x14ac:dyDescent="0.2">
      <c r="A158" s="280" t="s">
        <v>174</v>
      </c>
      <c r="B158" s="280"/>
      <c r="C158" s="145">
        <v>54984</v>
      </c>
      <c r="D158" s="145">
        <v>26827</v>
      </c>
      <c r="E158" s="145">
        <v>28157</v>
      </c>
      <c r="F158" s="145">
        <v>55513</v>
      </c>
      <c r="G158" s="145">
        <v>27148</v>
      </c>
      <c r="H158" s="145">
        <v>28365</v>
      </c>
      <c r="I158" s="145">
        <v>55248</v>
      </c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48"/>
      <c r="DT158" s="148"/>
      <c r="DU158" s="148"/>
      <c r="DV158" s="148"/>
      <c r="DW158" s="148"/>
      <c r="DX158" s="148"/>
      <c r="DY158" s="148"/>
      <c r="DZ158" s="148"/>
      <c r="EA158" s="148"/>
      <c r="EB158" s="148"/>
      <c r="EC158" s="148"/>
      <c r="ED158" s="148"/>
      <c r="EE158" s="148"/>
      <c r="EF158" s="148"/>
      <c r="EG158" s="148"/>
      <c r="EH158" s="148"/>
      <c r="EI158" s="148"/>
      <c r="EJ158" s="148"/>
      <c r="EK158" s="148"/>
      <c r="EL158" s="148"/>
      <c r="EM158" s="148"/>
      <c r="EN158" s="148"/>
      <c r="EO158" s="148"/>
      <c r="EP158" s="148"/>
      <c r="EQ158" s="148"/>
      <c r="ER158" s="148"/>
      <c r="ES158" s="148"/>
      <c r="ET158" s="148"/>
      <c r="EU158" s="148"/>
      <c r="EV158" s="148"/>
      <c r="EW158" s="148"/>
      <c r="EX158" s="148"/>
      <c r="EY158" s="148"/>
      <c r="EZ158" s="148"/>
      <c r="FA158" s="148"/>
      <c r="FB158" s="148"/>
      <c r="FC158" s="148"/>
      <c r="FD158" s="148"/>
      <c r="FE158" s="148"/>
      <c r="FF158" s="148"/>
      <c r="FG158" s="148"/>
      <c r="FH158" s="148"/>
      <c r="FI158" s="148"/>
      <c r="FJ158" s="148"/>
      <c r="FK158" s="148"/>
      <c r="FL158" s="148"/>
      <c r="FM158" s="148"/>
      <c r="FN158" s="148"/>
      <c r="FO158" s="148"/>
      <c r="FP158" s="148"/>
      <c r="FQ158" s="148"/>
      <c r="FR158" s="148"/>
      <c r="FS158" s="148"/>
      <c r="FT158" s="148"/>
      <c r="FU158" s="148"/>
      <c r="FV158" s="148"/>
      <c r="FW158" s="148"/>
      <c r="FX158" s="148"/>
      <c r="FY158" s="148"/>
      <c r="FZ158" s="148"/>
      <c r="GA158" s="148"/>
      <c r="GB158" s="148"/>
      <c r="GC158" s="148"/>
      <c r="GD158" s="148"/>
      <c r="GE158" s="148"/>
      <c r="GF158" s="148"/>
      <c r="GG158" s="148"/>
      <c r="GH158" s="148"/>
      <c r="GI158" s="148"/>
      <c r="GJ158" s="148"/>
      <c r="GK158" s="148"/>
      <c r="GL158" s="148"/>
      <c r="GM158" s="148"/>
      <c r="GN158" s="148"/>
      <c r="GO158" s="148"/>
      <c r="GP158" s="148"/>
      <c r="GQ158" s="148"/>
      <c r="GR158" s="148"/>
      <c r="GS158" s="148"/>
      <c r="GT158" s="148"/>
      <c r="GU158" s="148"/>
      <c r="GV158" s="148"/>
      <c r="GW158" s="148"/>
      <c r="GX158" s="148"/>
      <c r="GY158" s="148"/>
      <c r="GZ158" s="148"/>
      <c r="HA158" s="148"/>
      <c r="HB158" s="148"/>
      <c r="HC158" s="148"/>
      <c r="HD158" s="148"/>
      <c r="HE158" s="148"/>
      <c r="HF158" s="148"/>
      <c r="HG158" s="148"/>
      <c r="HH158" s="148"/>
      <c r="HI158" s="148"/>
      <c r="HJ158" s="148"/>
      <c r="HK158" s="148"/>
      <c r="HL158" s="148"/>
      <c r="HM158" s="148"/>
      <c r="HN158" s="148"/>
      <c r="HO158" s="148"/>
      <c r="HP158" s="148"/>
      <c r="HQ158" s="148"/>
      <c r="HR158" s="148"/>
      <c r="HS158" s="148"/>
      <c r="HT158" s="148"/>
      <c r="HU158" s="148"/>
      <c r="HV158" s="148"/>
      <c r="HW158" s="148"/>
      <c r="HX158" s="148"/>
      <c r="HY158" s="148"/>
      <c r="HZ158" s="148"/>
      <c r="IA158" s="148"/>
      <c r="IB158" s="148"/>
      <c r="IC158" s="148"/>
      <c r="ID158" s="148"/>
      <c r="IE158" s="148"/>
      <c r="IF158" s="148"/>
      <c r="IG158" s="148"/>
      <c r="IH158" s="148"/>
      <c r="II158" s="148"/>
      <c r="IJ158" s="148"/>
      <c r="IK158" s="148"/>
      <c r="IL158" s="148"/>
      <c r="IM158" s="148"/>
      <c r="IN158" s="148"/>
      <c r="IO158" s="148"/>
      <c r="IP158" s="148"/>
      <c r="IQ158" s="148"/>
      <c r="IR158" s="148"/>
      <c r="IS158" s="148"/>
      <c r="IT158" s="148"/>
      <c r="IU158" s="148"/>
      <c r="IV158" s="148"/>
    </row>
    <row r="159" spans="1:256" s="18" customFormat="1" ht="12" customHeight="1" x14ac:dyDescent="0.2">
      <c r="A159" s="278" t="s">
        <v>175</v>
      </c>
      <c r="B159" s="278"/>
      <c r="C159" s="147">
        <v>4944</v>
      </c>
      <c r="D159" s="147">
        <v>2466</v>
      </c>
      <c r="E159" s="147">
        <v>2478</v>
      </c>
      <c r="F159" s="147">
        <v>5039</v>
      </c>
      <c r="G159" s="147">
        <v>2508</v>
      </c>
      <c r="H159" s="147">
        <v>2531</v>
      </c>
      <c r="I159" s="147">
        <v>4992</v>
      </c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  <c r="BQ159" s="148"/>
      <c r="BR159" s="148"/>
      <c r="BS159" s="148"/>
      <c r="BT159" s="148"/>
      <c r="BU159" s="148"/>
      <c r="BV159" s="148"/>
      <c r="BW159" s="148"/>
      <c r="BX159" s="148"/>
      <c r="BY159" s="148"/>
      <c r="BZ159" s="148"/>
      <c r="CA159" s="148"/>
      <c r="CB159" s="148"/>
      <c r="CC159" s="148"/>
      <c r="CD159" s="148"/>
      <c r="CE159" s="148"/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8"/>
      <c r="DB159" s="148"/>
      <c r="DC159" s="148"/>
      <c r="DD159" s="148"/>
      <c r="DE159" s="148"/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8"/>
      <c r="DR159" s="148"/>
      <c r="DS159" s="148"/>
      <c r="DT159" s="148"/>
      <c r="DU159" s="148"/>
      <c r="DV159" s="148"/>
      <c r="DW159" s="148"/>
      <c r="DX159" s="148"/>
      <c r="DY159" s="148"/>
      <c r="DZ159" s="148"/>
      <c r="EA159" s="148"/>
      <c r="EB159" s="148"/>
      <c r="EC159" s="148"/>
      <c r="ED159" s="148"/>
      <c r="EE159" s="148"/>
      <c r="EF159" s="148"/>
      <c r="EG159" s="148"/>
      <c r="EH159" s="148"/>
      <c r="EI159" s="148"/>
      <c r="EJ159" s="148"/>
      <c r="EK159" s="148"/>
      <c r="EL159" s="148"/>
      <c r="EM159" s="148"/>
      <c r="EN159" s="148"/>
      <c r="EO159" s="148"/>
      <c r="EP159" s="148"/>
      <c r="EQ159" s="148"/>
      <c r="ER159" s="148"/>
      <c r="ES159" s="148"/>
      <c r="ET159" s="148"/>
      <c r="EU159" s="148"/>
      <c r="EV159" s="148"/>
      <c r="EW159" s="148"/>
      <c r="EX159" s="148"/>
      <c r="EY159" s="148"/>
      <c r="EZ159" s="148"/>
      <c r="FA159" s="148"/>
      <c r="FB159" s="148"/>
      <c r="FC159" s="148"/>
      <c r="FD159" s="148"/>
      <c r="FE159" s="148"/>
      <c r="FF159" s="148"/>
      <c r="FG159" s="148"/>
      <c r="FH159" s="148"/>
      <c r="FI159" s="148"/>
      <c r="FJ159" s="148"/>
      <c r="FK159" s="148"/>
      <c r="FL159" s="148"/>
      <c r="FM159" s="148"/>
      <c r="FN159" s="148"/>
      <c r="FO159" s="148"/>
      <c r="FP159" s="148"/>
      <c r="FQ159" s="148"/>
      <c r="FR159" s="148"/>
      <c r="FS159" s="148"/>
      <c r="FT159" s="148"/>
      <c r="FU159" s="148"/>
      <c r="FV159" s="148"/>
      <c r="FW159" s="148"/>
      <c r="FX159" s="148"/>
      <c r="FY159" s="148"/>
      <c r="FZ159" s="148"/>
      <c r="GA159" s="148"/>
      <c r="GB159" s="148"/>
      <c r="GC159" s="148"/>
      <c r="GD159" s="148"/>
      <c r="GE159" s="148"/>
      <c r="GF159" s="148"/>
      <c r="GG159" s="148"/>
      <c r="GH159" s="148"/>
      <c r="GI159" s="148"/>
      <c r="GJ159" s="148"/>
      <c r="GK159" s="148"/>
      <c r="GL159" s="148"/>
      <c r="GM159" s="148"/>
      <c r="GN159" s="148"/>
      <c r="GO159" s="148"/>
      <c r="GP159" s="148"/>
      <c r="GQ159" s="148"/>
      <c r="GR159" s="148"/>
      <c r="GS159" s="148"/>
      <c r="GT159" s="148"/>
      <c r="GU159" s="148"/>
      <c r="GV159" s="148"/>
      <c r="GW159" s="148"/>
      <c r="GX159" s="148"/>
      <c r="GY159" s="148"/>
      <c r="GZ159" s="148"/>
      <c r="HA159" s="148"/>
      <c r="HB159" s="148"/>
      <c r="HC159" s="148"/>
      <c r="HD159" s="148"/>
      <c r="HE159" s="148"/>
      <c r="HF159" s="148"/>
      <c r="HG159" s="148"/>
      <c r="HH159" s="148"/>
      <c r="HI159" s="148"/>
      <c r="HJ159" s="148"/>
      <c r="HK159" s="148"/>
      <c r="HL159" s="148"/>
      <c r="HM159" s="148"/>
      <c r="HN159" s="148"/>
      <c r="HO159" s="148"/>
      <c r="HP159" s="148"/>
      <c r="HQ159" s="148"/>
      <c r="HR159" s="148"/>
      <c r="HS159" s="148"/>
      <c r="HT159" s="148"/>
      <c r="HU159" s="148"/>
      <c r="HV159" s="148"/>
      <c r="HW159" s="148"/>
      <c r="HX159" s="148"/>
      <c r="HY159" s="148"/>
      <c r="HZ159" s="148"/>
      <c r="IA159" s="148"/>
      <c r="IB159" s="148"/>
      <c r="IC159" s="148"/>
      <c r="ID159" s="148"/>
      <c r="IE159" s="148"/>
      <c r="IF159" s="148"/>
      <c r="IG159" s="148"/>
      <c r="IH159" s="148"/>
      <c r="II159" s="148"/>
      <c r="IJ159" s="148"/>
      <c r="IK159" s="148"/>
      <c r="IL159" s="148"/>
      <c r="IM159" s="148"/>
      <c r="IN159" s="148"/>
      <c r="IO159" s="148"/>
      <c r="IP159" s="148"/>
      <c r="IQ159" s="148"/>
      <c r="IR159" s="148"/>
      <c r="IS159" s="148"/>
      <c r="IT159" s="148"/>
      <c r="IU159" s="148"/>
      <c r="IV159" s="148"/>
    </row>
    <row r="160" spans="1:256" s="18" customFormat="1" ht="12" customHeight="1" x14ac:dyDescent="0.2">
      <c r="A160" s="278" t="s">
        <v>176</v>
      </c>
      <c r="B160" s="278"/>
      <c r="C160" s="147">
        <v>42901</v>
      </c>
      <c r="D160" s="147">
        <v>20743</v>
      </c>
      <c r="E160" s="147">
        <v>22158</v>
      </c>
      <c r="F160" s="147">
        <v>43181</v>
      </c>
      <c r="G160" s="147">
        <v>20908</v>
      </c>
      <c r="H160" s="147">
        <v>22273</v>
      </c>
      <c r="I160" s="147">
        <v>43038</v>
      </c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  <c r="BQ160" s="148"/>
      <c r="BR160" s="148"/>
      <c r="BS160" s="148"/>
      <c r="BT160" s="148"/>
      <c r="BU160" s="148"/>
      <c r="BV160" s="148"/>
      <c r="BW160" s="148"/>
      <c r="BX160" s="148"/>
      <c r="BY160" s="148"/>
      <c r="BZ160" s="148"/>
      <c r="CA160" s="148"/>
      <c r="CB160" s="148"/>
      <c r="CC160" s="148"/>
      <c r="CD160" s="148"/>
      <c r="CE160" s="148"/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  <c r="DT160" s="148"/>
      <c r="DU160" s="148"/>
      <c r="DV160" s="148"/>
      <c r="DW160" s="148"/>
      <c r="DX160" s="148"/>
      <c r="DY160" s="148"/>
      <c r="DZ160" s="148"/>
      <c r="EA160" s="148"/>
      <c r="EB160" s="148"/>
      <c r="EC160" s="148"/>
      <c r="ED160" s="148"/>
      <c r="EE160" s="148"/>
      <c r="EF160" s="148"/>
      <c r="EG160" s="148"/>
      <c r="EH160" s="148"/>
      <c r="EI160" s="148"/>
      <c r="EJ160" s="148"/>
      <c r="EK160" s="148"/>
      <c r="EL160" s="148"/>
      <c r="EM160" s="148"/>
      <c r="EN160" s="148"/>
      <c r="EO160" s="148"/>
      <c r="EP160" s="148"/>
      <c r="EQ160" s="148"/>
      <c r="ER160" s="148"/>
      <c r="ES160" s="148"/>
      <c r="ET160" s="148"/>
      <c r="EU160" s="148"/>
      <c r="EV160" s="148"/>
      <c r="EW160" s="148"/>
      <c r="EX160" s="148"/>
      <c r="EY160" s="148"/>
      <c r="EZ160" s="148"/>
      <c r="FA160" s="148"/>
      <c r="FB160" s="148"/>
      <c r="FC160" s="148"/>
      <c r="FD160" s="148"/>
      <c r="FE160" s="148"/>
      <c r="FF160" s="148"/>
      <c r="FG160" s="148"/>
      <c r="FH160" s="148"/>
      <c r="FI160" s="148"/>
      <c r="FJ160" s="148"/>
      <c r="FK160" s="148"/>
      <c r="FL160" s="148"/>
      <c r="FM160" s="148"/>
      <c r="FN160" s="148"/>
      <c r="FO160" s="148"/>
      <c r="FP160" s="148"/>
      <c r="FQ160" s="148"/>
      <c r="FR160" s="148"/>
      <c r="FS160" s="148"/>
      <c r="FT160" s="148"/>
      <c r="FU160" s="148"/>
      <c r="FV160" s="148"/>
      <c r="FW160" s="148"/>
      <c r="FX160" s="148"/>
      <c r="FY160" s="148"/>
      <c r="FZ160" s="148"/>
      <c r="GA160" s="148"/>
      <c r="GB160" s="148"/>
      <c r="GC160" s="148"/>
      <c r="GD160" s="148"/>
      <c r="GE160" s="148"/>
      <c r="GF160" s="148"/>
      <c r="GG160" s="148"/>
      <c r="GH160" s="148"/>
      <c r="GI160" s="148"/>
      <c r="GJ160" s="148"/>
      <c r="GK160" s="148"/>
      <c r="GL160" s="148"/>
      <c r="GM160" s="148"/>
      <c r="GN160" s="148"/>
      <c r="GO160" s="148"/>
      <c r="GP160" s="148"/>
      <c r="GQ160" s="148"/>
      <c r="GR160" s="148"/>
      <c r="GS160" s="148"/>
      <c r="GT160" s="148"/>
      <c r="GU160" s="148"/>
      <c r="GV160" s="148"/>
      <c r="GW160" s="148"/>
      <c r="GX160" s="148"/>
      <c r="GY160" s="148"/>
      <c r="GZ160" s="148"/>
      <c r="HA160" s="148"/>
      <c r="HB160" s="148"/>
      <c r="HC160" s="148"/>
      <c r="HD160" s="148"/>
      <c r="HE160" s="148"/>
      <c r="HF160" s="148"/>
      <c r="HG160" s="148"/>
      <c r="HH160" s="148"/>
      <c r="HI160" s="148"/>
      <c r="HJ160" s="148"/>
      <c r="HK160" s="148"/>
      <c r="HL160" s="148"/>
      <c r="HM160" s="148"/>
      <c r="HN160" s="148"/>
      <c r="HO160" s="148"/>
      <c r="HP160" s="148"/>
      <c r="HQ160" s="148"/>
      <c r="HR160" s="148"/>
      <c r="HS160" s="148"/>
      <c r="HT160" s="148"/>
      <c r="HU160" s="148"/>
      <c r="HV160" s="148"/>
      <c r="HW160" s="148"/>
      <c r="HX160" s="148"/>
      <c r="HY160" s="148"/>
      <c r="HZ160" s="148"/>
      <c r="IA160" s="148"/>
      <c r="IB160" s="148"/>
      <c r="IC160" s="148"/>
      <c r="ID160" s="148"/>
      <c r="IE160" s="148"/>
      <c r="IF160" s="148"/>
      <c r="IG160" s="148"/>
      <c r="IH160" s="148"/>
      <c r="II160" s="148"/>
      <c r="IJ160" s="148"/>
      <c r="IK160" s="148"/>
      <c r="IL160" s="148"/>
      <c r="IM160" s="148"/>
      <c r="IN160" s="148"/>
      <c r="IO160" s="148"/>
      <c r="IP160" s="148"/>
      <c r="IQ160" s="148"/>
      <c r="IR160" s="148"/>
      <c r="IS160" s="148"/>
      <c r="IT160" s="148"/>
      <c r="IU160" s="148"/>
      <c r="IV160" s="148"/>
    </row>
    <row r="161" spans="1:256" s="18" customFormat="1" ht="12" customHeight="1" x14ac:dyDescent="0.2">
      <c r="A161" s="278" t="s">
        <v>177</v>
      </c>
      <c r="B161" s="278"/>
      <c r="C161" s="147">
        <v>2855</v>
      </c>
      <c r="D161" s="147">
        <v>1475</v>
      </c>
      <c r="E161" s="147">
        <v>1380</v>
      </c>
      <c r="F161" s="147">
        <v>2932</v>
      </c>
      <c r="G161" s="147">
        <v>1528</v>
      </c>
      <c r="H161" s="147">
        <v>1404</v>
      </c>
      <c r="I161" s="147">
        <v>2894</v>
      </c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  <c r="BQ161" s="148"/>
      <c r="BR161" s="148"/>
      <c r="BS161" s="148"/>
      <c r="BT161" s="148"/>
      <c r="BU161" s="148"/>
      <c r="BV161" s="148"/>
      <c r="BW161" s="148"/>
      <c r="BX161" s="148"/>
      <c r="BY161" s="148"/>
      <c r="BZ161" s="148"/>
      <c r="CA161" s="148"/>
      <c r="CB161" s="148"/>
      <c r="CC161" s="148"/>
      <c r="CD161" s="148"/>
      <c r="CE161" s="148"/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8"/>
      <c r="DB161" s="148"/>
      <c r="DC161" s="148"/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8"/>
      <c r="DR161" s="148"/>
      <c r="DS161" s="148"/>
      <c r="DT161" s="148"/>
      <c r="DU161" s="148"/>
      <c r="DV161" s="148"/>
      <c r="DW161" s="148"/>
      <c r="DX161" s="148"/>
      <c r="DY161" s="148"/>
      <c r="DZ161" s="148"/>
      <c r="EA161" s="148"/>
      <c r="EB161" s="148"/>
      <c r="EC161" s="148"/>
      <c r="ED161" s="148"/>
      <c r="EE161" s="148"/>
      <c r="EF161" s="148"/>
      <c r="EG161" s="148"/>
      <c r="EH161" s="148"/>
      <c r="EI161" s="148"/>
      <c r="EJ161" s="148"/>
      <c r="EK161" s="148"/>
      <c r="EL161" s="148"/>
      <c r="EM161" s="148"/>
      <c r="EN161" s="148"/>
      <c r="EO161" s="148"/>
      <c r="EP161" s="148"/>
      <c r="EQ161" s="148"/>
      <c r="ER161" s="148"/>
      <c r="ES161" s="148"/>
      <c r="ET161" s="148"/>
      <c r="EU161" s="148"/>
      <c r="EV161" s="148"/>
      <c r="EW161" s="148"/>
      <c r="EX161" s="148"/>
      <c r="EY161" s="148"/>
      <c r="EZ161" s="148"/>
      <c r="FA161" s="148"/>
      <c r="FB161" s="148"/>
      <c r="FC161" s="148"/>
      <c r="FD161" s="148"/>
      <c r="FE161" s="148"/>
      <c r="FF161" s="148"/>
      <c r="FG161" s="148"/>
      <c r="FH161" s="148"/>
      <c r="FI161" s="148"/>
      <c r="FJ161" s="148"/>
      <c r="FK161" s="148"/>
      <c r="FL161" s="148"/>
      <c r="FM161" s="148"/>
      <c r="FN161" s="148"/>
      <c r="FO161" s="148"/>
      <c r="FP161" s="148"/>
      <c r="FQ161" s="148"/>
      <c r="FR161" s="148"/>
      <c r="FS161" s="148"/>
      <c r="FT161" s="148"/>
      <c r="FU161" s="148"/>
      <c r="FV161" s="148"/>
      <c r="FW161" s="148"/>
      <c r="FX161" s="148"/>
      <c r="FY161" s="148"/>
      <c r="FZ161" s="148"/>
      <c r="GA161" s="148"/>
      <c r="GB161" s="148"/>
      <c r="GC161" s="148"/>
      <c r="GD161" s="148"/>
      <c r="GE161" s="148"/>
      <c r="GF161" s="148"/>
      <c r="GG161" s="148"/>
      <c r="GH161" s="148"/>
      <c r="GI161" s="148"/>
      <c r="GJ161" s="148"/>
      <c r="GK161" s="148"/>
      <c r="GL161" s="148"/>
      <c r="GM161" s="148"/>
      <c r="GN161" s="148"/>
      <c r="GO161" s="148"/>
      <c r="GP161" s="148"/>
      <c r="GQ161" s="148"/>
      <c r="GR161" s="148"/>
      <c r="GS161" s="148"/>
      <c r="GT161" s="148"/>
      <c r="GU161" s="148"/>
      <c r="GV161" s="148"/>
      <c r="GW161" s="148"/>
      <c r="GX161" s="148"/>
      <c r="GY161" s="148"/>
      <c r="GZ161" s="148"/>
      <c r="HA161" s="148"/>
      <c r="HB161" s="148"/>
      <c r="HC161" s="148"/>
      <c r="HD161" s="148"/>
      <c r="HE161" s="148"/>
      <c r="HF161" s="148"/>
      <c r="HG161" s="148"/>
      <c r="HH161" s="148"/>
      <c r="HI161" s="148"/>
      <c r="HJ161" s="148"/>
      <c r="HK161" s="148"/>
      <c r="HL161" s="148"/>
      <c r="HM161" s="148"/>
      <c r="HN161" s="148"/>
      <c r="HO161" s="148"/>
      <c r="HP161" s="148"/>
      <c r="HQ161" s="148"/>
      <c r="HR161" s="148"/>
      <c r="HS161" s="148"/>
      <c r="HT161" s="148"/>
      <c r="HU161" s="148"/>
      <c r="HV161" s="148"/>
      <c r="HW161" s="148"/>
      <c r="HX161" s="148"/>
      <c r="HY161" s="148"/>
      <c r="HZ161" s="148"/>
      <c r="IA161" s="148"/>
      <c r="IB161" s="148"/>
      <c r="IC161" s="148"/>
      <c r="ID161" s="148"/>
      <c r="IE161" s="148"/>
      <c r="IF161" s="148"/>
      <c r="IG161" s="148"/>
      <c r="IH161" s="148"/>
      <c r="II161" s="148"/>
      <c r="IJ161" s="148"/>
      <c r="IK161" s="148"/>
      <c r="IL161" s="148"/>
      <c r="IM161" s="148"/>
      <c r="IN161" s="148"/>
      <c r="IO161" s="148"/>
      <c r="IP161" s="148"/>
      <c r="IQ161" s="148"/>
      <c r="IR161" s="148"/>
      <c r="IS161" s="148"/>
      <c r="IT161" s="148"/>
      <c r="IU161" s="148"/>
      <c r="IV161" s="148"/>
    </row>
    <row r="162" spans="1:256" s="18" customFormat="1" ht="12" customHeight="1" x14ac:dyDescent="0.2">
      <c r="A162" s="278" t="s">
        <v>183</v>
      </c>
      <c r="B162" s="278"/>
      <c r="C162" s="147">
        <v>384</v>
      </c>
      <c r="D162" s="147">
        <v>202</v>
      </c>
      <c r="E162" s="147">
        <v>182</v>
      </c>
      <c r="F162" s="147">
        <v>378</v>
      </c>
      <c r="G162" s="147">
        <v>199</v>
      </c>
      <c r="H162" s="147">
        <v>179</v>
      </c>
      <c r="I162" s="147">
        <v>381</v>
      </c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  <c r="BZ162" s="148"/>
      <c r="CA162" s="148"/>
      <c r="CB162" s="148"/>
      <c r="CC162" s="148"/>
      <c r="CD162" s="148"/>
      <c r="CE162" s="148"/>
      <c r="CF162" s="148"/>
      <c r="CG162" s="148"/>
      <c r="CH162" s="148"/>
      <c r="CI162" s="148"/>
      <c r="CJ162" s="148"/>
      <c r="CK162" s="148"/>
      <c r="CL162" s="148"/>
      <c r="CM162" s="148"/>
      <c r="CN162" s="148"/>
      <c r="CO162" s="148"/>
      <c r="CP162" s="148"/>
      <c r="CQ162" s="148"/>
      <c r="CR162" s="148"/>
      <c r="CS162" s="148"/>
      <c r="CT162" s="148"/>
      <c r="CU162" s="148"/>
      <c r="CV162" s="148"/>
      <c r="CW162" s="148"/>
      <c r="CX162" s="148"/>
      <c r="CY162" s="148"/>
      <c r="CZ162" s="148"/>
      <c r="DA162" s="148"/>
      <c r="DB162" s="148"/>
      <c r="DC162" s="148"/>
      <c r="DD162" s="148"/>
      <c r="DE162" s="148"/>
      <c r="DF162" s="148"/>
      <c r="DG162" s="148"/>
      <c r="DH162" s="148"/>
      <c r="DI162" s="148"/>
      <c r="DJ162" s="148"/>
      <c r="DK162" s="148"/>
      <c r="DL162" s="148"/>
      <c r="DM162" s="148"/>
      <c r="DN162" s="148"/>
      <c r="DO162" s="148"/>
      <c r="DP162" s="148"/>
      <c r="DQ162" s="148"/>
      <c r="DR162" s="148"/>
      <c r="DS162" s="148"/>
      <c r="DT162" s="148"/>
      <c r="DU162" s="148"/>
      <c r="DV162" s="148"/>
      <c r="DW162" s="148"/>
      <c r="DX162" s="148"/>
      <c r="DY162" s="148"/>
      <c r="DZ162" s="148"/>
      <c r="EA162" s="148"/>
      <c r="EB162" s="148"/>
      <c r="EC162" s="148"/>
      <c r="ED162" s="148"/>
      <c r="EE162" s="148"/>
      <c r="EF162" s="148"/>
      <c r="EG162" s="148"/>
      <c r="EH162" s="148"/>
      <c r="EI162" s="148"/>
      <c r="EJ162" s="148"/>
      <c r="EK162" s="148"/>
      <c r="EL162" s="148"/>
      <c r="EM162" s="148"/>
      <c r="EN162" s="148"/>
      <c r="EO162" s="148"/>
      <c r="EP162" s="148"/>
      <c r="EQ162" s="148"/>
      <c r="ER162" s="148"/>
      <c r="ES162" s="148"/>
      <c r="ET162" s="148"/>
      <c r="EU162" s="148"/>
      <c r="EV162" s="148"/>
      <c r="EW162" s="148"/>
      <c r="EX162" s="148"/>
      <c r="EY162" s="148"/>
      <c r="EZ162" s="148"/>
      <c r="FA162" s="148"/>
      <c r="FB162" s="148"/>
      <c r="FC162" s="148"/>
      <c r="FD162" s="148"/>
      <c r="FE162" s="148"/>
      <c r="FF162" s="148"/>
      <c r="FG162" s="148"/>
      <c r="FH162" s="148"/>
      <c r="FI162" s="148"/>
      <c r="FJ162" s="148"/>
      <c r="FK162" s="148"/>
      <c r="FL162" s="148"/>
      <c r="FM162" s="148"/>
      <c r="FN162" s="148"/>
      <c r="FO162" s="148"/>
      <c r="FP162" s="148"/>
      <c r="FQ162" s="148"/>
      <c r="FR162" s="148"/>
      <c r="FS162" s="148"/>
      <c r="FT162" s="148"/>
      <c r="FU162" s="148"/>
      <c r="FV162" s="148"/>
      <c r="FW162" s="148"/>
      <c r="FX162" s="148"/>
      <c r="FY162" s="148"/>
      <c r="FZ162" s="148"/>
      <c r="GA162" s="148"/>
      <c r="GB162" s="148"/>
      <c r="GC162" s="148"/>
      <c r="GD162" s="148"/>
      <c r="GE162" s="148"/>
      <c r="GF162" s="148"/>
      <c r="GG162" s="148"/>
      <c r="GH162" s="148"/>
      <c r="GI162" s="148"/>
      <c r="GJ162" s="148"/>
      <c r="GK162" s="148"/>
      <c r="GL162" s="148"/>
      <c r="GM162" s="148"/>
      <c r="GN162" s="148"/>
      <c r="GO162" s="148"/>
      <c r="GP162" s="148"/>
      <c r="GQ162" s="148"/>
      <c r="GR162" s="148"/>
      <c r="GS162" s="148"/>
      <c r="GT162" s="148"/>
      <c r="GU162" s="148"/>
      <c r="GV162" s="148"/>
      <c r="GW162" s="148"/>
      <c r="GX162" s="148"/>
      <c r="GY162" s="148"/>
      <c r="GZ162" s="148"/>
      <c r="HA162" s="148"/>
      <c r="HB162" s="148"/>
      <c r="HC162" s="148"/>
      <c r="HD162" s="148"/>
      <c r="HE162" s="148"/>
      <c r="HF162" s="148"/>
      <c r="HG162" s="148"/>
      <c r="HH162" s="148"/>
      <c r="HI162" s="148"/>
      <c r="HJ162" s="148"/>
      <c r="HK162" s="148"/>
      <c r="HL162" s="148"/>
      <c r="HM162" s="148"/>
      <c r="HN162" s="148"/>
      <c r="HO162" s="148"/>
      <c r="HP162" s="148"/>
      <c r="HQ162" s="148"/>
      <c r="HR162" s="148"/>
      <c r="HS162" s="148"/>
      <c r="HT162" s="148"/>
      <c r="HU162" s="148"/>
      <c r="HV162" s="148"/>
      <c r="HW162" s="148"/>
      <c r="HX162" s="148"/>
      <c r="HY162" s="148"/>
      <c r="HZ162" s="148"/>
      <c r="IA162" s="148"/>
      <c r="IB162" s="148"/>
      <c r="IC162" s="148"/>
      <c r="ID162" s="148"/>
      <c r="IE162" s="148"/>
      <c r="IF162" s="148"/>
      <c r="IG162" s="148"/>
      <c r="IH162" s="148"/>
      <c r="II162" s="148"/>
      <c r="IJ162" s="148"/>
      <c r="IK162" s="148"/>
      <c r="IL162" s="148"/>
      <c r="IM162" s="148"/>
      <c r="IN162" s="148"/>
      <c r="IO162" s="148"/>
      <c r="IP162" s="148"/>
      <c r="IQ162" s="148"/>
      <c r="IR162" s="148"/>
      <c r="IS162" s="148"/>
      <c r="IT162" s="148"/>
      <c r="IU162" s="148"/>
      <c r="IV162" s="148"/>
    </row>
    <row r="163" spans="1:256" s="18" customFormat="1" ht="12" customHeight="1" x14ac:dyDescent="0.2">
      <c r="A163" s="278" t="s">
        <v>184</v>
      </c>
      <c r="B163" s="278"/>
      <c r="C163" s="147">
        <v>1448</v>
      </c>
      <c r="D163" s="147">
        <v>726</v>
      </c>
      <c r="E163" s="147">
        <v>722</v>
      </c>
      <c r="F163" s="147">
        <v>1470</v>
      </c>
      <c r="G163" s="147">
        <v>737</v>
      </c>
      <c r="H163" s="147">
        <v>733</v>
      </c>
      <c r="I163" s="147">
        <v>1460</v>
      </c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  <c r="BZ163" s="148"/>
      <c r="CA163" s="148"/>
      <c r="CB163" s="148"/>
      <c r="CC163" s="148"/>
      <c r="CD163" s="148"/>
      <c r="CE163" s="148"/>
      <c r="CF163" s="148"/>
      <c r="CG163" s="148"/>
      <c r="CH163" s="148"/>
      <c r="CI163" s="148"/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148"/>
      <c r="CW163" s="148"/>
      <c r="CX163" s="148"/>
      <c r="CY163" s="148"/>
      <c r="CZ163" s="148"/>
      <c r="DA163" s="148"/>
      <c r="DB163" s="148"/>
      <c r="DC163" s="148"/>
      <c r="DD163" s="148"/>
      <c r="DE163" s="148"/>
      <c r="DF163" s="148"/>
      <c r="DG163" s="148"/>
      <c r="DH163" s="148"/>
      <c r="DI163" s="148"/>
      <c r="DJ163" s="148"/>
      <c r="DK163" s="148"/>
      <c r="DL163" s="148"/>
      <c r="DM163" s="148"/>
      <c r="DN163" s="148"/>
      <c r="DO163" s="148"/>
      <c r="DP163" s="148"/>
      <c r="DQ163" s="148"/>
      <c r="DR163" s="148"/>
      <c r="DS163" s="148"/>
      <c r="DT163" s="148"/>
      <c r="DU163" s="148"/>
      <c r="DV163" s="148"/>
      <c r="DW163" s="148"/>
      <c r="DX163" s="148"/>
      <c r="DY163" s="148"/>
      <c r="DZ163" s="148"/>
      <c r="EA163" s="148"/>
      <c r="EB163" s="148"/>
      <c r="EC163" s="148"/>
      <c r="ED163" s="148"/>
      <c r="EE163" s="148"/>
      <c r="EF163" s="148"/>
      <c r="EG163" s="148"/>
      <c r="EH163" s="148"/>
      <c r="EI163" s="148"/>
      <c r="EJ163" s="148"/>
      <c r="EK163" s="148"/>
      <c r="EL163" s="148"/>
      <c r="EM163" s="148"/>
      <c r="EN163" s="148"/>
      <c r="EO163" s="148"/>
      <c r="EP163" s="148"/>
      <c r="EQ163" s="148"/>
      <c r="ER163" s="148"/>
      <c r="ES163" s="148"/>
      <c r="ET163" s="148"/>
      <c r="EU163" s="148"/>
      <c r="EV163" s="148"/>
      <c r="EW163" s="148"/>
      <c r="EX163" s="148"/>
      <c r="EY163" s="148"/>
      <c r="EZ163" s="148"/>
      <c r="FA163" s="148"/>
      <c r="FB163" s="148"/>
      <c r="FC163" s="148"/>
      <c r="FD163" s="148"/>
      <c r="FE163" s="148"/>
      <c r="FF163" s="148"/>
      <c r="FG163" s="148"/>
      <c r="FH163" s="148"/>
      <c r="FI163" s="148"/>
      <c r="FJ163" s="148"/>
      <c r="FK163" s="148"/>
      <c r="FL163" s="148"/>
      <c r="FM163" s="148"/>
      <c r="FN163" s="148"/>
      <c r="FO163" s="148"/>
      <c r="FP163" s="148"/>
      <c r="FQ163" s="148"/>
      <c r="FR163" s="148"/>
      <c r="FS163" s="148"/>
      <c r="FT163" s="148"/>
      <c r="FU163" s="148"/>
      <c r="FV163" s="148"/>
      <c r="FW163" s="148"/>
      <c r="FX163" s="148"/>
      <c r="FY163" s="148"/>
      <c r="FZ163" s="148"/>
      <c r="GA163" s="148"/>
      <c r="GB163" s="148"/>
      <c r="GC163" s="148"/>
      <c r="GD163" s="148"/>
      <c r="GE163" s="148"/>
      <c r="GF163" s="148"/>
      <c r="GG163" s="148"/>
      <c r="GH163" s="148"/>
      <c r="GI163" s="148"/>
      <c r="GJ163" s="148"/>
      <c r="GK163" s="148"/>
      <c r="GL163" s="148"/>
      <c r="GM163" s="148"/>
      <c r="GN163" s="148"/>
      <c r="GO163" s="148"/>
      <c r="GP163" s="148"/>
      <c r="GQ163" s="148"/>
      <c r="GR163" s="148"/>
      <c r="GS163" s="148"/>
      <c r="GT163" s="148"/>
      <c r="GU163" s="148"/>
      <c r="GV163" s="148"/>
      <c r="GW163" s="148"/>
      <c r="GX163" s="148"/>
      <c r="GY163" s="148"/>
      <c r="GZ163" s="148"/>
      <c r="HA163" s="148"/>
      <c r="HB163" s="148"/>
      <c r="HC163" s="148"/>
      <c r="HD163" s="148"/>
      <c r="HE163" s="148"/>
      <c r="HF163" s="148"/>
      <c r="HG163" s="148"/>
      <c r="HH163" s="148"/>
      <c r="HI163" s="148"/>
      <c r="HJ163" s="148"/>
      <c r="HK163" s="148"/>
      <c r="HL163" s="148"/>
      <c r="HM163" s="148"/>
      <c r="HN163" s="148"/>
      <c r="HO163" s="148"/>
      <c r="HP163" s="148"/>
      <c r="HQ163" s="148"/>
      <c r="HR163" s="148"/>
      <c r="HS163" s="148"/>
      <c r="HT163" s="148"/>
      <c r="HU163" s="148"/>
      <c r="HV163" s="148"/>
      <c r="HW163" s="148"/>
      <c r="HX163" s="148"/>
      <c r="HY163" s="148"/>
      <c r="HZ163" s="148"/>
      <c r="IA163" s="148"/>
      <c r="IB163" s="148"/>
      <c r="IC163" s="148"/>
      <c r="ID163" s="148"/>
      <c r="IE163" s="148"/>
      <c r="IF163" s="148"/>
      <c r="IG163" s="148"/>
      <c r="IH163" s="148"/>
      <c r="II163" s="148"/>
      <c r="IJ163" s="148"/>
      <c r="IK163" s="148"/>
      <c r="IL163" s="148"/>
      <c r="IM163" s="148"/>
      <c r="IN163" s="148"/>
      <c r="IO163" s="148"/>
      <c r="IP163" s="148"/>
      <c r="IQ163" s="148"/>
      <c r="IR163" s="148"/>
      <c r="IS163" s="148"/>
      <c r="IT163" s="148"/>
      <c r="IU163" s="148"/>
      <c r="IV163" s="148"/>
    </row>
    <row r="164" spans="1:256" s="18" customFormat="1" ht="12" customHeight="1" x14ac:dyDescent="0.2">
      <c r="A164" s="284" t="s">
        <v>190</v>
      </c>
      <c r="B164" s="284"/>
      <c r="C164" s="154">
        <v>2452</v>
      </c>
      <c r="D164" s="154">
        <v>1215</v>
      </c>
      <c r="E164" s="154">
        <v>1237</v>
      </c>
      <c r="F164" s="154">
        <v>2513</v>
      </c>
      <c r="G164" s="154">
        <v>1268</v>
      </c>
      <c r="H164" s="154">
        <v>1245</v>
      </c>
      <c r="I164" s="154">
        <v>2483</v>
      </c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  <c r="DK164" s="148"/>
      <c r="DL164" s="148"/>
      <c r="DM164" s="148"/>
      <c r="DN164" s="148"/>
      <c r="DO164" s="148"/>
      <c r="DP164" s="148"/>
      <c r="DQ164" s="148"/>
      <c r="DR164" s="148"/>
      <c r="DS164" s="148"/>
      <c r="DT164" s="148"/>
      <c r="DU164" s="148"/>
      <c r="DV164" s="148"/>
      <c r="DW164" s="148"/>
      <c r="DX164" s="148"/>
      <c r="DY164" s="148"/>
      <c r="DZ164" s="148"/>
      <c r="EA164" s="148"/>
      <c r="EB164" s="148"/>
      <c r="EC164" s="148"/>
      <c r="ED164" s="148"/>
      <c r="EE164" s="148"/>
      <c r="EF164" s="148"/>
      <c r="EG164" s="148"/>
      <c r="EH164" s="148"/>
      <c r="EI164" s="148"/>
      <c r="EJ164" s="148"/>
      <c r="EK164" s="148"/>
      <c r="EL164" s="148"/>
      <c r="EM164" s="148"/>
      <c r="EN164" s="148"/>
      <c r="EO164" s="148"/>
      <c r="EP164" s="148"/>
      <c r="EQ164" s="148"/>
      <c r="ER164" s="148"/>
      <c r="ES164" s="148"/>
      <c r="ET164" s="148"/>
      <c r="EU164" s="148"/>
      <c r="EV164" s="148"/>
      <c r="EW164" s="148"/>
      <c r="EX164" s="148"/>
      <c r="EY164" s="148"/>
      <c r="EZ164" s="148"/>
      <c r="FA164" s="148"/>
      <c r="FB164" s="148"/>
      <c r="FC164" s="148"/>
      <c r="FD164" s="148"/>
      <c r="FE164" s="148"/>
      <c r="FF164" s="148"/>
      <c r="FG164" s="148"/>
      <c r="FH164" s="148"/>
      <c r="FI164" s="148"/>
      <c r="FJ164" s="148"/>
      <c r="FK164" s="148"/>
      <c r="FL164" s="148"/>
      <c r="FM164" s="148"/>
      <c r="FN164" s="148"/>
      <c r="FO164" s="148"/>
      <c r="FP164" s="148"/>
      <c r="FQ164" s="148"/>
      <c r="FR164" s="148"/>
      <c r="FS164" s="148"/>
      <c r="FT164" s="148"/>
      <c r="FU164" s="148"/>
      <c r="FV164" s="148"/>
      <c r="FW164" s="148"/>
      <c r="FX164" s="148"/>
      <c r="FY164" s="148"/>
      <c r="FZ164" s="148"/>
      <c r="GA164" s="148"/>
      <c r="GB164" s="148"/>
      <c r="GC164" s="148"/>
      <c r="GD164" s="148"/>
      <c r="GE164" s="148"/>
      <c r="GF164" s="148"/>
      <c r="GG164" s="148"/>
      <c r="GH164" s="148"/>
      <c r="GI164" s="148"/>
      <c r="GJ164" s="148"/>
      <c r="GK164" s="148"/>
      <c r="GL164" s="148"/>
      <c r="GM164" s="148"/>
      <c r="GN164" s="148"/>
      <c r="GO164" s="148"/>
      <c r="GP164" s="148"/>
      <c r="GQ164" s="148"/>
      <c r="GR164" s="148"/>
      <c r="GS164" s="148"/>
      <c r="GT164" s="148"/>
      <c r="GU164" s="148"/>
      <c r="GV164" s="148"/>
      <c r="GW164" s="148"/>
      <c r="GX164" s="148"/>
      <c r="GY164" s="148"/>
      <c r="GZ164" s="148"/>
      <c r="HA164" s="148"/>
      <c r="HB164" s="148"/>
      <c r="HC164" s="148"/>
      <c r="HD164" s="148"/>
      <c r="HE164" s="148"/>
      <c r="HF164" s="148"/>
      <c r="HG164" s="148"/>
      <c r="HH164" s="148"/>
      <c r="HI164" s="148"/>
      <c r="HJ164" s="148"/>
      <c r="HK164" s="148"/>
      <c r="HL164" s="148"/>
      <c r="HM164" s="148"/>
      <c r="HN164" s="148"/>
      <c r="HO164" s="148"/>
      <c r="HP164" s="148"/>
      <c r="HQ164" s="148"/>
      <c r="HR164" s="148"/>
      <c r="HS164" s="148"/>
      <c r="HT164" s="148"/>
      <c r="HU164" s="148"/>
      <c r="HV164" s="148"/>
      <c r="HW164" s="148"/>
      <c r="HX164" s="148"/>
      <c r="HY164" s="148"/>
      <c r="HZ164" s="148"/>
      <c r="IA164" s="148"/>
      <c r="IB164" s="148"/>
      <c r="IC164" s="148"/>
      <c r="ID164" s="148"/>
      <c r="IE164" s="148"/>
      <c r="IF164" s="148"/>
      <c r="IG164" s="148"/>
      <c r="IH164" s="148"/>
      <c r="II164" s="148"/>
      <c r="IJ164" s="148"/>
      <c r="IK164" s="148"/>
      <c r="IL164" s="148"/>
      <c r="IM164" s="148"/>
      <c r="IN164" s="148"/>
      <c r="IO164" s="148"/>
      <c r="IP164" s="148"/>
      <c r="IQ164" s="148"/>
      <c r="IR164" s="148"/>
      <c r="IS164" s="148"/>
      <c r="IT164" s="148"/>
      <c r="IU164" s="148"/>
      <c r="IV164" s="148"/>
    </row>
    <row r="165" spans="1:256" s="18" customFormat="1" ht="12" customHeight="1" x14ac:dyDescent="0.2">
      <c r="A165" s="151"/>
      <c r="B165" s="151"/>
      <c r="C165" s="151"/>
      <c r="D165" s="151"/>
      <c r="E165" s="151"/>
      <c r="F165" s="151"/>
      <c r="G165" s="151"/>
      <c r="H165" s="151"/>
      <c r="I165" s="151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  <c r="BZ165" s="148"/>
      <c r="CA165" s="148"/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  <c r="DE165" s="148"/>
      <c r="DF165" s="148"/>
      <c r="DG165" s="148"/>
      <c r="DH165" s="148"/>
      <c r="DI165" s="148"/>
      <c r="DJ165" s="148"/>
      <c r="DK165" s="148"/>
      <c r="DL165" s="148"/>
      <c r="DM165" s="148"/>
      <c r="DN165" s="148"/>
      <c r="DO165" s="148"/>
      <c r="DP165" s="148"/>
      <c r="DQ165" s="148"/>
      <c r="DR165" s="148"/>
      <c r="DS165" s="148"/>
      <c r="DT165" s="148"/>
      <c r="DU165" s="148"/>
      <c r="DV165" s="148"/>
      <c r="DW165" s="148"/>
      <c r="DX165" s="148"/>
      <c r="DY165" s="148"/>
      <c r="DZ165" s="148"/>
      <c r="EA165" s="148"/>
      <c r="EB165" s="148"/>
      <c r="EC165" s="148"/>
      <c r="ED165" s="148"/>
      <c r="EE165" s="148"/>
      <c r="EF165" s="148"/>
      <c r="EG165" s="148"/>
      <c r="EH165" s="148"/>
      <c r="EI165" s="148"/>
      <c r="EJ165" s="148"/>
      <c r="EK165" s="148"/>
      <c r="EL165" s="148"/>
      <c r="EM165" s="148"/>
      <c r="EN165" s="148"/>
      <c r="EO165" s="148"/>
      <c r="EP165" s="148"/>
      <c r="EQ165" s="148"/>
      <c r="ER165" s="148"/>
      <c r="ES165" s="148"/>
      <c r="ET165" s="148"/>
      <c r="EU165" s="148"/>
      <c r="EV165" s="148"/>
      <c r="EW165" s="148"/>
      <c r="EX165" s="148"/>
      <c r="EY165" s="148"/>
      <c r="EZ165" s="148"/>
      <c r="FA165" s="148"/>
      <c r="FB165" s="148"/>
      <c r="FC165" s="148"/>
      <c r="FD165" s="148"/>
      <c r="FE165" s="148"/>
      <c r="FF165" s="148"/>
      <c r="FG165" s="148"/>
      <c r="FH165" s="148"/>
      <c r="FI165" s="148"/>
      <c r="FJ165" s="148"/>
      <c r="FK165" s="148"/>
      <c r="FL165" s="148"/>
      <c r="FM165" s="148"/>
      <c r="FN165" s="148"/>
      <c r="FO165" s="148"/>
      <c r="FP165" s="148"/>
      <c r="FQ165" s="148"/>
      <c r="FR165" s="148"/>
      <c r="FS165" s="148"/>
      <c r="FT165" s="148"/>
      <c r="FU165" s="148"/>
      <c r="FV165" s="148"/>
      <c r="FW165" s="148"/>
      <c r="FX165" s="148"/>
      <c r="FY165" s="148"/>
      <c r="FZ165" s="148"/>
      <c r="GA165" s="148"/>
      <c r="GB165" s="148"/>
      <c r="GC165" s="148"/>
      <c r="GD165" s="148"/>
      <c r="GE165" s="148"/>
      <c r="GF165" s="148"/>
      <c r="GG165" s="148"/>
      <c r="GH165" s="148"/>
      <c r="GI165" s="148"/>
      <c r="GJ165" s="148"/>
      <c r="GK165" s="148"/>
      <c r="GL165" s="148"/>
      <c r="GM165" s="148"/>
      <c r="GN165" s="148"/>
      <c r="GO165" s="148"/>
      <c r="GP165" s="148"/>
      <c r="GQ165" s="148"/>
      <c r="GR165" s="148"/>
      <c r="GS165" s="148"/>
      <c r="GT165" s="148"/>
      <c r="GU165" s="148"/>
      <c r="GV165" s="148"/>
      <c r="GW165" s="148"/>
      <c r="GX165" s="148"/>
      <c r="GY165" s="148"/>
      <c r="GZ165" s="148"/>
      <c r="HA165" s="148"/>
      <c r="HB165" s="148"/>
      <c r="HC165" s="148"/>
      <c r="HD165" s="148"/>
      <c r="HE165" s="148"/>
      <c r="HF165" s="148"/>
      <c r="HG165" s="148"/>
      <c r="HH165" s="148"/>
      <c r="HI165" s="148"/>
      <c r="HJ165" s="148"/>
      <c r="HK165" s="148"/>
      <c r="HL165" s="148"/>
      <c r="HM165" s="148"/>
      <c r="HN165" s="148"/>
      <c r="HO165" s="148"/>
      <c r="HP165" s="148"/>
      <c r="HQ165" s="148"/>
      <c r="HR165" s="148"/>
      <c r="HS165" s="148"/>
      <c r="HT165" s="148"/>
      <c r="HU165" s="148"/>
      <c r="HV165" s="148"/>
      <c r="HW165" s="148"/>
      <c r="HX165" s="148"/>
      <c r="HY165" s="148"/>
      <c r="HZ165" s="148"/>
      <c r="IA165" s="148"/>
      <c r="IB165" s="148"/>
      <c r="IC165" s="148"/>
      <c r="ID165" s="148"/>
      <c r="IE165" s="148"/>
      <c r="IF165" s="148"/>
      <c r="IG165" s="148"/>
      <c r="IH165" s="148"/>
      <c r="II165" s="148"/>
      <c r="IJ165" s="148"/>
      <c r="IK165" s="148"/>
      <c r="IL165" s="148"/>
      <c r="IM165" s="148"/>
      <c r="IN165" s="148"/>
      <c r="IO165" s="148"/>
      <c r="IP165" s="148"/>
      <c r="IQ165" s="148"/>
      <c r="IR165" s="148"/>
      <c r="IS165" s="148"/>
      <c r="IT165" s="148"/>
      <c r="IU165" s="148"/>
      <c r="IV165" s="148"/>
    </row>
    <row r="166" spans="1:256" s="18" customFormat="1" ht="12" customHeight="1" x14ac:dyDescent="0.2">
      <c r="A166" s="280" t="s">
        <v>193</v>
      </c>
      <c r="B166" s="280"/>
      <c r="C166" s="145">
        <v>10308</v>
      </c>
      <c r="D166" s="145">
        <v>5310</v>
      </c>
      <c r="E166" s="145">
        <v>4998</v>
      </c>
      <c r="F166" s="145">
        <v>10318</v>
      </c>
      <c r="G166" s="145">
        <v>5302</v>
      </c>
      <c r="H166" s="145">
        <v>5016</v>
      </c>
      <c r="I166" s="145">
        <v>10313</v>
      </c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  <c r="BQ166" s="148"/>
      <c r="BR166" s="148"/>
      <c r="BS166" s="148"/>
      <c r="BT166" s="148"/>
      <c r="BU166" s="148"/>
      <c r="BV166" s="148"/>
      <c r="BW166" s="148"/>
      <c r="BX166" s="148"/>
      <c r="BY166" s="148"/>
      <c r="BZ166" s="148"/>
      <c r="CA166" s="148"/>
      <c r="CB166" s="148"/>
      <c r="CC166" s="148"/>
      <c r="CD166" s="148"/>
      <c r="CE166" s="148"/>
      <c r="CF166" s="148"/>
      <c r="CG166" s="148"/>
      <c r="CH166" s="148"/>
      <c r="CI166" s="148"/>
      <c r="CJ166" s="148"/>
      <c r="CK166" s="148"/>
      <c r="CL166" s="148"/>
      <c r="CM166" s="148"/>
      <c r="CN166" s="148"/>
      <c r="CO166" s="148"/>
      <c r="CP166" s="148"/>
      <c r="CQ166" s="148"/>
      <c r="CR166" s="148"/>
      <c r="CS166" s="148"/>
      <c r="CT166" s="148"/>
      <c r="CU166" s="148"/>
      <c r="CV166" s="148"/>
      <c r="CW166" s="148"/>
      <c r="CX166" s="148"/>
      <c r="CY166" s="148"/>
      <c r="CZ166" s="148"/>
      <c r="DA166" s="148"/>
      <c r="DB166" s="148"/>
      <c r="DC166" s="148"/>
      <c r="DD166" s="148"/>
      <c r="DE166" s="148"/>
      <c r="DF166" s="148"/>
      <c r="DG166" s="148"/>
      <c r="DH166" s="148"/>
      <c r="DI166" s="148"/>
      <c r="DJ166" s="148"/>
      <c r="DK166" s="148"/>
      <c r="DL166" s="148"/>
      <c r="DM166" s="148"/>
      <c r="DN166" s="148"/>
      <c r="DO166" s="148"/>
      <c r="DP166" s="148"/>
      <c r="DQ166" s="148"/>
      <c r="DR166" s="148"/>
      <c r="DS166" s="148"/>
      <c r="DT166" s="148"/>
      <c r="DU166" s="148"/>
      <c r="DV166" s="148"/>
      <c r="DW166" s="148"/>
      <c r="DX166" s="148"/>
      <c r="DY166" s="148"/>
      <c r="DZ166" s="148"/>
      <c r="EA166" s="148"/>
      <c r="EB166" s="148"/>
      <c r="EC166" s="148"/>
      <c r="ED166" s="148"/>
      <c r="EE166" s="148"/>
      <c r="EF166" s="148"/>
      <c r="EG166" s="148"/>
      <c r="EH166" s="148"/>
      <c r="EI166" s="148"/>
      <c r="EJ166" s="148"/>
      <c r="EK166" s="148"/>
      <c r="EL166" s="148"/>
      <c r="EM166" s="148"/>
      <c r="EN166" s="148"/>
      <c r="EO166" s="148"/>
      <c r="EP166" s="148"/>
      <c r="EQ166" s="148"/>
      <c r="ER166" s="148"/>
      <c r="ES166" s="148"/>
      <c r="ET166" s="148"/>
      <c r="EU166" s="148"/>
      <c r="EV166" s="148"/>
      <c r="EW166" s="148"/>
      <c r="EX166" s="148"/>
      <c r="EY166" s="148"/>
      <c r="EZ166" s="148"/>
      <c r="FA166" s="148"/>
      <c r="FB166" s="148"/>
      <c r="FC166" s="148"/>
      <c r="FD166" s="148"/>
      <c r="FE166" s="148"/>
      <c r="FF166" s="148"/>
      <c r="FG166" s="148"/>
      <c r="FH166" s="148"/>
      <c r="FI166" s="148"/>
      <c r="FJ166" s="148"/>
      <c r="FK166" s="148"/>
      <c r="FL166" s="148"/>
      <c r="FM166" s="148"/>
      <c r="FN166" s="148"/>
      <c r="FO166" s="148"/>
      <c r="FP166" s="148"/>
      <c r="FQ166" s="148"/>
      <c r="FR166" s="148"/>
      <c r="FS166" s="148"/>
      <c r="FT166" s="148"/>
      <c r="FU166" s="148"/>
      <c r="FV166" s="148"/>
      <c r="FW166" s="148"/>
      <c r="FX166" s="148"/>
      <c r="FY166" s="148"/>
      <c r="FZ166" s="148"/>
      <c r="GA166" s="148"/>
      <c r="GB166" s="148"/>
      <c r="GC166" s="148"/>
      <c r="GD166" s="148"/>
      <c r="GE166" s="148"/>
      <c r="GF166" s="148"/>
      <c r="GG166" s="148"/>
      <c r="GH166" s="148"/>
      <c r="GI166" s="148"/>
      <c r="GJ166" s="148"/>
      <c r="GK166" s="148"/>
      <c r="GL166" s="148"/>
      <c r="GM166" s="148"/>
      <c r="GN166" s="148"/>
      <c r="GO166" s="148"/>
      <c r="GP166" s="148"/>
      <c r="GQ166" s="148"/>
      <c r="GR166" s="148"/>
      <c r="GS166" s="148"/>
      <c r="GT166" s="148"/>
      <c r="GU166" s="148"/>
      <c r="GV166" s="148"/>
      <c r="GW166" s="148"/>
      <c r="GX166" s="148"/>
      <c r="GY166" s="148"/>
      <c r="GZ166" s="148"/>
      <c r="HA166" s="148"/>
      <c r="HB166" s="148"/>
      <c r="HC166" s="148"/>
      <c r="HD166" s="148"/>
      <c r="HE166" s="148"/>
      <c r="HF166" s="148"/>
      <c r="HG166" s="148"/>
      <c r="HH166" s="148"/>
      <c r="HI166" s="148"/>
      <c r="HJ166" s="148"/>
      <c r="HK166" s="148"/>
      <c r="HL166" s="148"/>
      <c r="HM166" s="148"/>
      <c r="HN166" s="148"/>
      <c r="HO166" s="148"/>
      <c r="HP166" s="148"/>
      <c r="HQ166" s="148"/>
      <c r="HR166" s="148"/>
      <c r="HS166" s="148"/>
      <c r="HT166" s="148"/>
      <c r="HU166" s="148"/>
      <c r="HV166" s="148"/>
      <c r="HW166" s="148"/>
      <c r="HX166" s="148"/>
      <c r="HY166" s="148"/>
      <c r="HZ166" s="148"/>
      <c r="IA166" s="148"/>
      <c r="IB166" s="148"/>
      <c r="IC166" s="148"/>
      <c r="ID166" s="148"/>
      <c r="IE166" s="148"/>
      <c r="IF166" s="148"/>
      <c r="IG166" s="148"/>
      <c r="IH166" s="148"/>
      <c r="II166" s="148"/>
      <c r="IJ166" s="148"/>
      <c r="IK166" s="148"/>
      <c r="IL166" s="148"/>
      <c r="IM166" s="148"/>
      <c r="IN166" s="148"/>
      <c r="IO166" s="148"/>
      <c r="IP166" s="148"/>
      <c r="IQ166" s="148"/>
      <c r="IR166" s="148"/>
      <c r="IS166" s="148"/>
      <c r="IT166" s="148"/>
      <c r="IU166" s="148"/>
      <c r="IV166" s="148"/>
    </row>
    <row r="167" spans="1:256" s="18" customFormat="1" ht="12" customHeight="1" x14ac:dyDescent="0.2">
      <c r="A167" s="278" t="s">
        <v>194</v>
      </c>
      <c r="B167" s="278"/>
      <c r="C167" s="147">
        <v>6176</v>
      </c>
      <c r="D167" s="147">
        <v>3160</v>
      </c>
      <c r="E167" s="147">
        <v>3016</v>
      </c>
      <c r="F167" s="147">
        <v>6126</v>
      </c>
      <c r="G167" s="147">
        <v>3126</v>
      </c>
      <c r="H167" s="147">
        <v>3000</v>
      </c>
      <c r="I167" s="147">
        <v>6151</v>
      </c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BY167" s="148"/>
      <c r="BZ167" s="148"/>
      <c r="CA167" s="148"/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  <c r="DE167" s="148"/>
      <c r="DF167" s="148"/>
      <c r="DG167" s="148"/>
      <c r="DH167" s="148"/>
      <c r="DI167" s="148"/>
      <c r="DJ167" s="148"/>
      <c r="DK167" s="148"/>
      <c r="DL167" s="148"/>
      <c r="DM167" s="148"/>
      <c r="DN167" s="148"/>
      <c r="DO167" s="148"/>
      <c r="DP167" s="148"/>
      <c r="DQ167" s="148"/>
      <c r="DR167" s="148"/>
      <c r="DS167" s="148"/>
      <c r="DT167" s="148"/>
      <c r="DU167" s="148"/>
      <c r="DV167" s="148"/>
      <c r="DW167" s="148"/>
      <c r="DX167" s="148"/>
      <c r="DY167" s="148"/>
      <c r="DZ167" s="148"/>
      <c r="EA167" s="148"/>
      <c r="EB167" s="148"/>
      <c r="EC167" s="148"/>
      <c r="ED167" s="148"/>
      <c r="EE167" s="148"/>
      <c r="EF167" s="148"/>
      <c r="EG167" s="148"/>
      <c r="EH167" s="148"/>
      <c r="EI167" s="148"/>
      <c r="EJ167" s="148"/>
      <c r="EK167" s="148"/>
      <c r="EL167" s="148"/>
      <c r="EM167" s="148"/>
      <c r="EN167" s="148"/>
      <c r="EO167" s="148"/>
      <c r="EP167" s="148"/>
      <c r="EQ167" s="148"/>
      <c r="ER167" s="148"/>
      <c r="ES167" s="148"/>
      <c r="ET167" s="148"/>
      <c r="EU167" s="148"/>
      <c r="EV167" s="148"/>
      <c r="EW167" s="148"/>
      <c r="EX167" s="148"/>
      <c r="EY167" s="148"/>
      <c r="EZ167" s="148"/>
      <c r="FA167" s="148"/>
      <c r="FB167" s="148"/>
      <c r="FC167" s="148"/>
      <c r="FD167" s="148"/>
      <c r="FE167" s="148"/>
      <c r="FF167" s="148"/>
      <c r="FG167" s="148"/>
      <c r="FH167" s="148"/>
      <c r="FI167" s="148"/>
      <c r="FJ167" s="148"/>
      <c r="FK167" s="148"/>
      <c r="FL167" s="148"/>
      <c r="FM167" s="148"/>
      <c r="FN167" s="148"/>
      <c r="FO167" s="148"/>
      <c r="FP167" s="148"/>
      <c r="FQ167" s="148"/>
      <c r="FR167" s="148"/>
      <c r="FS167" s="148"/>
      <c r="FT167" s="148"/>
      <c r="FU167" s="148"/>
      <c r="FV167" s="148"/>
      <c r="FW167" s="148"/>
      <c r="FX167" s="148"/>
      <c r="FY167" s="148"/>
      <c r="FZ167" s="148"/>
      <c r="GA167" s="148"/>
      <c r="GB167" s="148"/>
      <c r="GC167" s="148"/>
      <c r="GD167" s="148"/>
      <c r="GE167" s="148"/>
      <c r="GF167" s="148"/>
      <c r="GG167" s="148"/>
      <c r="GH167" s="148"/>
      <c r="GI167" s="148"/>
      <c r="GJ167" s="148"/>
      <c r="GK167" s="148"/>
      <c r="GL167" s="148"/>
      <c r="GM167" s="148"/>
      <c r="GN167" s="148"/>
      <c r="GO167" s="148"/>
      <c r="GP167" s="148"/>
      <c r="GQ167" s="148"/>
      <c r="GR167" s="148"/>
      <c r="GS167" s="148"/>
      <c r="GT167" s="148"/>
      <c r="GU167" s="148"/>
      <c r="GV167" s="148"/>
      <c r="GW167" s="148"/>
      <c r="GX167" s="148"/>
      <c r="GY167" s="148"/>
      <c r="GZ167" s="148"/>
      <c r="HA167" s="148"/>
      <c r="HB167" s="148"/>
      <c r="HC167" s="148"/>
      <c r="HD167" s="148"/>
      <c r="HE167" s="148"/>
      <c r="HF167" s="148"/>
      <c r="HG167" s="148"/>
      <c r="HH167" s="148"/>
      <c r="HI167" s="148"/>
      <c r="HJ167" s="148"/>
      <c r="HK167" s="148"/>
      <c r="HL167" s="148"/>
      <c r="HM167" s="148"/>
      <c r="HN167" s="148"/>
      <c r="HO167" s="148"/>
      <c r="HP167" s="148"/>
      <c r="HQ167" s="148"/>
      <c r="HR167" s="148"/>
      <c r="HS167" s="148"/>
      <c r="HT167" s="148"/>
      <c r="HU167" s="148"/>
      <c r="HV167" s="148"/>
      <c r="HW167" s="148"/>
      <c r="HX167" s="148"/>
      <c r="HY167" s="148"/>
      <c r="HZ167" s="148"/>
      <c r="IA167" s="148"/>
      <c r="IB167" s="148"/>
      <c r="IC167" s="148"/>
      <c r="ID167" s="148"/>
      <c r="IE167" s="148"/>
      <c r="IF167" s="148"/>
      <c r="IG167" s="148"/>
      <c r="IH167" s="148"/>
      <c r="II167" s="148"/>
      <c r="IJ167" s="148"/>
      <c r="IK167" s="148"/>
      <c r="IL167" s="148"/>
      <c r="IM167" s="148"/>
      <c r="IN167" s="148"/>
      <c r="IO167" s="148"/>
      <c r="IP167" s="148"/>
      <c r="IQ167" s="148"/>
      <c r="IR167" s="148"/>
      <c r="IS167" s="148"/>
      <c r="IT167" s="148"/>
      <c r="IU167" s="148"/>
      <c r="IV167" s="148"/>
    </row>
    <row r="168" spans="1:256" s="18" customFormat="1" ht="12" customHeight="1" x14ac:dyDescent="0.2">
      <c r="A168" s="284" t="s">
        <v>377</v>
      </c>
      <c r="B168" s="284"/>
      <c r="C168" s="154">
        <v>4132</v>
      </c>
      <c r="D168" s="154">
        <v>2150</v>
      </c>
      <c r="E168" s="154">
        <v>1982</v>
      </c>
      <c r="F168" s="154">
        <v>4192</v>
      </c>
      <c r="G168" s="154">
        <v>2176</v>
      </c>
      <c r="H168" s="154">
        <v>2016</v>
      </c>
      <c r="I168" s="154">
        <v>4162</v>
      </c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  <c r="GR168" s="148"/>
      <c r="GS168" s="148"/>
      <c r="GT168" s="148"/>
      <c r="GU168" s="148"/>
      <c r="GV168" s="148"/>
      <c r="GW168" s="148"/>
      <c r="GX168" s="148"/>
      <c r="GY168" s="148"/>
      <c r="GZ168" s="148"/>
      <c r="HA168" s="148"/>
      <c r="HB168" s="148"/>
      <c r="HC168" s="148"/>
      <c r="HD168" s="148"/>
      <c r="HE168" s="148"/>
      <c r="HF168" s="148"/>
      <c r="HG168" s="148"/>
      <c r="HH168" s="148"/>
      <c r="HI168" s="148"/>
      <c r="HJ168" s="148"/>
      <c r="HK168" s="148"/>
      <c r="HL168" s="148"/>
      <c r="HM168" s="148"/>
      <c r="HN168" s="148"/>
      <c r="HO168" s="148"/>
      <c r="HP168" s="148"/>
      <c r="HQ168" s="148"/>
      <c r="HR168" s="148"/>
      <c r="HS168" s="148"/>
      <c r="HT168" s="148"/>
      <c r="HU168" s="148"/>
      <c r="HV168" s="148"/>
      <c r="HW168" s="148"/>
      <c r="HX168" s="148"/>
      <c r="HY168" s="148"/>
      <c r="HZ168" s="148"/>
      <c r="IA168" s="148"/>
      <c r="IB168" s="148"/>
      <c r="IC168" s="148"/>
      <c r="ID168" s="148"/>
      <c r="IE168" s="148"/>
      <c r="IF168" s="148"/>
      <c r="IG168" s="148"/>
      <c r="IH168" s="148"/>
      <c r="II168" s="148"/>
      <c r="IJ168" s="148"/>
      <c r="IK168" s="148"/>
      <c r="IL168" s="148"/>
      <c r="IM168" s="148"/>
      <c r="IN168" s="148"/>
      <c r="IO168" s="148"/>
      <c r="IP168" s="148"/>
      <c r="IQ168" s="148"/>
      <c r="IR168" s="148"/>
      <c r="IS168" s="148"/>
      <c r="IT168" s="148"/>
      <c r="IU168" s="148"/>
      <c r="IV168" s="148"/>
    </row>
    <row r="169" spans="1:256" s="18" customFormat="1" ht="12" customHeight="1" x14ac:dyDescent="0.2">
      <c r="A169" s="151"/>
      <c r="B169" s="151"/>
      <c r="C169" s="151"/>
      <c r="D169" s="151"/>
      <c r="E169" s="151"/>
      <c r="F169" s="151"/>
      <c r="G169" s="151"/>
      <c r="H169" s="151"/>
      <c r="I169" s="151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  <c r="BZ169" s="148"/>
      <c r="CA169" s="148"/>
      <c r="CB169" s="148"/>
      <c r="CC169" s="148"/>
      <c r="CD169" s="148"/>
      <c r="CE169" s="148"/>
      <c r="CF169" s="148"/>
      <c r="CG169" s="148"/>
      <c r="CH169" s="148"/>
      <c r="CI169" s="148"/>
      <c r="CJ169" s="148"/>
      <c r="CK169" s="148"/>
      <c r="CL169" s="148"/>
      <c r="CM169" s="148"/>
      <c r="CN169" s="148"/>
      <c r="CO169" s="148"/>
      <c r="CP169" s="148"/>
      <c r="CQ169" s="148"/>
      <c r="CR169" s="148"/>
      <c r="CS169" s="148"/>
      <c r="CT169" s="148"/>
      <c r="CU169" s="148"/>
      <c r="CV169" s="148"/>
      <c r="CW169" s="148"/>
      <c r="CX169" s="148"/>
      <c r="CY169" s="148"/>
      <c r="CZ169" s="148"/>
      <c r="DA169" s="148"/>
      <c r="DB169" s="148"/>
      <c r="DC169" s="148"/>
      <c r="DD169" s="148"/>
      <c r="DE169" s="148"/>
      <c r="DF169" s="148"/>
      <c r="DG169" s="148"/>
      <c r="DH169" s="148"/>
      <c r="DI169" s="148"/>
      <c r="DJ169" s="148"/>
      <c r="DK169" s="148"/>
      <c r="DL169" s="148"/>
      <c r="DM169" s="148"/>
      <c r="DN169" s="148"/>
      <c r="DO169" s="148"/>
      <c r="DP169" s="148"/>
      <c r="DQ169" s="148"/>
      <c r="DR169" s="148"/>
      <c r="DS169" s="148"/>
      <c r="DT169" s="148"/>
      <c r="DU169" s="148"/>
      <c r="DV169" s="148"/>
      <c r="DW169" s="148"/>
      <c r="DX169" s="148"/>
      <c r="DY169" s="148"/>
      <c r="DZ169" s="148"/>
      <c r="EA169" s="148"/>
      <c r="EB169" s="148"/>
      <c r="EC169" s="148"/>
      <c r="ED169" s="148"/>
      <c r="EE169" s="148"/>
      <c r="EF169" s="148"/>
      <c r="EG169" s="148"/>
      <c r="EH169" s="148"/>
      <c r="EI169" s="148"/>
      <c r="EJ169" s="148"/>
      <c r="EK169" s="148"/>
      <c r="EL169" s="148"/>
      <c r="EM169" s="148"/>
      <c r="EN169" s="148"/>
      <c r="EO169" s="148"/>
      <c r="EP169" s="148"/>
      <c r="EQ169" s="148"/>
      <c r="ER169" s="148"/>
      <c r="ES169" s="148"/>
      <c r="ET169" s="148"/>
      <c r="EU169" s="148"/>
      <c r="EV169" s="148"/>
      <c r="EW169" s="148"/>
      <c r="EX169" s="148"/>
      <c r="EY169" s="148"/>
      <c r="EZ169" s="148"/>
      <c r="FA169" s="148"/>
      <c r="FB169" s="148"/>
      <c r="FC169" s="148"/>
      <c r="FD169" s="148"/>
      <c r="FE169" s="148"/>
      <c r="FF169" s="148"/>
      <c r="FG169" s="148"/>
      <c r="FH169" s="148"/>
      <c r="FI169" s="148"/>
      <c r="FJ169" s="148"/>
      <c r="FK169" s="148"/>
      <c r="FL169" s="148"/>
      <c r="FM169" s="148"/>
      <c r="FN169" s="148"/>
      <c r="FO169" s="148"/>
      <c r="FP169" s="148"/>
      <c r="FQ169" s="148"/>
      <c r="FR169" s="148"/>
      <c r="FS169" s="148"/>
      <c r="FT169" s="148"/>
      <c r="FU169" s="148"/>
      <c r="FV169" s="148"/>
      <c r="FW169" s="148"/>
      <c r="FX169" s="148"/>
      <c r="FY169" s="148"/>
      <c r="FZ169" s="148"/>
      <c r="GA169" s="148"/>
      <c r="GB169" s="148"/>
      <c r="GC169" s="148"/>
      <c r="GD169" s="148"/>
      <c r="GE169" s="148"/>
      <c r="GF169" s="148"/>
      <c r="GG169" s="148"/>
      <c r="GH169" s="148"/>
      <c r="GI169" s="148"/>
      <c r="GJ169" s="148"/>
      <c r="GK169" s="148"/>
      <c r="GL169" s="148"/>
      <c r="GM169" s="148"/>
      <c r="GN169" s="148"/>
      <c r="GO169" s="148"/>
      <c r="GP169" s="148"/>
      <c r="GQ169" s="148"/>
      <c r="GR169" s="148"/>
      <c r="GS169" s="148"/>
      <c r="GT169" s="148"/>
      <c r="GU169" s="148"/>
      <c r="GV169" s="148"/>
      <c r="GW169" s="148"/>
      <c r="GX169" s="148"/>
      <c r="GY169" s="148"/>
      <c r="GZ169" s="148"/>
      <c r="HA169" s="148"/>
      <c r="HB169" s="148"/>
      <c r="HC169" s="148"/>
      <c r="HD169" s="148"/>
      <c r="HE169" s="148"/>
      <c r="HF169" s="148"/>
      <c r="HG169" s="148"/>
      <c r="HH169" s="148"/>
      <c r="HI169" s="148"/>
      <c r="HJ169" s="148"/>
      <c r="HK169" s="148"/>
      <c r="HL169" s="148"/>
      <c r="HM169" s="148"/>
      <c r="HN169" s="148"/>
      <c r="HO169" s="148"/>
      <c r="HP169" s="148"/>
      <c r="HQ169" s="148"/>
      <c r="HR169" s="148"/>
      <c r="HS169" s="148"/>
      <c r="HT169" s="148"/>
      <c r="HU169" s="148"/>
      <c r="HV169" s="148"/>
      <c r="HW169" s="148"/>
      <c r="HX169" s="148"/>
      <c r="HY169" s="148"/>
      <c r="HZ169" s="148"/>
      <c r="IA169" s="148"/>
      <c r="IB169" s="148"/>
      <c r="IC169" s="148"/>
      <c r="ID169" s="148"/>
      <c r="IE169" s="148"/>
      <c r="IF169" s="148"/>
      <c r="IG169" s="148"/>
      <c r="IH169" s="148"/>
      <c r="II169" s="148"/>
      <c r="IJ169" s="148"/>
      <c r="IK169" s="148"/>
      <c r="IL169" s="148"/>
      <c r="IM169" s="148"/>
      <c r="IN169" s="148"/>
      <c r="IO169" s="148"/>
      <c r="IP169" s="148"/>
      <c r="IQ169" s="148"/>
      <c r="IR169" s="148"/>
      <c r="IS169" s="148"/>
      <c r="IT169" s="148"/>
      <c r="IU169" s="148"/>
      <c r="IV169" s="148"/>
    </row>
    <row r="170" spans="1:256" s="18" customFormat="1" ht="12" customHeight="1" x14ac:dyDescent="0.2">
      <c r="A170" s="280" t="s">
        <v>200</v>
      </c>
      <c r="B170" s="280"/>
      <c r="C170" s="145">
        <v>5767</v>
      </c>
      <c r="D170" s="145">
        <v>2904</v>
      </c>
      <c r="E170" s="145">
        <v>2863</v>
      </c>
      <c r="F170" s="145">
        <v>5747</v>
      </c>
      <c r="G170" s="145">
        <v>2888</v>
      </c>
      <c r="H170" s="145">
        <v>2859</v>
      </c>
      <c r="I170" s="145">
        <v>5757</v>
      </c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  <c r="BZ170" s="148"/>
      <c r="CA170" s="148"/>
      <c r="CB170" s="148"/>
      <c r="CC170" s="148"/>
      <c r="CD170" s="148"/>
      <c r="CE170" s="148"/>
      <c r="CF170" s="148"/>
      <c r="CG170" s="148"/>
      <c r="CH170" s="148"/>
      <c r="CI170" s="148"/>
      <c r="CJ170" s="148"/>
      <c r="CK170" s="148"/>
      <c r="CL170" s="148"/>
      <c r="CM170" s="148"/>
      <c r="CN170" s="148"/>
      <c r="CO170" s="148"/>
      <c r="CP170" s="148"/>
      <c r="CQ170" s="148"/>
      <c r="CR170" s="148"/>
      <c r="CS170" s="148"/>
      <c r="CT170" s="148"/>
      <c r="CU170" s="148"/>
      <c r="CV170" s="148"/>
      <c r="CW170" s="148"/>
      <c r="CX170" s="148"/>
      <c r="CY170" s="148"/>
      <c r="CZ170" s="148"/>
      <c r="DA170" s="148"/>
      <c r="DB170" s="148"/>
      <c r="DC170" s="148"/>
      <c r="DD170" s="148"/>
      <c r="DE170" s="148"/>
      <c r="DF170" s="148"/>
      <c r="DG170" s="148"/>
      <c r="DH170" s="148"/>
      <c r="DI170" s="148"/>
      <c r="DJ170" s="148"/>
      <c r="DK170" s="148"/>
      <c r="DL170" s="148"/>
      <c r="DM170" s="148"/>
      <c r="DN170" s="148"/>
      <c r="DO170" s="148"/>
      <c r="DP170" s="148"/>
      <c r="DQ170" s="148"/>
      <c r="DR170" s="148"/>
      <c r="DS170" s="148"/>
      <c r="DT170" s="148"/>
      <c r="DU170" s="148"/>
      <c r="DV170" s="148"/>
      <c r="DW170" s="148"/>
      <c r="DX170" s="148"/>
      <c r="DY170" s="148"/>
      <c r="DZ170" s="148"/>
      <c r="EA170" s="148"/>
      <c r="EB170" s="148"/>
      <c r="EC170" s="148"/>
      <c r="ED170" s="148"/>
      <c r="EE170" s="148"/>
      <c r="EF170" s="148"/>
      <c r="EG170" s="148"/>
      <c r="EH170" s="148"/>
      <c r="EI170" s="148"/>
      <c r="EJ170" s="148"/>
      <c r="EK170" s="148"/>
      <c r="EL170" s="148"/>
      <c r="EM170" s="148"/>
      <c r="EN170" s="148"/>
      <c r="EO170" s="148"/>
      <c r="EP170" s="148"/>
      <c r="EQ170" s="148"/>
      <c r="ER170" s="148"/>
      <c r="ES170" s="148"/>
      <c r="ET170" s="148"/>
      <c r="EU170" s="148"/>
      <c r="EV170" s="148"/>
      <c r="EW170" s="148"/>
      <c r="EX170" s="148"/>
      <c r="EY170" s="148"/>
      <c r="EZ170" s="148"/>
      <c r="FA170" s="148"/>
      <c r="FB170" s="148"/>
      <c r="FC170" s="148"/>
      <c r="FD170" s="148"/>
      <c r="FE170" s="148"/>
      <c r="FF170" s="148"/>
      <c r="FG170" s="148"/>
      <c r="FH170" s="148"/>
      <c r="FI170" s="148"/>
      <c r="FJ170" s="148"/>
      <c r="FK170" s="148"/>
      <c r="FL170" s="148"/>
      <c r="FM170" s="148"/>
      <c r="FN170" s="148"/>
      <c r="FO170" s="148"/>
      <c r="FP170" s="148"/>
      <c r="FQ170" s="148"/>
      <c r="FR170" s="148"/>
      <c r="FS170" s="148"/>
      <c r="FT170" s="148"/>
      <c r="FU170" s="148"/>
      <c r="FV170" s="148"/>
      <c r="FW170" s="148"/>
      <c r="FX170" s="148"/>
      <c r="FY170" s="148"/>
      <c r="FZ170" s="148"/>
      <c r="GA170" s="148"/>
      <c r="GB170" s="148"/>
      <c r="GC170" s="148"/>
      <c r="GD170" s="148"/>
      <c r="GE170" s="148"/>
      <c r="GF170" s="148"/>
      <c r="GG170" s="148"/>
      <c r="GH170" s="148"/>
      <c r="GI170" s="148"/>
      <c r="GJ170" s="148"/>
      <c r="GK170" s="148"/>
      <c r="GL170" s="148"/>
      <c r="GM170" s="148"/>
      <c r="GN170" s="148"/>
      <c r="GO170" s="148"/>
      <c r="GP170" s="148"/>
      <c r="GQ170" s="148"/>
      <c r="GR170" s="148"/>
      <c r="GS170" s="148"/>
      <c r="GT170" s="148"/>
      <c r="GU170" s="148"/>
      <c r="GV170" s="148"/>
      <c r="GW170" s="148"/>
      <c r="GX170" s="148"/>
      <c r="GY170" s="148"/>
      <c r="GZ170" s="148"/>
      <c r="HA170" s="148"/>
      <c r="HB170" s="148"/>
      <c r="HC170" s="148"/>
      <c r="HD170" s="148"/>
      <c r="HE170" s="148"/>
      <c r="HF170" s="148"/>
      <c r="HG170" s="148"/>
      <c r="HH170" s="148"/>
      <c r="HI170" s="148"/>
      <c r="HJ170" s="148"/>
      <c r="HK170" s="148"/>
      <c r="HL170" s="148"/>
      <c r="HM170" s="148"/>
      <c r="HN170" s="148"/>
      <c r="HO170" s="148"/>
      <c r="HP170" s="148"/>
      <c r="HQ170" s="148"/>
      <c r="HR170" s="148"/>
      <c r="HS170" s="148"/>
      <c r="HT170" s="148"/>
      <c r="HU170" s="148"/>
      <c r="HV170" s="148"/>
      <c r="HW170" s="148"/>
      <c r="HX170" s="148"/>
      <c r="HY170" s="148"/>
      <c r="HZ170" s="148"/>
      <c r="IA170" s="148"/>
      <c r="IB170" s="148"/>
      <c r="IC170" s="148"/>
      <c r="ID170" s="148"/>
      <c r="IE170" s="148"/>
      <c r="IF170" s="148"/>
      <c r="IG170" s="148"/>
      <c r="IH170" s="148"/>
      <c r="II170" s="148"/>
      <c r="IJ170" s="148"/>
      <c r="IK170" s="148"/>
      <c r="IL170" s="148"/>
      <c r="IM170" s="148"/>
      <c r="IN170" s="148"/>
      <c r="IO170" s="148"/>
      <c r="IP170" s="148"/>
      <c r="IQ170" s="148"/>
      <c r="IR170" s="148"/>
      <c r="IS170" s="148"/>
      <c r="IT170" s="148"/>
      <c r="IU170" s="148"/>
      <c r="IV170" s="148"/>
    </row>
    <row r="171" spans="1:256" s="18" customFormat="1" ht="12" customHeight="1" x14ac:dyDescent="0.2">
      <c r="A171" s="278" t="s">
        <v>201</v>
      </c>
      <c r="B171" s="278"/>
      <c r="C171" s="147">
        <v>1850</v>
      </c>
      <c r="D171" s="147">
        <v>917</v>
      </c>
      <c r="E171" s="147">
        <v>933</v>
      </c>
      <c r="F171" s="147">
        <v>1850</v>
      </c>
      <c r="G171" s="147">
        <v>920</v>
      </c>
      <c r="H171" s="147">
        <v>930</v>
      </c>
      <c r="I171" s="147">
        <v>1849</v>
      </c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  <c r="BZ171" s="148"/>
      <c r="CA171" s="148"/>
      <c r="CB171" s="148"/>
      <c r="CC171" s="148"/>
      <c r="CD171" s="148"/>
      <c r="CE171" s="148"/>
      <c r="CF171" s="148"/>
      <c r="CG171" s="148"/>
      <c r="CH171" s="148"/>
      <c r="CI171" s="148"/>
      <c r="CJ171" s="148"/>
      <c r="CK171" s="148"/>
      <c r="CL171" s="148"/>
      <c r="CM171" s="148"/>
      <c r="CN171" s="148"/>
      <c r="CO171" s="148"/>
      <c r="CP171" s="148"/>
      <c r="CQ171" s="148"/>
      <c r="CR171" s="148"/>
      <c r="CS171" s="148"/>
      <c r="CT171" s="148"/>
      <c r="CU171" s="148"/>
      <c r="CV171" s="148"/>
      <c r="CW171" s="148"/>
      <c r="CX171" s="148"/>
      <c r="CY171" s="148"/>
      <c r="CZ171" s="148"/>
      <c r="DA171" s="148"/>
      <c r="DB171" s="148"/>
      <c r="DC171" s="148"/>
      <c r="DD171" s="148"/>
      <c r="DE171" s="148"/>
      <c r="DF171" s="148"/>
      <c r="DG171" s="148"/>
      <c r="DH171" s="148"/>
      <c r="DI171" s="148"/>
      <c r="DJ171" s="148"/>
      <c r="DK171" s="148"/>
      <c r="DL171" s="148"/>
      <c r="DM171" s="148"/>
      <c r="DN171" s="148"/>
      <c r="DO171" s="148"/>
      <c r="DP171" s="148"/>
      <c r="DQ171" s="148"/>
      <c r="DR171" s="148"/>
      <c r="DS171" s="148"/>
      <c r="DT171" s="148"/>
      <c r="DU171" s="148"/>
      <c r="DV171" s="148"/>
      <c r="DW171" s="148"/>
      <c r="DX171" s="148"/>
      <c r="DY171" s="148"/>
      <c r="DZ171" s="148"/>
      <c r="EA171" s="148"/>
      <c r="EB171" s="148"/>
      <c r="EC171" s="148"/>
      <c r="ED171" s="148"/>
      <c r="EE171" s="148"/>
      <c r="EF171" s="148"/>
      <c r="EG171" s="148"/>
      <c r="EH171" s="148"/>
      <c r="EI171" s="148"/>
      <c r="EJ171" s="148"/>
      <c r="EK171" s="148"/>
      <c r="EL171" s="148"/>
      <c r="EM171" s="148"/>
      <c r="EN171" s="148"/>
      <c r="EO171" s="148"/>
      <c r="EP171" s="148"/>
      <c r="EQ171" s="148"/>
      <c r="ER171" s="148"/>
      <c r="ES171" s="148"/>
      <c r="ET171" s="148"/>
      <c r="EU171" s="148"/>
      <c r="EV171" s="148"/>
      <c r="EW171" s="148"/>
      <c r="EX171" s="148"/>
      <c r="EY171" s="148"/>
      <c r="EZ171" s="148"/>
      <c r="FA171" s="148"/>
      <c r="FB171" s="148"/>
      <c r="FC171" s="148"/>
      <c r="FD171" s="148"/>
      <c r="FE171" s="148"/>
      <c r="FF171" s="148"/>
      <c r="FG171" s="148"/>
      <c r="FH171" s="148"/>
      <c r="FI171" s="148"/>
      <c r="FJ171" s="148"/>
      <c r="FK171" s="148"/>
      <c r="FL171" s="148"/>
      <c r="FM171" s="148"/>
      <c r="FN171" s="148"/>
      <c r="FO171" s="148"/>
      <c r="FP171" s="148"/>
      <c r="FQ171" s="148"/>
      <c r="FR171" s="148"/>
      <c r="FS171" s="148"/>
      <c r="FT171" s="148"/>
      <c r="FU171" s="148"/>
      <c r="FV171" s="148"/>
      <c r="FW171" s="148"/>
      <c r="FX171" s="148"/>
      <c r="FY171" s="148"/>
      <c r="FZ171" s="148"/>
      <c r="GA171" s="148"/>
      <c r="GB171" s="148"/>
      <c r="GC171" s="148"/>
      <c r="GD171" s="148"/>
      <c r="GE171" s="148"/>
      <c r="GF171" s="148"/>
      <c r="GG171" s="148"/>
      <c r="GH171" s="148"/>
      <c r="GI171" s="148"/>
      <c r="GJ171" s="148"/>
      <c r="GK171" s="148"/>
      <c r="GL171" s="148"/>
      <c r="GM171" s="148"/>
      <c r="GN171" s="148"/>
      <c r="GO171" s="148"/>
      <c r="GP171" s="148"/>
      <c r="GQ171" s="148"/>
      <c r="GR171" s="148"/>
      <c r="GS171" s="148"/>
      <c r="GT171" s="148"/>
      <c r="GU171" s="148"/>
      <c r="GV171" s="148"/>
      <c r="GW171" s="148"/>
      <c r="GX171" s="148"/>
      <c r="GY171" s="148"/>
      <c r="GZ171" s="148"/>
      <c r="HA171" s="148"/>
      <c r="HB171" s="148"/>
      <c r="HC171" s="148"/>
      <c r="HD171" s="148"/>
      <c r="HE171" s="148"/>
      <c r="HF171" s="148"/>
      <c r="HG171" s="148"/>
      <c r="HH171" s="148"/>
      <c r="HI171" s="148"/>
      <c r="HJ171" s="148"/>
      <c r="HK171" s="148"/>
      <c r="HL171" s="148"/>
      <c r="HM171" s="148"/>
      <c r="HN171" s="148"/>
      <c r="HO171" s="148"/>
      <c r="HP171" s="148"/>
      <c r="HQ171" s="148"/>
      <c r="HR171" s="148"/>
      <c r="HS171" s="148"/>
      <c r="HT171" s="148"/>
      <c r="HU171" s="148"/>
      <c r="HV171" s="148"/>
      <c r="HW171" s="148"/>
      <c r="HX171" s="148"/>
      <c r="HY171" s="148"/>
      <c r="HZ171" s="148"/>
      <c r="IA171" s="148"/>
      <c r="IB171" s="148"/>
      <c r="IC171" s="148"/>
      <c r="ID171" s="148"/>
      <c r="IE171" s="148"/>
      <c r="IF171" s="148"/>
      <c r="IG171" s="148"/>
      <c r="IH171" s="148"/>
      <c r="II171" s="148"/>
      <c r="IJ171" s="148"/>
      <c r="IK171" s="148"/>
      <c r="IL171" s="148"/>
      <c r="IM171" s="148"/>
      <c r="IN171" s="148"/>
      <c r="IO171" s="148"/>
      <c r="IP171" s="148"/>
      <c r="IQ171" s="148"/>
      <c r="IR171" s="148"/>
      <c r="IS171" s="148"/>
      <c r="IT171" s="148"/>
      <c r="IU171" s="148"/>
      <c r="IV171" s="148"/>
    </row>
    <row r="172" spans="1:256" s="18" customFormat="1" ht="12" customHeight="1" x14ac:dyDescent="0.2">
      <c r="A172" s="278" t="s">
        <v>202</v>
      </c>
      <c r="B172" s="278"/>
      <c r="C172" s="147">
        <v>1816</v>
      </c>
      <c r="D172" s="147">
        <v>907</v>
      </c>
      <c r="E172" s="147">
        <v>909</v>
      </c>
      <c r="F172" s="147">
        <v>1826</v>
      </c>
      <c r="G172" s="147">
        <v>910</v>
      </c>
      <c r="H172" s="147">
        <v>916</v>
      </c>
      <c r="I172" s="147">
        <v>1822</v>
      </c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  <c r="BQ172" s="148"/>
      <c r="BR172" s="148"/>
      <c r="BS172" s="148"/>
      <c r="BT172" s="148"/>
      <c r="BU172" s="148"/>
      <c r="BV172" s="148"/>
      <c r="BW172" s="148"/>
      <c r="BX172" s="148"/>
      <c r="BY172" s="148"/>
      <c r="BZ172" s="148"/>
      <c r="CA172" s="148"/>
      <c r="CB172" s="148"/>
      <c r="CC172" s="148"/>
      <c r="CD172" s="148"/>
      <c r="CE172" s="148"/>
      <c r="CF172" s="148"/>
      <c r="CG172" s="148"/>
      <c r="CH172" s="148"/>
      <c r="CI172" s="148"/>
      <c r="CJ172" s="148"/>
      <c r="CK172" s="148"/>
      <c r="CL172" s="148"/>
      <c r="CM172" s="148"/>
      <c r="CN172" s="148"/>
      <c r="CO172" s="148"/>
      <c r="CP172" s="148"/>
      <c r="CQ172" s="148"/>
      <c r="CR172" s="148"/>
      <c r="CS172" s="148"/>
      <c r="CT172" s="148"/>
      <c r="CU172" s="148"/>
      <c r="CV172" s="148"/>
      <c r="CW172" s="148"/>
      <c r="CX172" s="148"/>
      <c r="CY172" s="148"/>
      <c r="CZ172" s="148"/>
      <c r="DA172" s="148"/>
      <c r="DB172" s="148"/>
      <c r="DC172" s="148"/>
      <c r="DD172" s="148"/>
      <c r="DE172" s="148"/>
      <c r="DF172" s="148"/>
      <c r="DG172" s="148"/>
      <c r="DH172" s="148"/>
      <c r="DI172" s="148"/>
      <c r="DJ172" s="148"/>
      <c r="DK172" s="148"/>
      <c r="DL172" s="148"/>
      <c r="DM172" s="148"/>
      <c r="DN172" s="148"/>
      <c r="DO172" s="148"/>
      <c r="DP172" s="148"/>
      <c r="DQ172" s="148"/>
      <c r="DR172" s="148"/>
      <c r="DS172" s="148"/>
      <c r="DT172" s="148"/>
      <c r="DU172" s="148"/>
      <c r="DV172" s="148"/>
      <c r="DW172" s="148"/>
      <c r="DX172" s="148"/>
      <c r="DY172" s="148"/>
      <c r="DZ172" s="148"/>
      <c r="EA172" s="148"/>
      <c r="EB172" s="148"/>
      <c r="EC172" s="148"/>
      <c r="ED172" s="148"/>
      <c r="EE172" s="148"/>
      <c r="EF172" s="148"/>
      <c r="EG172" s="148"/>
      <c r="EH172" s="148"/>
      <c r="EI172" s="148"/>
      <c r="EJ172" s="148"/>
      <c r="EK172" s="148"/>
      <c r="EL172" s="148"/>
      <c r="EM172" s="148"/>
      <c r="EN172" s="148"/>
      <c r="EO172" s="148"/>
      <c r="EP172" s="148"/>
      <c r="EQ172" s="148"/>
      <c r="ER172" s="148"/>
      <c r="ES172" s="148"/>
      <c r="ET172" s="148"/>
      <c r="EU172" s="148"/>
      <c r="EV172" s="148"/>
      <c r="EW172" s="148"/>
      <c r="EX172" s="148"/>
      <c r="EY172" s="148"/>
      <c r="EZ172" s="148"/>
      <c r="FA172" s="148"/>
      <c r="FB172" s="148"/>
      <c r="FC172" s="148"/>
      <c r="FD172" s="148"/>
      <c r="FE172" s="148"/>
      <c r="FF172" s="148"/>
      <c r="FG172" s="148"/>
      <c r="FH172" s="148"/>
      <c r="FI172" s="148"/>
      <c r="FJ172" s="148"/>
      <c r="FK172" s="148"/>
      <c r="FL172" s="148"/>
      <c r="FM172" s="148"/>
      <c r="FN172" s="148"/>
      <c r="FO172" s="148"/>
      <c r="FP172" s="148"/>
      <c r="FQ172" s="148"/>
      <c r="FR172" s="148"/>
      <c r="FS172" s="148"/>
      <c r="FT172" s="148"/>
      <c r="FU172" s="148"/>
      <c r="FV172" s="148"/>
      <c r="FW172" s="148"/>
      <c r="FX172" s="148"/>
      <c r="FY172" s="148"/>
      <c r="FZ172" s="148"/>
      <c r="GA172" s="148"/>
      <c r="GB172" s="148"/>
      <c r="GC172" s="148"/>
      <c r="GD172" s="148"/>
      <c r="GE172" s="148"/>
      <c r="GF172" s="148"/>
      <c r="GG172" s="148"/>
      <c r="GH172" s="148"/>
      <c r="GI172" s="148"/>
      <c r="GJ172" s="148"/>
      <c r="GK172" s="148"/>
      <c r="GL172" s="148"/>
      <c r="GM172" s="148"/>
      <c r="GN172" s="148"/>
      <c r="GO172" s="148"/>
      <c r="GP172" s="148"/>
      <c r="GQ172" s="148"/>
      <c r="GR172" s="148"/>
      <c r="GS172" s="148"/>
      <c r="GT172" s="148"/>
      <c r="GU172" s="148"/>
      <c r="GV172" s="148"/>
      <c r="GW172" s="148"/>
      <c r="GX172" s="148"/>
      <c r="GY172" s="148"/>
      <c r="GZ172" s="148"/>
      <c r="HA172" s="148"/>
      <c r="HB172" s="148"/>
      <c r="HC172" s="148"/>
      <c r="HD172" s="148"/>
      <c r="HE172" s="148"/>
      <c r="HF172" s="148"/>
      <c r="HG172" s="148"/>
      <c r="HH172" s="148"/>
      <c r="HI172" s="148"/>
      <c r="HJ172" s="148"/>
      <c r="HK172" s="148"/>
      <c r="HL172" s="148"/>
      <c r="HM172" s="148"/>
      <c r="HN172" s="148"/>
      <c r="HO172" s="148"/>
      <c r="HP172" s="148"/>
      <c r="HQ172" s="148"/>
      <c r="HR172" s="148"/>
      <c r="HS172" s="148"/>
      <c r="HT172" s="148"/>
      <c r="HU172" s="148"/>
      <c r="HV172" s="148"/>
      <c r="HW172" s="148"/>
      <c r="HX172" s="148"/>
      <c r="HY172" s="148"/>
      <c r="HZ172" s="148"/>
      <c r="IA172" s="148"/>
      <c r="IB172" s="148"/>
      <c r="IC172" s="148"/>
      <c r="ID172" s="148"/>
      <c r="IE172" s="148"/>
      <c r="IF172" s="148"/>
      <c r="IG172" s="148"/>
      <c r="IH172" s="148"/>
      <c r="II172" s="148"/>
      <c r="IJ172" s="148"/>
      <c r="IK172" s="148"/>
      <c r="IL172" s="148"/>
      <c r="IM172" s="148"/>
      <c r="IN172" s="148"/>
      <c r="IO172" s="148"/>
      <c r="IP172" s="148"/>
      <c r="IQ172" s="148"/>
      <c r="IR172" s="148"/>
      <c r="IS172" s="148"/>
      <c r="IT172" s="148"/>
      <c r="IU172" s="148"/>
      <c r="IV172" s="148"/>
    </row>
    <row r="173" spans="1:256" s="18" customFormat="1" ht="12" customHeight="1" x14ac:dyDescent="0.2">
      <c r="A173" s="284" t="s">
        <v>352</v>
      </c>
      <c r="B173" s="284"/>
      <c r="C173" s="160">
        <v>2101</v>
      </c>
      <c r="D173" s="160">
        <v>1080</v>
      </c>
      <c r="E173" s="160">
        <v>1021</v>
      </c>
      <c r="F173" s="160">
        <v>2071</v>
      </c>
      <c r="G173" s="160">
        <v>1058</v>
      </c>
      <c r="H173" s="160">
        <v>1013</v>
      </c>
      <c r="I173" s="160">
        <v>2086</v>
      </c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  <c r="DK173" s="148"/>
      <c r="DL173" s="148"/>
      <c r="DM173" s="148"/>
      <c r="DN173" s="148"/>
      <c r="DO173" s="148"/>
      <c r="DP173" s="148"/>
      <c r="DQ173" s="148"/>
      <c r="DR173" s="148"/>
      <c r="DS173" s="148"/>
      <c r="DT173" s="148"/>
      <c r="DU173" s="148"/>
      <c r="DV173" s="148"/>
      <c r="DW173" s="148"/>
      <c r="DX173" s="148"/>
      <c r="DY173" s="148"/>
      <c r="DZ173" s="148"/>
      <c r="EA173" s="148"/>
      <c r="EB173" s="148"/>
      <c r="EC173" s="148"/>
      <c r="ED173" s="148"/>
      <c r="EE173" s="148"/>
      <c r="EF173" s="148"/>
      <c r="EG173" s="148"/>
      <c r="EH173" s="148"/>
      <c r="EI173" s="148"/>
      <c r="EJ173" s="148"/>
      <c r="EK173" s="148"/>
      <c r="EL173" s="148"/>
      <c r="EM173" s="148"/>
      <c r="EN173" s="148"/>
      <c r="EO173" s="148"/>
      <c r="EP173" s="148"/>
      <c r="EQ173" s="148"/>
      <c r="ER173" s="148"/>
      <c r="ES173" s="148"/>
      <c r="ET173" s="148"/>
      <c r="EU173" s="148"/>
      <c r="EV173" s="148"/>
      <c r="EW173" s="148"/>
      <c r="EX173" s="148"/>
      <c r="EY173" s="148"/>
      <c r="EZ173" s="148"/>
      <c r="FA173" s="148"/>
      <c r="FB173" s="148"/>
      <c r="FC173" s="148"/>
      <c r="FD173" s="148"/>
      <c r="FE173" s="148"/>
      <c r="FF173" s="148"/>
      <c r="FG173" s="148"/>
      <c r="FH173" s="148"/>
      <c r="FI173" s="148"/>
      <c r="FJ173" s="148"/>
      <c r="FK173" s="148"/>
      <c r="FL173" s="148"/>
      <c r="FM173" s="148"/>
      <c r="FN173" s="148"/>
      <c r="FO173" s="148"/>
      <c r="FP173" s="148"/>
      <c r="FQ173" s="148"/>
      <c r="FR173" s="148"/>
      <c r="FS173" s="148"/>
      <c r="FT173" s="148"/>
      <c r="FU173" s="148"/>
      <c r="FV173" s="148"/>
      <c r="FW173" s="148"/>
      <c r="FX173" s="148"/>
      <c r="FY173" s="148"/>
      <c r="FZ173" s="148"/>
      <c r="GA173" s="148"/>
      <c r="GB173" s="148"/>
      <c r="GC173" s="148"/>
      <c r="GD173" s="148"/>
      <c r="GE173" s="148"/>
      <c r="GF173" s="148"/>
      <c r="GG173" s="148"/>
      <c r="GH173" s="148"/>
      <c r="GI173" s="148"/>
      <c r="GJ173" s="148"/>
      <c r="GK173" s="148"/>
      <c r="GL173" s="148"/>
      <c r="GM173" s="148"/>
      <c r="GN173" s="148"/>
      <c r="GO173" s="148"/>
      <c r="GP173" s="148"/>
      <c r="GQ173" s="148"/>
      <c r="GR173" s="148"/>
      <c r="GS173" s="148"/>
      <c r="GT173" s="148"/>
      <c r="GU173" s="148"/>
      <c r="GV173" s="148"/>
      <c r="GW173" s="148"/>
      <c r="GX173" s="148"/>
      <c r="GY173" s="148"/>
      <c r="GZ173" s="148"/>
      <c r="HA173" s="148"/>
      <c r="HB173" s="148"/>
      <c r="HC173" s="148"/>
      <c r="HD173" s="148"/>
      <c r="HE173" s="148"/>
      <c r="HF173" s="148"/>
      <c r="HG173" s="148"/>
      <c r="HH173" s="148"/>
      <c r="HI173" s="148"/>
      <c r="HJ173" s="148"/>
      <c r="HK173" s="148"/>
      <c r="HL173" s="148"/>
      <c r="HM173" s="148"/>
      <c r="HN173" s="148"/>
      <c r="HO173" s="148"/>
      <c r="HP173" s="148"/>
      <c r="HQ173" s="148"/>
      <c r="HR173" s="148"/>
      <c r="HS173" s="148"/>
      <c r="HT173" s="148"/>
      <c r="HU173" s="148"/>
      <c r="HV173" s="148"/>
      <c r="HW173" s="148"/>
      <c r="HX173" s="148"/>
      <c r="HY173" s="148"/>
      <c r="HZ173" s="148"/>
      <c r="IA173" s="148"/>
      <c r="IB173" s="148"/>
      <c r="IC173" s="148"/>
      <c r="ID173" s="148"/>
      <c r="IE173" s="148"/>
      <c r="IF173" s="148"/>
      <c r="IG173" s="148"/>
      <c r="IH173" s="148"/>
      <c r="II173" s="148"/>
      <c r="IJ173" s="148"/>
      <c r="IK173" s="148"/>
      <c r="IL173" s="148"/>
      <c r="IM173" s="148"/>
      <c r="IN173" s="148"/>
      <c r="IO173" s="148"/>
      <c r="IP173" s="148"/>
      <c r="IQ173" s="148"/>
      <c r="IR173" s="148"/>
      <c r="IS173" s="148"/>
      <c r="IT173" s="148"/>
      <c r="IU173" s="148"/>
      <c r="IV173" s="148"/>
    </row>
    <row r="174" spans="1:256" s="18" customFormat="1" ht="12" customHeight="1" x14ac:dyDescent="0.2">
      <c r="A174" s="151"/>
      <c r="B174" s="151"/>
      <c r="C174" s="151"/>
      <c r="D174" s="151"/>
      <c r="E174" s="151"/>
      <c r="F174" s="151"/>
      <c r="G174" s="151"/>
      <c r="H174" s="151"/>
      <c r="I174" s="151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  <c r="BQ174" s="148"/>
      <c r="BR174" s="148"/>
      <c r="BS174" s="148"/>
      <c r="BT174" s="148"/>
      <c r="BU174" s="148"/>
      <c r="BV174" s="148"/>
      <c r="BW174" s="148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148"/>
      <c r="CP174" s="148"/>
      <c r="CQ174" s="148"/>
      <c r="CR174" s="148"/>
      <c r="CS174" s="148"/>
      <c r="CT174" s="148"/>
      <c r="CU174" s="148"/>
      <c r="CV174" s="148"/>
      <c r="CW174" s="148"/>
      <c r="CX174" s="148"/>
      <c r="CY174" s="148"/>
      <c r="CZ174" s="148"/>
      <c r="DA174" s="148"/>
      <c r="DB174" s="148"/>
      <c r="DC174" s="148"/>
      <c r="DD174" s="148"/>
      <c r="DE174" s="148"/>
      <c r="DF174" s="148"/>
      <c r="DG174" s="148"/>
      <c r="DH174" s="148"/>
      <c r="DI174" s="148"/>
      <c r="DJ174" s="148"/>
      <c r="DK174" s="148"/>
      <c r="DL174" s="148"/>
      <c r="DM174" s="148"/>
      <c r="DN174" s="148"/>
      <c r="DO174" s="148"/>
      <c r="DP174" s="148"/>
      <c r="DQ174" s="148"/>
      <c r="DR174" s="148"/>
      <c r="DS174" s="148"/>
      <c r="DT174" s="148"/>
      <c r="DU174" s="148"/>
      <c r="DV174" s="148"/>
      <c r="DW174" s="148"/>
      <c r="DX174" s="148"/>
      <c r="DY174" s="148"/>
      <c r="DZ174" s="148"/>
      <c r="EA174" s="148"/>
      <c r="EB174" s="148"/>
      <c r="EC174" s="148"/>
      <c r="ED174" s="148"/>
      <c r="EE174" s="148"/>
      <c r="EF174" s="148"/>
      <c r="EG174" s="148"/>
      <c r="EH174" s="148"/>
      <c r="EI174" s="148"/>
      <c r="EJ174" s="148"/>
      <c r="EK174" s="148"/>
      <c r="EL174" s="148"/>
      <c r="EM174" s="148"/>
      <c r="EN174" s="148"/>
      <c r="EO174" s="148"/>
      <c r="EP174" s="148"/>
      <c r="EQ174" s="148"/>
      <c r="ER174" s="148"/>
      <c r="ES174" s="148"/>
      <c r="ET174" s="148"/>
      <c r="EU174" s="148"/>
      <c r="EV174" s="148"/>
      <c r="EW174" s="148"/>
      <c r="EX174" s="148"/>
      <c r="EY174" s="148"/>
      <c r="EZ174" s="148"/>
      <c r="FA174" s="148"/>
      <c r="FB174" s="148"/>
      <c r="FC174" s="148"/>
      <c r="FD174" s="148"/>
      <c r="FE174" s="148"/>
      <c r="FF174" s="148"/>
      <c r="FG174" s="148"/>
      <c r="FH174" s="148"/>
      <c r="FI174" s="148"/>
      <c r="FJ174" s="148"/>
      <c r="FK174" s="148"/>
      <c r="FL174" s="148"/>
      <c r="FM174" s="148"/>
      <c r="FN174" s="148"/>
      <c r="FO174" s="148"/>
      <c r="FP174" s="148"/>
      <c r="FQ174" s="148"/>
      <c r="FR174" s="148"/>
      <c r="FS174" s="148"/>
      <c r="FT174" s="148"/>
      <c r="FU174" s="148"/>
      <c r="FV174" s="148"/>
      <c r="FW174" s="148"/>
      <c r="FX174" s="148"/>
      <c r="FY174" s="148"/>
      <c r="FZ174" s="148"/>
      <c r="GA174" s="148"/>
      <c r="GB174" s="148"/>
      <c r="GC174" s="148"/>
      <c r="GD174" s="148"/>
      <c r="GE174" s="148"/>
      <c r="GF174" s="148"/>
      <c r="GG174" s="148"/>
      <c r="GH174" s="148"/>
      <c r="GI174" s="148"/>
      <c r="GJ174" s="148"/>
      <c r="GK174" s="148"/>
      <c r="GL174" s="148"/>
      <c r="GM174" s="148"/>
      <c r="GN174" s="148"/>
      <c r="GO174" s="148"/>
      <c r="GP174" s="148"/>
      <c r="GQ174" s="148"/>
      <c r="GR174" s="148"/>
      <c r="GS174" s="148"/>
      <c r="GT174" s="148"/>
      <c r="GU174" s="148"/>
      <c r="GV174" s="148"/>
      <c r="GW174" s="148"/>
      <c r="GX174" s="148"/>
      <c r="GY174" s="148"/>
      <c r="GZ174" s="148"/>
      <c r="HA174" s="148"/>
      <c r="HB174" s="148"/>
      <c r="HC174" s="148"/>
      <c r="HD174" s="148"/>
      <c r="HE174" s="148"/>
      <c r="HF174" s="148"/>
      <c r="HG174" s="148"/>
      <c r="HH174" s="148"/>
      <c r="HI174" s="148"/>
      <c r="HJ174" s="148"/>
      <c r="HK174" s="148"/>
      <c r="HL174" s="148"/>
      <c r="HM174" s="148"/>
      <c r="HN174" s="148"/>
      <c r="HO174" s="148"/>
      <c r="HP174" s="148"/>
      <c r="HQ174" s="148"/>
      <c r="HR174" s="148"/>
      <c r="HS174" s="148"/>
      <c r="HT174" s="148"/>
      <c r="HU174" s="148"/>
      <c r="HV174" s="148"/>
      <c r="HW174" s="148"/>
      <c r="HX174" s="148"/>
      <c r="HY174" s="148"/>
      <c r="HZ174" s="148"/>
      <c r="IA174" s="148"/>
      <c r="IB174" s="148"/>
      <c r="IC174" s="148"/>
      <c r="ID174" s="148"/>
      <c r="IE174" s="148"/>
      <c r="IF174" s="148"/>
      <c r="IG174" s="148"/>
      <c r="IH174" s="148"/>
      <c r="II174" s="148"/>
      <c r="IJ174" s="148"/>
      <c r="IK174" s="148"/>
      <c r="IL174" s="148"/>
      <c r="IM174" s="148"/>
      <c r="IN174" s="148"/>
      <c r="IO174" s="148"/>
      <c r="IP174" s="148"/>
      <c r="IQ174" s="148"/>
      <c r="IR174" s="148"/>
      <c r="IS174" s="148"/>
      <c r="IT174" s="148"/>
      <c r="IU174" s="148"/>
      <c r="IV174" s="148"/>
    </row>
    <row r="175" spans="1:256" s="18" customFormat="1" ht="12" customHeight="1" x14ac:dyDescent="0.2">
      <c r="A175" s="280" t="s">
        <v>206</v>
      </c>
      <c r="B175" s="280"/>
      <c r="C175" s="145">
        <v>9335</v>
      </c>
      <c r="D175" s="145">
        <v>4761</v>
      </c>
      <c r="E175" s="145">
        <v>4574</v>
      </c>
      <c r="F175" s="145">
        <v>9233</v>
      </c>
      <c r="G175" s="145">
        <v>4716</v>
      </c>
      <c r="H175" s="145">
        <v>4517</v>
      </c>
      <c r="I175" s="145">
        <v>9285</v>
      </c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  <c r="BQ175" s="148"/>
      <c r="BR175" s="148"/>
      <c r="BS175" s="148"/>
      <c r="BT175" s="148"/>
      <c r="BU175" s="148"/>
      <c r="BV175" s="148"/>
      <c r="BW175" s="148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48"/>
      <c r="CN175" s="148"/>
      <c r="CO175" s="148"/>
      <c r="CP175" s="148"/>
      <c r="CQ175" s="148"/>
      <c r="CR175" s="148"/>
      <c r="CS175" s="148"/>
      <c r="CT175" s="148"/>
      <c r="CU175" s="148"/>
      <c r="CV175" s="148"/>
      <c r="CW175" s="148"/>
      <c r="CX175" s="148"/>
      <c r="CY175" s="148"/>
      <c r="CZ175" s="148"/>
      <c r="DA175" s="148"/>
      <c r="DB175" s="148"/>
      <c r="DC175" s="148"/>
      <c r="DD175" s="148"/>
      <c r="DE175" s="148"/>
      <c r="DF175" s="148"/>
      <c r="DG175" s="148"/>
      <c r="DH175" s="148"/>
      <c r="DI175" s="148"/>
      <c r="DJ175" s="148"/>
      <c r="DK175" s="148"/>
      <c r="DL175" s="148"/>
      <c r="DM175" s="148"/>
      <c r="DN175" s="148"/>
      <c r="DO175" s="148"/>
      <c r="DP175" s="148"/>
      <c r="DQ175" s="148"/>
      <c r="DR175" s="148"/>
      <c r="DS175" s="148"/>
      <c r="DT175" s="148"/>
      <c r="DU175" s="148"/>
      <c r="DV175" s="148"/>
      <c r="DW175" s="148"/>
      <c r="DX175" s="148"/>
      <c r="DY175" s="148"/>
      <c r="DZ175" s="148"/>
      <c r="EA175" s="148"/>
      <c r="EB175" s="148"/>
      <c r="EC175" s="148"/>
      <c r="ED175" s="148"/>
      <c r="EE175" s="148"/>
      <c r="EF175" s="148"/>
      <c r="EG175" s="148"/>
      <c r="EH175" s="148"/>
      <c r="EI175" s="148"/>
      <c r="EJ175" s="148"/>
      <c r="EK175" s="148"/>
      <c r="EL175" s="148"/>
      <c r="EM175" s="148"/>
      <c r="EN175" s="148"/>
      <c r="EO175" s="148"/>
      <c r="EP175" s="148"/>
      <c r="EQ175" s="148"/>
      <c r="ER175" s="148"/>
      <c r="ES175" s="148"/>
      <c r="ET175" s="148"/>
      <c r="EU175" s="148"/>
      <c r="EV175" s="148"/>
      <c r="EW175" s="148"/>
      <c r="EX175" s="148"/>
      <c r="EY175" s="148"/>
      <c r="EZ175" s="148"/>
      <c r="FA175" s="148"/>
      <c r="FB175" s="148"/>
      <c r="FC175" s="148"/>
      <c r="FD175" s="148"/>
      <c r="FE175" s="148"/>
      <c r="FF175" s="148"/>
      <c r="FG175" s="148"/>
      <c r="FH175" s="148"/>
      <c r="FI175" s="148"/>
      <c r="FJ175" s="148"/>
      <c r="FK175" s="148"/>
      <c r="FL175" s="148"/>
      <c r="FM175" s="148"/>
      <c r="FN175" s="148"/>
      <c r="FO175" s="148"/>
      <c r="FP175" s="148"/>
      <c r="FQ175" s="148"/>
      <c r="FR175" s="148"/>
      <c r="FS175" s="148"/>
      <c r="FT175" s="148"/>
      <c r="FU175" s="148"/>
      <c r="FV175" s="148"/>
      <c r="FW175" s="148"/>
      <c r="FX175" s="148"/>
      <c r="FY175" s="148"/>
      <c r="FZ175" s="148"/>
      <c r="GA175" s="148"/>
      <c r="GB175" s="148"/>
      <c r="GC175" s="148"/>
      <c r="GD175" s="148"/>
      <c r="GE175" s="148"/>
      <c r="GF175" s="148"/>
      <c r="GG175" s="148"/>
      <c r="GH175" s="148"/>
      <c r="GI175" s="148"/>
      <c r="GJ175" s="148"/>
      <c r="GK175" s="148"/>
      <c r="GL175" s="148"/>
      <c r="GM175" s="148"/>
      <c r="GN175" s="148"/>
      <c r="GO175" s="148"/>
      <c r="GP175" s="148"/>
      <c r="GQ175" s="148"/>
      <c r="GR175" s="148"/>
      <c r="GS175" s="148"/>
      <c r="GT175" s="148"/>
      <c r="GU175" s="148"/>
      <c r="GV175" s="148"/>
      <c r="GW175" s="148"/>
      <c r="GX175" s="148"/>
      <c r="GY175" s="148"/>
      <c r="GZ175" s="148"/>
      <c r="HA175" s="148"/>
      <c r="HB175" s="148"/>
      <c r="HC175" s="148"/>
      <c r="HD175" s="148"/>
      <c r="HE175" s="148"/>
      <c r="HF175" s="148"/>
      <c r="HG175" s="148"/>
      <c r="HH175" s="148"/>
      <c r="HI175" s="148"/>
      <c r="HJ175" s="148"/>
      <c r="HK175" s="148"/>
      <c r="HL175" s="148"/>
      <c r="HM175" s="148"/>
      <c r="HN175" s="148"/>
      <c r="HO175" s="148"/>
      <c r="HP175" s="148"/>
      <c r="HQ175" s="148"/>
      <c r="HR175" s="148"/>
      <c r="HS175" s="148"/>
      <c r="HT175" s="148"/>
      <c r="HU175" s="148"/>
      <c r="HV175" s="148"/>
      <c r="HW175" s="148"/>
      <c r="HX175" s="148"/>
      <c r="HY175" s="148"/>
      <c r="HZ175" s="148"/>
      <c r="IA175" s="148"/>
      <c r="IB175" s="148"/>
      <c r="IC175" s="148"/>
      <c r="ID175" s="148"/>
      <c r="IE175" s="148"/>
      <c r="IF175" s="148"/>
      <c r="IG175" s="148"/>
      <c r="IH175" s="148"/>
      <c r="II175" s="148"/>
      <c r="IJ175" s="148"/>
      <c r="IK175" s="148"/>
      <c r="IL175" s="148"/>
      <c r="IM175" s="148"/>
      <c r="IN175" s="148"/>
      <c r="IO175" s="148"/>
      <c r="IP175" s="148"/>
      <c r="IQ175" s="148"/>
      <c r="IR175" s="148"/>
      <c r="IS175" s="148"/>
      <c r="IT175" s="148"/>
      <c r="IU175" s="148"/>
      <c r="IV175" s="148"/>
    </row>
    <row r="176" spans="1:256" s="18" customFormat="1" ht="12" customHeight="1" x14ac:dyDescent="0.2">
      <c r="A176" s="278" t="s">
        <v>207</v>
      </c>
      <c r="B176" s="278"/>
      <c r="C176" s="147">
        <v>1526</v>
      </c>
      <c r="D176" s="147">
        <v>789</v>
      </c>
      <c r="E176" s="147">
        <v>737</v>
      </c>
      <c r="F176" s="147">
        <v>1527</v>
      </c>
      <c r="G176" s="147">
        <v>790</v>
      </c>
      <c r="H176" s="147">
        <v>737</v>
      </c>
      <c r="I176" s="147">
        <v>1526</v>
      </c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  <c r="BQ176" s="148"/>
      <c r="BR176" s="148"/>
      <c r="BS176" s="148"/>
      <c r="BT176" s="148"/>
      <c r="BU176" s="148"/>
      <c r="BV176" s="148"/>
      <c r="BW176" s="148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148"/>
      <c r="CN176" s="148"/>
      <c r="CO176" s="148"/>
      <c r="CP176" s="148"/>
      <c r="CQ176" s="148"/>
      <c r="CR176" s="148"/>
      <c r="CS176" s="148"/>
      <c r="CT176" s="148"/>
      <c r="CU176" s="148"/>
      <c r="CV176" s="148"/>
      <c r="CW176" s="148"/>
      <c r="CX176" s="148"/>
      <c r="CY176" s="148"/>
      <c r="CZ176" s="148"/>
      <c r="DA176" s="148"/>
      <c r="DB176" s="148"/>
      <c r="DC176" s="148"/>
      <c r="DD176" s="148"/>
      <c r="DE176" s="148"/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148"/>
      <c r="DR176" s="148"/>
      <c r="DS176" s="148"/>
      <c r="DT176" s="148"/>
      <c r="DU176" s="148"/>
      <c r="DV176" s="148"/>
      <c r="DW176" s="148"/>
      <c r="DX176" s="148"/>
      <c r="DY176" s="148"/>
      <c r="DZ176" s="148"/>
      <c r="EA176" s="148"/>
      <c r="EB176" s="148"/>
      <c r="EC176" s="148"/>
      <c r="ED176" s="148"/>
      <c r="EE176" s="148"/>
      <c r="EF176" s="148"/>
      <c r="EG176" s="148"/>
      <c r="EH176" s="148"/>
      <c r="EI176" s="148"/>
      <c r="EJ176" s="148"/>
      <c r="EK176" s="148"/>
      <c r="EL176" s="148"/>
      <c r="EM176" s="148"/>
      <c r="EN176" s="148"/>
      <c r="EO176" s="148"/>
      <c r="EP176" s="148"/>
      <c r="EQ176" s="148"/>
      <c r="ER176" s="148"/>
      <c r="ES176" s="148"/>
      <c r="ET176" s="148"/>
      <c r="EU176" s="148"/>
      <c r="EV176" s="148"/>
      <c r="EW176" s="148"/>
      <c r="EX176" s="148"/>
      <c r="EY176" s="148"/>
      <c r="EZ176" s="148"/>
      <c r="FA176" s="148"/>
      <c r="FB176" s="148"/>
      <c r="FC176" s="148"/>
      <c r="FD176" s="148"/>
      <c r="FE176" s="148"/>
      <c r="FF176" s="148"/>
      <c r="FG176" s="148"/>
      <c r="FH176" s="148"/>
      <c r="FI176" s="148"/>
      <c r="FJ176" s="148"/>
      <c r="FK176" s="148"/>
      <c r="FL176" s="148"/>
      <c r="FM176" s="148"/>
      <c r="FN176" s="148"/>
      <c r="FO176" s="148"/>
      <c r="FP176" s="148"/>
      <c r="FQ176" s="148"/>
      <c r="FR176" s="148"/>
      <c r="FS176" s="148"/>
      <c r="FT176" s="148"/>
      <c r="FU176" s="148"/>
      <c r="FV176" s="148"/>
      <c r="FW176" s="148"/>
      <c r="FX176" s="148"/>
      <c r="FY176" s="148"/>
      <c r="FZ176" s="148"/>
      <c r="GA176" s="148"/>
      <c r="GB176" s="148"/>
      <c r="GC176" s="148"/>
      <c r="GD176" s="148"/>
      <c r="GE176" s="148"/>
      <c r="GF176" s="148"/>
      <c r="GG176" s="148"/>
      <c r="GH176" s="148"/>
      <c r="GI176" s="148"/>
      <c r="GJ176" s="148"/>
      <c r="GK176" s="148"/>
      <c r="GL176" s="148"/>
      <c r="GM176" s="148"/>
      <c r="GN176" s="148"/>
      <c r="GO176" s="148"/>
      <c r="GP176" s="148"/>
      <c r="GQ176" s="148"/>
      <c r="GR176" s="148"/>
      <c r="GS176" s="148"/>
      <c r="GT176" s="148"/>
      <c r="GU176" s="148"/>
      <c r="GV176" s="148"/>
      <c r="GW176" s="148"/>
      <c r="GX176" s="148"/>
      <c r="GY176" s="148"/>
      <c r="GZ176" s="148"/>
      <c r="HA176" s="148"/>
      <c r="HB176" s="148"/>
      <c r="HC176" s="148"/>
      <c r="HD176" s="148"/>
      <c r="HE176" s="148"/>
      <c r="HF176" s="148"/>
      <c r="HG176" s="148"/>
      <c r="HH176" s="148"/>
      <c r="HI176" s="148"/>
      <c r="HJ176" s="148"/>
      <c r="HK176" s="148"/>
      <c r="HL176" s="148"/>
      <c r="HM176" s="148"/>
      <c r="HN176" s="148"/>
      <c r="HO176" s="148"/>
      <c r="HP176" s="148"/>
      <c r="HQ176" s="148"/>
      <c r="HR176" s="148"/>
      <c r="HS176" s="148"/>
      <c r="HT176" s="148"/>
      <c r="HU176" s="148"/>
      <c r="HV176" s="148"/>
      <c r="HW176" s="148"/>
      <c r="HX176" s="148"/>
      <c r="HY176" s="148"/>
      <c r="HZ176" s="148"/>
      <c r="IA176" s="148"/>
      <c r="IB176" s="148"/>
      <c r="IC176" s="148"/>
      <c r="ID176" s="148"/>
      <c r="IE176" s="148"/>
      <c r="IF176" s="148"/>
      <c r="IG176" s="148"/>
      <c r="IH176" s="148"/>
      <c r="II176" s="148"/>
      <c r="IJ176" s="148"/>
      <c r="IK176" s="148"/>
      <c r="IL176" s="148"/>
      <c r="IM176" s="148"/>
      <c r="IN176" s="148"/>
      <c r="IO176" s="148"/>
      <c r="IP176" s="148"/>
      <c r="IQ176" s="148"/>
      <c r="IR176" s="148"/>
      <c r="IS176" s="148"/>
      <c r="IT176" s="148"/>
      <c r="IU176" s="148"/>
      <c r="IV176" s="148"/>
    </row>
    <row r="177" spans="1:256" s="18" customFormat="1" ht="12" customHeight="1" x14ac:dyDescent="0.2">
      <c r="A177" s="278" t="s">
        <v>209</v>
      </c>
      <c r="B177" s="278"/>
      <c r="C177" s="147">
        <v>109</v>
      </c>
      <c r="D177" s="147">
        <v>61</v>
      </c>
      <c r="E177" s="147">
        <v>48</v>
      </c>
      <c r="F177" s="147">
        <v>109</v>
      </c>
      <c r="G177" s="147">
        <v>60</v>
      </c>
      <c r="H177" s="147">
        <v>49</v>
      </c>
      <c r="I177" s="147">
        <v>110</v>
      </c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  <c r="BZ177" s="148"/>
      <c r="CA177" s="148"/>
      <c r="CB177" s="148"/>
      <c r="CC177" s="148"/>
      <c r="CD177" s="148"/>
      <c r="CE177" s="148"/>
      <c r="CF177" s="148"/>
      <c r="CG177" s="148"/>
      <c r="CH177" s="148"/>
      <c r="CI177" s="148"/>
      <c r="CJ177" s="148"/>
      <c r="CK177" s="148"/>
      <c r="CL177" s="148"/>
      <c r="CM177" s="148"/>
      <c r="CN177" s="148"/>
      <c r="CO177" s="148"/>
      <c r="CP177" s="148"/>
      <c r="CQ177" s="148"/>
      <c r="CR177" s="148"/>
      <c r="CS177" s="148"/>
      <c r="CT177" s="148"/>
      <c r="CU177" s="148"/>
      <c r="CV177" s="148"/>
      <c r="CW177" s="148"/>
      <c r="CX177" s="148"/>
      <c r="CY177" s="148"/>
      <c r="CZ177" s="148"/>
      <c r="DA177" s="148"/>
      <c r="DB177" s="148"/>
      <c r="DC177" s="148"/>
      <c r="DD177" s="148"/>
      <c r="DE177" s="148"/>
      <c r="DF177" s="148"/>
      <c r="DG177" s="148"/>
      <c r="DH177" s="148"/>
      <c r="DI177" s="148"/>
      <c r="DJ177" s="148"/>
      <c r="DK177" s="148"/>
      <c r="DL177" s="148"/>
      <c r="DM177" s="148"/>
      <c r="DN177" s="148"/>
      <c r="DO177" s="148"/>
      <c r="DP177" s="148"/>
      <c r="DQ177" s="148"/>
      <c r="DR177" s="148"/>
      <c r="DS177" s="148"/>
      <c r="DT177" s="148"/>
      <c r="DU177" s="148"/>
      <c r="DV177" s="148"/>
      <c r="DW177" s="148"/>
      <c r="DX177" s="148"/>
      <c r="DY177" s="148"/>
      <c r="DZ177" s="148"/>
      <c r="EA177" s="148"/>
      <c r="EB177" s="148"/>
      <c r="EC177" s="148"/>
      <c r="ED177" s="148"/>
      <c r="EE177" s="148"/>
      <c r="EF177" s="148"/>
      <c r="EG177" s="148"/>
      <c r="EH177" s="148"/>
      <c r="EI177" s="148"/>
      <c r="EJ177" s="148"/>
      <c r="EK177" s="148"/>
      <c r="EL177" s="148"/>
      <c r="EM177" s="148"/>
      <c r="EN177" s="148"/>
      <c r="EO177" s="148"/>
      <c r="EP177" s="148"/>
      <c r="EQ177" s="148"/>
      <c r="ER177" s="148"/>
      <c r="ES177" s="148"/>
      <c r="ET177" s="148"/>
      <c r="EU177" s="148"/>
      <c r="EV177" s="148"/>
      <c r="EW177" s="148"/>
      <c r="EX177" s="148"/>
      <c r="EY177" s="148"/>
      <c r="EZ177" s="148"/>
      <c r="FA177" s="148"/>
      <c r="FB177" s="148"/>
      <c r="FC177" s="148"/>
      <c r="FD177" s="148"/>
      <c r="FE177" s="148"/>
      <c r="FF177" s="148"/>
      <c r="FG177" s="148"/>
      <c r="FH177" s="148"/>
      <c r="FI177" s="148"/>
      <c r="FJ177" s="148"/>
      <c r="FK177" s="148"/>
      <c r="FL177" s="148"/>
      <c r="FM177" s="148"/>
      <c r="FN177" s="148"/>
      <c r="FO177" s="148"/>
      <c r="FP177" s="148"/>
      <c r="FQ177" s="148"/>
      <c r="FR177" s="148"/>
      <c r="FS177" s="148"/>
      <c r="FT177" s="148"/>
      <c r="FU177" s="148"/>
      <c r="FV177" s="148"/>
      <c r="FW177" s="148"/>
      <c r="FX177" s="148"/>
      <c r="FY177" s="148"/>
      <c r="FZ177" s="148"/>
      <c r="GA177" s="148"/>
      <c r="GB177" s="148"/>
      <c r="GC177" s="148"/>
      <c r="GD177" s="148"/>
      <c r="GE177" s="148"/>
      <c r="GF177" s="148"/>
      <c r="GG177" s="148"/>
      <c r="GH177" s="148"/>
      <c r="GI177" s="148"/>
      <c r="GJ177" s="148"/>
      <c r="GK177" s="148"/>
      <c r="GL177" s="148"/>
      <c r="GM177" s="148"/>
      <c r="GN177" s="148"/>
      <c r="GO177" s="148"/>
      <c r="GP177" s="148"/>
      <c r="GQ177" s="148"/>
      <c r="GR177" s="148"/>
      <c r="GS177" s="148"/>
      <c r="GT177" s="148"/>
      <c r="GU177" s="148"/>
      <c r="GV177" s="148"/>
      <c r="GW177" s="148"/>
      <c r="GX177" s="148"/>
      <c r="GY177" s="148"/>
      <c r="GZ177" s="148"/>
      <c r="HA177" s="148"/>
      <c r="HB177" s="148"/>
      <c r="HC177" s="148"/>
      <c r="HD177" s="148"/>
      <c r="HE177" s="148"/>
      <c r="HF177" s="148"/>
      <c r="HG177" s="148"/>
      <c r="HH177" s="148"/>
      <c r="HI177" s="148"/>
      <c r="HJ177" s="148"/>
      <c r="HK177" s="148"/>
      <c r="HL177" s="148"/>
      <c r="HM177" s="148"/>
      <c r="HN177" s="148"/>
      <c r="HO177" s="148"/>
      <c r="HP177" s="148"/>
      <c r="HQ177" s="148"/>
      <c r="HR177" s="148"/>
      <c r="HS177" s="148"/>
      <c r="HT177" s="148"/>
      <c r="HU177" s="148"/>
      <c r="HV177" s="148"/>
      <c r="HW177" s="148"/>
      <c r="HX177" s="148"/>
      <c r="HY177" s="148"/>
      <c r="HZ177" s="148"/>
      <c r="IA177" s="148"/>
      <c r="IB177" s="148"/>
      <c r="IC177" s="148"/>
      <c r="ID177" s="148"/>
      <c r="IE177" s="148"/>
      <c r="IF177" s="148"/>
      <c r="IG177" s="148"/>
      <c r="IH177" s="148"/>
      <c r="II177" s="148"/>
      <c r="IJ177" s="148"/>
      <c r="IK177" s="148"/>
      <c r="IL177" s="148"/>
      <c r="IM177" s="148"/>
      <c r="IN177" s="148"/>
      <c r="IO177" s="148"/>
      <c r="IP177" s="148"/>
      <c r="IQ177" s="148"/>
      <c r="IR177" s="148"/>
      <c r="IS177" s="148"/>
      <c r="IT177" s="148"/>
      <c r="IU177" s="148"/>
      <c r="IV177" s="148"/>
    </row>
    <row r="178" spans="1:256" s="18" customFormat="1" ht="12" customHeight="1" x14ac:dyDescent="0.2">
      <c r="A178" s="278" t="s">
        <v>210</v>
      </c>
      <c r="B178" s="278"/>
      <c r="C178" s="147">
        <v>1038</v>
      </c>
      <c r="D178" s="147">
        <v>544</v>
      </c>
      <c r="E178" s="147">
        <v>494</v>
      </c>
      <c r="F178" s="147">
        <v>1031</v>
      </c>
      <c r="G178" s="147">
        <v>551</v>
      </c>
      <c r="H178" s="147">
        <v>480</v>
      </c>
      <c r="I178" s="147">
        <v>1034</v>
      </c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  <c r="BZ178" s="148"/>
      <c r="CA178" s="148"/>
      <c r="CB178" s="148"/>
      <c r="CC178" s="148"/>
      <c r="CD178" s="148"/>
      <c r="CE178" s="148"/>
      <c r="CF178" s="148"/>
      <c r="CG178" s="148"/>
      <c r="CH178" s="148"/>
      <c r="CI178" s="148"/>
      <c r="CJ178" s="148"/>
      <c r="CK178" s="148"/>
      <c r="CL178" s="148"/>
      <c r="CM178" s="148"/>
      <c r="CN178" s="148"/>
      <c r="CO178" s="148"/>
      <c r="CP178" s="148"/>
      <c r="CQ178" s="148"/>
      <c r="CR178" s="148"/>
      <c r="CS178" s="148"/>
      <c r="CT178" s="148"/>
      <c r="CU178" s="148"/>
      <c r="CV178" s="148"/>
      <c r="CW178" s="148"/>
      <c r="CX178" s="148"/>
      <c r="CY178" s="148"/>
      <c r="CZ178" s="148"/>
      <c r="DA178" s="148"/>
      <c r="DB178" s="148"/>
      <c r="DC178" s="148"/>
      <c r="DD178" s="148"/>
      <c r="DE178" s="148"/>
      <c r="DF178" s="148"/>
      <c r="DG178" s="148"/>
      <c r="DH178" s="148"/>
      <c r="DI178" s="148"/>
      <c r="DJ178" s="148"/>
      <c r="DK178" s="148"/>
      <c r="DL178" s="148"/>
      <c r="DM178" s="148"/>
      <c r="DN178" s="148"/>
      <c r="DO178" s="148"/>
      <c r="DP178" s="148"/>
      <c r="DQ178" s="148"/>
      <c r="DR178" s="148"/>
      <c r="DS178" s="148"/>
      <c r="DT178" s="148"/>
      <c r="DU178" s="148"/>
      <c r="DV178" s="148"/>
      <c r="DW178" s="148"/>
      <c r="DX178" s="148"/>
      <c r="DY178" s="148"/>
      <c r="DZ178" s="148"/>
      <c r="EA178" s="148"/>
      <c r="EB178" s="148"/>
      <c r="EC178" s="148"/>
      <c r="ED178" s="148"/>
      <c r="EE178" s="148"/>
      <c r="EF178" s="148"/>
      <c r="EG178" s="148"/>
      <c r="EH178" s="148"/>
      <c r="EI178" s="148"/>
      <c r="EJ178" s="148"/>
      <c r="EK178" s="148"/>
      <c r="EL178" s="148"/>
      <c r="EM178" s="148"/>
      <c r="EN178" s="148"/>
      <c r="EO178" s="148"/>
      <c r="EP178" s="148"/>
      <c r="EQ178" s="148"/>
      <c r="ER178" s="148"/>
      <c r="ES178" s="148"/>
      <c r="ET178" s="148"/>
      <c r="EU178" s="148"/>
      <c r="EV178" s="148"/>
      <c r="EW178" s="148"/>
      <c r="EX178" s="148"/>
      <c r="EY178" s="148"/>
      <c r="EZ178" s="148"/>
      <c r="FA178" s="148"/>
      <c r="FB178" s="148"/>
      <c r="FC178" s="148"/>
      <c r="FD178" s="148"/>
      <c r="FE178" s="148"/>
      <c r="FF178" s="148"/>
      <c r="FG178" s="148"/>
      <c r="FH178" s="148"/>
      <c r="FI178" s="148"/>
      <c r="FJ178" s="148"/>
      <c r="FK178" s="148"/>
      <c r="FL178" s="148"/>
      <c r="FM178" s="148"/>
      <c r="FN178" s="148"/>
      <c r="FO178" s="148"/>
      <c r="FP178" s="148"/>
      <c r="FQ178" s="148"/>
      <c r="FR178" s="148"/>
      <c r="FS178" s="148"/>
      <c r="FT178" s="148"/>
      <c r="FU178" s="148"/>
      <c r="FV178" s="148"/>
      <c r="FW178" s="148"/>
      <c r="FX178" s="148"/>
      <c r="FY178" s="148"/>
      <c r="FZ178" s="148"/>
      <c r="GA178" s="148"/>
      <c r="GB178" s="148"/>
      <c r="GC178" s="148"/>
      <c r="GD178" s="148"/>
      <c r="GE178" s="148"/>
      <c r="GF178" s="148"/>
      <c r="GG178" s="148"/>
      <c r="GH178" s="148"/>
      <c r="GI178" s="148"/>
      <c r="GJ178" s="148"/>
      <c r="GK178" s="148"/>
      <c r="GL178" s="148"/>
      <c r="GM178" s="148"/>
      <c r="GN178" s="148"/>
      <c r="GO178" s="148"/>
      <c r="GP178" s="148"/>
      <c r="GQ178" s="148"/>
      <c r="GR178" s="148"/>
      <c r="GS178" s="148"/>
      <c r="GT178" s="148"/>
      <c r="GU178" s="148"/>
      <c r="GV178" s="148"/>
      <c r="GW178" s="148"/>
      <c r="GX178" s="148"/>
      <c r="GY178" s="148"/>
      <c r="GZ178" s="148"/>
      <c r="HA178" s="148"/>
      <c r="HB178" s="148"/>
      <c r="HC178" s="148"/>
      <c r="HD178" s="148"/>
      <c r="HE178" s="148"/>
      <c r="HF178" s="148"/>
      <c r="HG178" s="148"/>
      <c r="HH178" s="148"/>
      <c r="HI178" s="148"/>
      <c r="HJ178" s="148"/>
      <c r="HK178" s="148"/>
      <c r="HL178" s="148"/>
      <c r="HM178" s="148"/>
      <c r="HN178" s="148"/>
      <c r="HO178" s="148"/>
      <c r="HP178" s="148"/>
      <c r="HQ178" s="148"/>
      <c r="HR178" s="148"/>
      <c r="HS178" s="148"/>
      <c r="HT178" s="148"/>
      <c r="HU178" s="148"/>
      <c r="HV178" s="148"/>
      <c r="HW178" s="148"/>
      <c r="HX178" s="148"/>
      <c r="HY178" s="148"/>
      <c r="HZ178" s="148"/>
      <c r="IA178" s="148"/>
      <c r="IB178" s="148"/>
      <c r="IC178" s="148"/>
      <c r="ID178" s="148"/>
      <c r="IE178" s="148"/>
      <c r="IF178" s="148"/>
      <c r="IG178" s="148"/>
      <c r="IH178" s="148"/>
      <c r="II178" s="148"/>
      <c r="IJ178" s="148"/>
      <c r="IK178" s="148"/>
      <c r="IL178" s="148"/>
      <c r="IM178" s="148"/>
      <c r="IN178" s="148"/>
      <c r="IO178" s="148"/>
      <c r="IP178" s="148"/>
      <c r="IQ178" s="148"/>
      <c r="IR178" s="148"/>
      <c r="IS178" s="148"/>
      <c r="IT178" s="148"/>
      <c r="IU178" s="148"/>
      <c r="IV178" s="148"/>
    </row>
    <row r="179" spans="1:256" s="18" customFormat="1" ht="12" customHeight="1" x14ac:dyDescent="0.2">
      <c r="A179" s="278" t="s">
        <v>215</v>
      </c>
      <c r="B179" s="278"/>
      <c r="C179" s="147">
        <v>192</v>
      </c>
      <c r="D179" s="147">
        <v>92</v>
      </c>
      <c r="E179" s="147">
        <v>100</v>
      </c>
      <c r="F179" s="147">
        <v>186</v>
      </c>
      <c r="G179" s="147">
        <v>88</v>
      </c>
      <c r="H179" s="147">
        <v>98</v>
      </c>
      <c r="I179" s="147">
        <v>189</v>
      </c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  <c r="BZ179" s="148"/>
      <c r="CA179" s="148"/>
      <c r="CB179" s="148"/>
      <c r="CC179" s="148"/>
      <c r="CD179" s="148"/>
      <c r="CE179" s="148"/>
      <c r="CF179" s="148"/>
      <c r="CG179" s="148"/>
      <c r="CH179" s="148"/>
      <c r="CI179" s="148"/>
      <c r="CJ179" s="148"/>
      <c r="CK179" s="148"/>
      <c r="CL179" s="148"/>
      <c r="CM179" s="148"/>
      <c r="CN179" s="148"/>
      <c r="CO179" s="148"/>
      <c r="CP179" s="148"/>
      <c r="CQ179" s="148"/>
      <c r="CR179" s="148"/>
      <c r="CS179" s="148"/>
      <c r="CT179" s="148"/>
      <c r="CU179" s="148"/>
      <c r="CV179" s="148"/>
      <c r="CW179" s="148"/>
      <c r="CX179" s="148"/>
      <c r="CY179" s="148"/>
      <c r="CZ179" s="148"/>
      <c r="DA179" s="148"/>
      <c r="DB179" s="148"/>
      <c r="DC179" s="148"/>
      <c r="DD179" s="148"/>
      <c r="DE179" s="148"/>
      <c r="DF179" s="148"/>
      <c r="DG179" s="148"/>
      <c r="DH179" s="148"/>
      <c r="DI179" s="148"/>
      <c r="DJ179" s="148"/>
      <c r="DK179" s="148"/>
      <c r="DL179" s="148"/>
      <c r="DM179" s="148"/>
      <c r="DN179" s="148"/>
      <c r="DO179" s="148"/>
      <c r="DP179" s="148"/>
      <c r="DQ179" s="148"/>
      <c r="DR179" s="148"/>
      <c r="DS179" s="148"/>
      <c r="DT179" s="148"/>
      <c r="DU179" s="148"/>
      <c r="DV179" s="148"/>
      <c r="DW179" s="148"/>
      <c r="DX179" s="148"/>
      <c r="DY179" s="148"/>
      <c r="DZ179" s="148"/>
      <c r="EA179" s="148"/>
      <c r="EB179" s="148"/>
      <c r="EC179" s="148"/>
      <c r="ED179" s="148"/>
      <c r="EE179" s="148"/>
      <c r="EF179" s="148"/>
      <c r="EG179" s="148"/>
      <c r="EH179" s="148"/>
      <c r="EI179" s="148"/>
      <c r="EJ179" s="148"/>
      <c r="EK179" s="148"/>
      <c r="EL179" s="148"/>
      <c r="EM179" s="148"/>
      <c r="EN179" s="148"/>
      <c r="EO179" s="148"/>
      <c r="EP179" s="148"/>
      <c r="EQ179" s="148"/>
      <c r="ER179" s="148"/>
      <c r="ES179" s="148"/>
      <c r="ET179" s="148"/>
      <c r="EU179" s="148"/>
      <c r="EV179" s="148"/>
      <c r="EW179" s="148"/>
      <c r="EX179" s="148"/>
      <c r="EY179" s="148"/>
      <c r="EZ179" s="148"/>
      <c r="FA179" s="148"/>
      <c r="FB179" s="148"/>
      <c r="FC179" s="148"/>
      <c r="FD179" s="148"/>
      <c r="FE179" s="148"/>
      <c r="FF179" s="148"/>
      <c r="FG179" s="148"/>
      <c r="FH179" s="148"/>
      <c r="FI179" s="148"/>
      <c r="FJ179" s="148"/>
      <c r="FK179" s="148"/>
      <c r="FL179" s="148"/>
      <c r="FM179" s="148"/>
      <c r="FN179" s="148"/>
      <c r="FO179" s="148"/>
      <c r="FP179" s="148"/>
      <c r="FQ179" s="148"/>
      <c r="FR179" s="148"/>
      <c r="FS179" s="148"/>
      <c r="FT179" s="148"/>
      <c r="FU179" s="148"/>
      <c r="FV179" s="148"/>
      <c r="FW179" s="148"/>
      <c r="FX179" s="148"/>
      <c r="FY179" s="148"/>
      <c r="FZ179" s="148"/>
      <c r="GA179" s="148"/>
      <c r="GB179" s="148"/>
      <c r="GC179" s="148"/>
      <c r="GD179" s="148"/>
      <c r="GE179" s="148"/>
      <c r="GF179" s="148"/>
      <c r="GG179" s="148"/>
      <c r="GH179" s="148"/>
      <c r="GI179" s="148"/>
      <c r="GJ179" s="148"/>
      <c r="GK179" s="148"/>
      <c r="GL179" s="148"/>
      <c r="GM179" s="148"/>
      <c r="GN179" s="148"/>
      <c r="GO179" s="148"/>
      <c r="GP179" s="148"/>
      <c r="GQ179" s="148"/>
      <c r="GR179" s="148"/>
      <c r="GS179" s="148"/>
      <c r="GT179" s="148"/>
      <c r="GU179" s="148"/>
      <c r="GV179" s="148"/>
      <c r="GW179" s="148"/>
      <c r="GX179" s="148"/>
      <c r="GY179" s="148"/>
      <c r="GZ179" s="148"/>
      <c r="HA179" s="148"/>
      <c r="HB179" s="148"/>
      <c r="HC179" s="148"/>
      <c r="HD179" s="148"/>
      <c r="HE179" s="148"/>
      <c r="HF179" s="148"/>
      <c r="HG179" s="148"/>
      <c r="HH179" s="148"/>
      <c r="HI179" s="148"/>
      <c r="HJ179" s="148"/>
      <c r="HK179" s="148"/>
      <c r="HL179" s="148"/>
      <c r="HM179" s="148"/>
      <c r="HN179" s="148"/>
      <c r="HO179" s="148"/>
      <c r="HP179" s="148"/>
      <c r="HQ179" s="148"/>
      <c r="HR179" s="148"/>
      <c r="HS179" s="148"/>
      <c r="HT179" s="148"/>
      <c r="HU179" s="148"/>
      <c r="HV179" s="148"/>
      <c r="HW179" s="148"/>
      <c r="HX179" s="148"/>
      <c r="HY179" s="148"/>
      <c r="HZ179" s="148"/>
      <c r="IA179" s="148"/>
      <c r="IB179" s="148"/>
      <c r="IC179" s="148"/>
      <c r="ID179" s="148"/>
      <c r="IE179" s="148"/>
      <c r="IF179" s="148"/>
      <c r="IG179" s="148"/>
      <c r="IH179" s="148"/>
      <c r="II179" s="148"/>
      <c r="IJ179" s="148"/>
      <c r="IK179" s="148"/>
      <c r="IL179" s="148"/>
      <c r="IM179" s="148"/>
      <c r="IN179" s="148"/>
      <c r="IO179" s="148"/>
      <c r="IP179" s="148"/>
      <c r="IQ179" s="148"/>
      <c r="IR179" s="148"/>
      <c r="IS179" s="148"/>
      <c r="IT179" s="148"/>
      <c r="IU179" s="148"/>
      <c r="IV179" s="148"/>
    </row>
    <row r="180" spans="1:256" s="18" customFormat="1" ht="12" customHeight="1" x14ac:dyDescent="0.2">
      <c r="A180" s="278" t="s">
        <v>216</v>
      </c>
      <c r="B180" s="278"/>
      <c r="C180" s="147">
        <v>2978</v>
      </c>
      <c r="D180" s="147">
        <v>1493</v>
      </c>
      <c r="E180" s="147">
        <v>1485</v>
      </c>
      <c r="F180" s="147">
        <v>2949</v>
      </c>
      <c r="G180" s="147">
        <v>1478</v>
      </c>
      <c r="H180" s="147">
        <v>1471</v>
      </c>
      <c r="I180" s="147">
        <v>2964</v>
      </c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  <c r="BZ180" s="148"/>
      <c r="CA180" s="148"/>
      <c r="CB180" s="148"/>
      <c r="CC180" s="148"/>
      <c r="CD180" s="148"/>
      <c r="CE180" s="148"/>
      <c r="CF180" s="148"/>
      <c r="CG180" s="148"/>
      <c r="CH180" s="148"/>
      <c r="CI180" s="148"/>
      <c r="CJ180" s="148"/>
      <c r="CK180" s="148"/>
      <c r="CL180" s="148"/>
      <c r="CM180" s="148"/>
      <c r="CN180" s="148"/>
      <c r="CO180" s="148"/>
      <c r="CP180" s="148"/>
      <c r="CQ180" s="148"/>
      <c r="CR180" s="148"/>
      <c r="CS180" s="148"/>
      <c r="CT180" s="148"/>
      <c r="CU180" s="148"/>
      <c r="CV180" s="148"/>
      <c r="CW180" s="148"/>
      <c r="CX180" s="148"/>
      <c r="CY180" s="148"/>
      <c r="CZ180" s="148"/>
      <c r="DA180" s="148"/>
      <c r="DB180" s="148"/>
      <c r="DC180" s="148"/>
      <c r="DD180" s="148"/>
      <c r="DE180" s="148"/>
      <c r="DF180" s="148"/>
      <c r="DG180" s="148"/>
      <c r="DH180" s="148"/>
      <c r="DI180" s="148"/>
      <c r="DJ180" s="148"/>
      <c r="DK180" s="148"/>
      <c r="DL180" s="148"/>
      <c r="DM180" s="148"/>
      <c r="DN180" s="148"/>
      <c r="DO180" s="148"/>
      <c r="DP180" s="148"/>
      <c r="DQ180" s="148"/>
      <c r="DR180" s="148"/>
      <c r="DS180" s="148"/>
      <c r="DT180" s="148"/>
      <c r="DU180" s="148"/>
      <c r="DV180" s="148"/>
      <c r="DW180" s="148"/>
      <c r="DX180" s="148"/>
      <c r="DY180" s="148"/>
      <c r="DZ180" s="148"/>
      <c r="EA180" s="148"/>
      <c r="EB180" s="148"/>
      <c r="EC180" s="148"/>
      <c r="ED180" s="148"/>
      <c r="EE180" s="148"/>
      <c r="EF180" s="148"/>
      <c r="EG180" s="148"/>
      <c r="EH180" s="148"/>
      <c r="EI180" s="148"/>
      <c r="EJ180" s="148"/>
      <c r="EK180" s="148"/>
      <c r="EL180" s="148"/>
      <c r="EM180" s="148"/>
      <c r="EN180" s="148"/>
      <c r="EO180" s="148"/>
      <c r="EP180" s="148"/>
      <c r="EQ180" s="148"/>
      <c r="ER180" s="148"/>
      <c r="ES180" s="148"/>
      <c r="ET180" s="148"/>
      <c r="EU180" s="148"/>
      <c r="EV180" s="148"/>
      <c r="EW180" s="148"/>
      <c r="EX180" s="148"/>
      <c r="EY180" s="148"/>
      <c r="EZ180" s="148"/>
      <c r="FA180" s="148"/>
      <c r="FB180" s="148"/>
      <c r="FC180" s="148"/>
      <c r="FD180" s="148"/>
      <c r="FE180" s="148"/>
      <c r="FF180" s="148"/>
      <c r="FG180" s="148"/>
      <c r="FH180" s="148"/>
      <c r="FI180" s="148"/>
      <c r="FJ180" s="148"/>
      <c r="FK180" s="148"/>
      <c r="FL180" s="148"/>
      <c r="FM180" s="148"/>
      <c r="FN180" s="148"/>
      <c r="FO180" s="148"/>
      <c r="FP180" s="148"/>
      <c r="FQ180" s="148"/>
      <c r="FR180" s="148"/>
      <c r="FS180" s="148"/>
      <c r="FT180" s="148"/>
      <c r="FU180" s="148"/>
      <c r="FV180" s="148"/>
      <c r="FW180" s="148"/>
      <c r="FX180" s="148"/>
      <c r="FY180" s="148"/>
      <c r="FZ180" s="148"/>
      <c r="GA180" s="148"/>
      <c r="GB180" s="148"/>
      <c r="GC180" s="148"/>
      <c r="GD180" s="148"/>
      <c r="GE180" s="148"/>
      <c r="GF180" s="148"/>
      <c r="GG180" s="148"/>
      <c r="GH180" s="148"/>
      <c r="GI180" s="148"/>
      <c r="GJ180" s="148"/>
      <c r="GK180" s="148"/>
      <c r="GL180" s="148"/>
      <c r="GM180" s="148"/>
      <c r="GN180" s="148"/>
      <c r="GO180" s="148"/>
      <c r="GP180" s="148"/>
      <c r="GQ180" s="148"/>
      <c r="GR180" s="148"/>
      <c r="GS180" s="148"/>
      <c r="GT180" s="148"/>
      <c r="GU180" s="148"/>
      <c r="GV180" s="148"/>
      <c r="GW180" s="148"/>
      <c r="GX180" s="148"/>
      <c r="GY180" s="148"/>
      <c r="GZ180" s="148"/>
      <c r="HA180" s="148"/>
      <c r="HB180" s="148"/>
      <c r="HC180" s="148"/>
      <c r="HD180" s="148"/>
      <c r="HE180" s="148"/>
      <c r="HF180" s="148"/>
      <c r="HG180" s="148"/>
      <c r="HH180" s="148"/>
      <c r="HI180" s="148"/>
      <c r="HJ180" s="148"/>
      <c r="HK180" s="148"/>
      <c r="HL180" s="148"/>
      <c r="HM180" s="148"/>
      <c r="HN180" s="148"/>
      <c r="HO180" s="148"/>
      <c r="HP180" s="148"/>
      <c r="HQ180" s="148"/>
      <c r="HR180" s="148"/>
      <c r="HS180" s="148"/>
      <c r="HT180" s="148"/>
      <c r="HU180" s="148"/>
      <c r="HV180" s="148"/>
      <c r="HW180" s="148"/>
      <c r="HX180" s="148"/>
      <c r="HY180" s="148"/>
      <c r="HZ180" s="148"/>
      <c r="IA180" s="148"/>
      <c r="IB180" s="148"/>
      <c r="IC180" s="148"/>
      <c r="ID180" s="148"/>
      <c r="IE180" s="148"/>
      <c r="IF180" s="148"/>
      <c r="IG180" s="148"/>
      <c r="IH180" s="148"/>
      <c r="II180" s="148"/>
      <c r="IJ180" s="148"/>
      <c r="IK180" s="148"/>
      <c r="IL180" s="148"/>
      <c r="IM180" s="148"/>
      <c r="IN180" s="148"/>
      <c r="IO180" s="148"/>
      <c r="IP180" s="148"/>
      <c r="IQ180" s="148"/>
      <c r="IR180" s="148"/>
      <c r="IS180" s="148"/>
      <c r="IT180" s="148"/>
      <c r="IU180" s="148"/>
      <c r="IV180" s="148"/>
    </row>
    <row r="181" spans="1:256" s="18" customFormat="1" ht="12" customHeight="1" x14ac:dyDescent="0.2">
      <c r="A181" s="278" t="s">
        <v>217</v>
      </c>
      <c r="B181" s="278"/>
      <c r="C181" s="147">
        <v>879</v>
      </c>
      <c r="D181" s="147">
        <v>453</v>
      </c>
      <c r="E181" s="147">
        <v>426</v>
      </c>
      <c r="F181" s="147">
        <v>873</v>
      </c>
      <c r="G181" s="147">
        <v>461</v>
      </c>
      <c r="H181" s="147">
        <v>412</v>
      </c>
      <c r="I181" s="147">
        <v>876</v>
      </c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  <c r="BQ181" s="148"/>
      <c r="BR181" s="148"/>
      <c r="BS181" s="148"/>
      <c r="BT181" s="148"/>
      <c r="BU181" s="148"/>
      <c r="BV181" s="148"/>
      <c r="BW181" s="148"/>
      <c r="BX181" s="148"/>
      <c r="BY181" s="148"/>
      <c r="BZ181" s="148"/>
      <c r="CA181" s="148"/>
      <c r="CB181" s="148"/>
      <c r="CC181" s="148"/>
      <c r="CD181" s="148"/>
      <c r="CE181" s="148"/>
      <c r="CF181" s="148"/>
      <c r="CG181" s="148"/>
      <c r="CH181" s="148"/>
      <c r="CI181" s="148"/>
      <c r="CJ181" s="148"/>
      <c r="CK181" s="148"/>
      <c r="CL181" s="148"/>
      <c r="CM181" s="148"/>
      <c r="CN181" s="148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8"/>
      <c r="DF181" s="148"/>
      <c r="DG181" s="148"/>
      <c r="DH181" s="148"/>
      <c r="DI181" s="148"/>
      <c r="DJ181" s="148"/>
      <c r="DK181" s="148"/>
      <c r="DL181" s="148"/>
      <c r="DM181" s="148"/>
      <c r="DN181" s="148"/>
      <c r="DO181" s="148"/>
      <c r="DP181" s="148"/>
      <c r="DQ181" s="148"/>
      <c r="DR181" s="148"/>
      <c r="DS181" s="148"/>
      <c r="DT181" s="148"/>
      <c r="DU181" s="148"/>
      <c r="DV181" s="148"/>
      <c r="DW181" s="148"/>
      <c r="DX181" s="148"/>
      <c r="DY181" s="148"/>
      <c r="DZ181" s="148"/>
      <c r="EA181" s="148"/>
      <c r="EB181" s="148"/>
      <c r="EC181" s="148"/>
      <c r="ED181" s="148"/>
      <c r="EE181" s="148"/>
      <c r="EF181" s="148"/>
      <c r="EG181" s="148"/>
      <c r="EH181" s="148"/>
      <c r="EI181" s="148"/>
      <c r="EJ181" s="148"/>
      <c r="EK181" s="148"/>
      <c r="EL181" s="148"/>
      <c r="EM181" s="148"/>
      <c r="EN181" s="148"/>
      <c r="EO181" s="148"/>
      <c r="EP181" s="148"/>
      <c r="EQ181" s="148"/>
      <c r="ER181" s="148"/>
      <c r="ES181" s="148"/>
      <c r="ET181" s="148"/>
      <c r="EU181" s="148"/>
      <c r="EV181" s="148"/>
      <c r="EW181" s="148"/>
      <c r="EX181" s="148"/>
      <c r="EY181" s="148"/>
      <c r="EZ181" s="148"/>
      <c r="FA181" s="148"/>
      <c r="FB181" s="148"/>
      <c r="FC181" s="148"/>
      <c r="FD181" s="148"/>
      <c r="FE181" s="148"/>
      <c r="FF181" s="148"/>
      <c r="FG181" s="148"/>
      <c r="FH181" s="148"/>
      <c r="FI181" s="148"/>
      <c r="FJ181" s="148"/>
      <c r="FK181" s="148"/>
      <c r="FL181" s="148"/>
      <c r="FM181" s="148"/>
      <c r="FN181" s="148"/>
      <c r="FO181" s="148"/>
      <c r="FP181" s="148"/>
      <c r="FQ181" s="148"/>
      <c r="FR181" s="148"/>
      <c r="FS181" s="148"/>
      <c r="FT181" s="148"/>
      <c r="FU181" s="148"/>
      <c r="FV181" s="148"/>
      <c r="FW181" s="148"/>
      <c r="FX181" s="148"/>
      <c r="FY181" s="148"/>
      <c r="FZ181" s="148"/>
      <c r="GA181" s="148"/>
      <c r="GB181" s="148"/>
      <c r="GC181" s="148"/>
      <c r="GD181" s="148"/>
      <c r="GE181" s="148"/>
      <c r="GF181" s="148"/>
      <c r="GG181" s="148"/>
      <c r="GH181" s="148"/>
      <c r="GI181" s="148"/>
      <c r="GJ181" s="148"/>
      <c r="GK181" s="148"/>
      <c r="GL181" s="148"/>
      <c r="GM181" s="148"/>
      <c r="GN181" s="148"/>
      <c r="GO181" s="148"/>
      <c r="GP181" s="148"/>
      <c r="GQ181" s="148"/>
      <c r="GR181" s="148"/>
      <c r="GS181" s="148"/>
      <c r="GT181" s="148"/>
      <c r="GU181" s="148"/>
      <c r="GV181" s="148"/>
      <c r="GW181" s="148"/>
      <c r="GX181" s="148"/>
      <c r="GY181" s="148"/>
      <c r="GZ181" s="148"/>
      <c r="HA181" s="148"/>
      <c r="HB181" s="148"/>
      <c r="HC181" s="148"/>
      <c r="HD181" s="148"/>
      <c r="HE181" s="148"/>
      <c r="HF181" s="148"/>
      <c r="HG181" s="148"/>
      <c r="HH181" s="148"/>
      <c r="HI181" s="148"/>
      <c r="HJ181" s="148"/>
      <c r="HK181" s="148"/>
      <c r="HL181" s="148"/>
      <c r="HM181" s="148"/>
      <c r="HN181" s="148"/>
      <c r="HO181" s="148"/>
      <c r="HP181" s="148"/>
      <c r="HQ181" s="148"/>
      <c r="HR181" s="148"/>
      <c r="HS181" s="148"/>
      <c r="HT181" s="148"/>
      <c r="HU181" s="148"/>
      <c r="HV181" s="148"/>
      <c r="HW181" s="148"/>
      <c r="HX181" s="148"/>
      <c r="HY181" s="148"/>
      <c r="HZ181" s="148"/>
      <c r="IA181" s="148"/>
      <c r="IB181" s="148"/>
      <c r="IC181" s="148"/>
      <c r="ID181" s="148"/>
      <c r="IE181" s="148"/>
      <c r="IF181" s="148"/>
      <c r="IG181" s="148"/>
      <c r="IH181" s="148"/>
      <c r="II181" s="148"/>
      <c r="IJ181" s="148"/>
      <c r="IK181" s="148"/>
      <c r="IL181" s="148"/>
      <c r="IM181" s="148"/>
      <c r="IN181" s="148"/>
      <c r="IO181" s="148"/>
      <c r="IP181" s="148"/>
      <c r="IQ181" s="148"/>
      <c r="IR181" s="148"/>
      <c r="IS181" s="148"/>
      <c r="IT181" s="148"/>
      <c r="IU181" s="148"/>
      <c r="IV181" s="148"/>
    </row>
    <row r="182" spans="1:256" s="18" customFormat="1" ht="12" customHeight="1" x14ac:dyDescent="0.2">
      <c r="A182" s="278" t="s">
        <v>220</v>
      </c>
      <c r="B182" s="278"/>
      <c r="C182" s="147">
        <v>340</v>
      </c>
      <c r="D182" s="147">
        <v>170</v>
      </c>
      <c r="E182" s="147">
        <v>170</v>
      </c>
      <c r="F182" s="147">
        <v>344</v>
      </c>
      <c r="G182" s="147">
        <v>172</v>
      </c>
      <c r="H182" s="147">
        <v>172</v>
      </c>
      <c r="I182" s="147">
        <v>342</v>
      </c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  <c r="BQ182" s="148"/>
      <c r="BR182" s="148"/>
      <c r="BS182" s="148"/>
      <c r="BT182" s="148"/>
      <c r="BU182" s="148"/>
      <c r="BV182" s="148"/>
      <c r="BW182" s="148"/>
      <c r="BX182" s="148"/>
      <c r="BY182" s="148"/>
      <c r="BZ182" s="148"/>
      <c r="CA182" s="148"/>
      <c r="CB182" s="148"/>
      <c r="CC182" s="148"/>
      <c r="CD182" s="148"/>
      <c r="CE182" s="148"/>
      <c r="CF182" s="148"/>
      <c r="CG182" s="148"/>
      <c r="CH182" s="148"/>
      <c r="CI182" s="148"/>
      <c r="CJ182" s="148"/>
      <c r="CK182" s="148"/>
      <c r="CL182" s="148"/>
      <c r="CM182" s="148"/>
      <c r="CN182" s="148"/>
      <c r="CO182" s="148"/>
      <c r="CP182" s="148"/>
      <c r="CQ182" s="148"/>
      <c r="CR182" s="148"/>
      <c r="CS182" s="148"/>
      <c r="CT182" s="148"/>
      <c r="CU182" s="148"/>
      <c r="CV182" s="148"/>
      <c r="CW182" s="148"/>
      <c r="CX182" s="148"/>
      <c r="CY182" s="148"/>
      <c r="CZ182" s="148"/>
      <c r="DA182" s="148"/>
      <c r="DB182" s="148"/>
      <c r="DC182" s="148"/>
      <c r="DD182" s="148"/>
      <c r="DE182" s="148"/>
      <c r="DF182" s="148"/>
      <c r="DG182" s="148"/>
      <c r="DH182" s="148"/>
      <c r="DI182" s="148"/>
      <c r="DJ182" s="148"/>
      <c r="DK182" s="148"/>
      <c r="DL182" s="148"/>
      <c r="DM182" s="148"/>
      <c r="DN182" s="148"/>
      <c r="DO182" s="148"/>
      <c r="DP182" s="148"/>
      <c r="DQ182" s="148"/>
      <c r="DR182" s="148"/>
      <c r="DS182" s="148"/>
      <c r="DT182" s="148"/>
      <c r="DU182" s="148"/>
      <c r="DV182" s="148"/>
      <c r="DW182" s="148"/>
      <c r="DX182" s="148"/>
      <c r="DY182" s="148"/>
      <c r="DZ182" s="148"/>
      <c r="EA182" s="148"/>
      <c r="EB182" s="148"/>
      <c r="EC182" s="148"/>
      <c r="ED182" s="148"/>
      <c r="EE182" s="148"/>
      <c r="EF182" s="148"/>
      <c r="EG182" s="148"/>
      <c r="EH182" s="148"/>
      <c r="EI182" s="148"/>
      <c r="EJ182" s="148"/>
      <c r="EK182" s="148"/>
      <c r="EL182" s="148"/>
      <c r="EM182" s="148"/>
      <c r="EN182" s="148"/>
      <c r="EO182" s="148"/>
      <c r="EP182" s="148"/>
      <c r="EQ182" s="148"/>
      <c r="ER182" s="148"/>
      <c r="ES182" s="148"/>
      <c r="ET182" s="148"/>
      <c r="EU182" s="148"/>
      <c r="EV182" s="148"/>
      <c r="EW182" s="148"/>
      <c r="EX182" s="148"/>
      <c r="EY182" s="148"/>
      <c r="EZ182" s="148"/>
      <c r="FA182" s="148"/>
      <c r="FB182" s="148"/>
      <c r="FC182" s="148"/>
      <c r="FD182" s="148"/>
      <c r="FE182" s="148"/>
      <c r="FF182" s="148"/>
      <c r="FG182" s="148"/>
      <c r="FH182" s="148"/>
      <c r="FI182" s="148"/>
      <c r="FJ182" s="148"/>
      <c r="FK182" s="148"/>
      <c r="FL182" s="148"/>
      <c r="FM182" s="148"/>
      <c r="FN182" s="148"/>
      <c r="FO182" s="148"/>
      <c r="FP182" s="148"/>
      <c r="FQ182" s="148"/>
      <c r="FR182" s="148"/>
      <c r="FS182" s="148"/>
      <c r="FT182" s="148"/>
      <c r="FU182" s="148"/>
      <c r="FV182" s="148"/>
      <c r="FW182" s="148"/>
      <c r="FX182" s="148"/>
      <c r="FY182" s="148"/>
      <c r="FZ182" s="148"/>
      <c r="GA182" s="148"/>
      <c r="GB182" s="148"/>
      <c r="GC182" s="148"/>
      <c r="GD182" s="148"/>
      <c r="GE182" s="148"/>
      <c r="GF182" s="148"/>
      <c r="GG182" s="148"/>
      <c r="GH182" s="148"/>
      <c r="GI182" s="148"/>
      <c r="GJ182" s="148"/>
      <c r="GK182" s="148"/>
      <c r="GL182" s="148"/>
      <c r="GM182" s="148"/>
      <c r="GN182" s="148"/>
      <c r="GO182" s="148"/>
      <c r="GP182" s="148"/>
      <c r="GQ182" s="148"/>
      <c r="GR182" s="148"/>
      <c r="GS182" s="148"/>
      <c r="GT182" s="148"/>
      <c r="GU182" s="148"/>
      <c r="GV182" s="148"/>
      <c r="GW182" s="148"/>
      <c r="GX182" s="148"/>
      <c r="GY182" s="148"/>
      <c r="GZ182" s="148"/>
      <c r="HA182" s="148"/>
      <c r="HB182" s="148"/>
      <c r="HC182" s="148"/>
      <c r="HD182" s="148"/>
      <c r="HE182" s="148"/>
      <c r="HF182" s="148"/>
      <c r="HG182" s="148"/>
      <c r="HH182" s="148"/>
      <c r="HI182" s="148"/>
      <c r="HJ182" s="148"/>
      <c r="HK182" s="148"/>
      <c r="HL182" s="148"/>
      <c r="HM182" s="148"/>
      <c r="HN182" s="148"/>
      <c r="HO182" s="148"/>
      <c r="HP182" s="148"/>
      <c r="HQ182" s="148"/>
      <c r="HR182" s="148"/>
      <c r="HS182" s="148"/>
      <c r="HT182" s="148"/>
      <c r="HU182" s="148"/>
      <c r="HV182" s="148"/>
      <c r="HW182" s="148"/>
      <c r="HX182" s="148"/>
      <c r="HY182" s="148"/>
      <c r="HZ182" s="148"/>
      <c r="IA182" s="148"/>
      <c r="IB182" s="148"/>
      <c r="IC182" s="148"/>
      <c r="ID182" s="148"/>
      <c r="IE182" s="148"/>
      <c r="IF182" s="148"/>
      <c r="IG182" s="148"/>
      <c r="IH182" s="148"/>
      <c r="II182" s="148"/>
      <c r="IJ182" s="148"/>
      <c r="IK182" s="148"/>
      <c r="IL182" s="148"/>
      <c r="IM182" s="148"/>
      <c r="IN182" s="148"/>
      <c r="IO182" s="148"/>
      <c r="IP182" s="148"/>
      <c r="IQ182" s="148"/>
      <c r="IR182" s="148"/>
      <c r="IS182" s="148"/>
      <c r="IT182" s="148"/>
      <c r="IU182" s="148"/>
      <c r="IV182" s="148"/>
    </row>
    <row r="183" spans="1:256" s="18" customFormat="1" ht="12" customHeight="1" x14ac:dyDescent="0.2">
      <c r="A183" s="278" t="s">
        <v>221</v>
      </c>
      <c r="B183" s="278"/>
      <c r="C183" s="147">
        <v>780</v>
      </c>
      <c r="D183" s="147">
        <v>407</v>
      </c>
      <c r="E183" s="147">
        <v>373</v>
      </c>
      <c r="F183" s="147">
        <v>757</v>
      </c>
      <c r="G183" s="147">
        <v>397</v>
      </c>
      <c r="H183" s="147">
        <v>360</v>
      </c>
      <c r="I183" s="147">
        <v>769</v>
      </c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  <c r="BQ183" s="148"/>
      <c r="BR183" s="148"/>
      <c r="BS183" s="148"/>
      <c r="BT183" s="148"/>
      <c r="BU183" s="148"/>
      <c r="BV183" s="148"/>
      <c r="BW183" s="148"/>
      <c r="BX183" s="148"/>
      <c r="BY183" s="148"/>
      <c r="BZ183" s="148"/>
      <c r="CA183" s="148"/>
      <c r="CB183" s="148"/>
      <c r="CC183" s="148"/>
      <c r="CD183" s="148"/>
      <c r="CE183" s="148"/>
      <c r="CF183" s="148"/>
      <c r="CG183" s="148"/>
      <c r="CH183" s="148"/>
      <c r="CI183" s="148"/>
      <c r="CJ183" s="148"/>
      <c r="CK183" s="148"/>
      <c r="CL183" s="148"/>
      <c r="CM183" s="148"/>
      <c r="CN183" s="148"/>
      <c r="CO183" s="148"/>
      <c r="CP183" s="148"/>
      <c r="CQ183" s="148"/>
      <c r="CR183" s="148"/>
      <c r="CS183" s="148"/>
      <c r="CT183" s="148"/>
      <c r="CU183" s="148"/>
      <c r="CV183" s="148"/>
      <c r="CW183" s="148"/>
      <c r="CX183" s="148"/>
      <c r="CY183" s="148"/>
      <c r="CZ183" s="148"/>
      <c r="DA183" s="148"/>
      <c r="DB183" s="148"/>
      <c r="DC183" s="148"/>
      <c r="DD183" s="148"/>
      <c r="DE183" s="148"/>
      <c r="DF183" s="148"/>
      <c r="DG183" s="148"/>
      <c r="DH183" s="148"/>
      <c r="DI183" s="148"/>
      <c r="DJ183" s="148"/>
      <c r="DK183" s="148"/>
      <c r="DL183" s="148"/>
      <c r="DM183" s="148"/>
      <c r="DN183" s="148"/>
      <c r="DO183" s="148"/>
      <c r="DP183" s="148"/>
      <c r="DQ183" s="148"/>
      <c r="DR183" s="148"/>
      <c r="DS183" s="148"/>
      <c r="DT183" s="148"/>
      <c r="DU183" s="148"/>
      <c r="DV183" s="148"/>
      <c r="DW183" s="148"/>
      <c r="DX183" s="148"/>
      <c r="DY183" s="148"/>
      <c r="DZ183" s="148"/>
      <c r="EA183" s="148"/>
      <c r="EB183" s="148"/>
      <c r="EC183" s="148"/>
      <c r="ED183" s="148"/>
      <c r="EE183" s="148"/>
      <c r="EF183" s="148"/>
      <c r="EG183" s="148"/>
      <c r="EH183" s="148"/>
      <c r="EI183" s="148"/>
      <c r="EJ183" s="148"/>
      <c r="EK183" s="148"/>
      <c r="EL183" s="148"/>
      <c r="EM183" s="148"/>
      <c r="EN183" s="148"/>
      <c r="EO183" s="148"/>
      <c r="EP183" s="148"/>
      <c r="EQ183" s="148"/>
      <c r="ER183" s="148"/>
      <c r="ES183" s="148"/>
      <c r="ET183" s="148"/>
      <c r="EU183" s="148"/>
      <c r="EV183" s="148"/>
      <c r="EW183" s="148"/>
      <c r="EX183" s="148"/>
      <c r="EY183" s="148"/>
      <c r="EZ183" s="148"/>
      <c r="FA183" s="148"/>
      <c r="FB183" s="148"/>
      <c r="FC183" s="148"/>
      <c r="FD183" s="148"/>
      <c r="FE183" s="148"/>
      <c r="FF183" s="148"/>
      <c r="FG183" s="148"/>
      <c r="FH183" s="148"/>
      <c r="FI183" s="148"/>
      <c r="FJ183" s="148"/>
      <c r="FK183" s="148"/>
      <c r="FL183" s="148"/>
      <c r="FM183" s="148"/>
      <c r="FN183" s="148"/>
      <c r="FO183" s="148"/>
      <c r="FP183" s="148"/>
      <c r="FQ183" s="148"/>
      <c r="FR183" s="148"/>
      <c r="FS183" s="148"/>
      <c r="FT183" s="148"/>
      <c r="FU183" s="148"/>
      <c r="FV183" s="148"/>
      <c r="FW183" s="148"/>
      <c r="FX183" s="148"/>
      <c r="FY183" s="148"/>
      <c r="FZ183" s="148"/>
      <c r="GA183" s="148"/>
      <c r="GB183" s="148"/>
      <c r="GC183" s="148"/>
      <c r="GD183" s="148"/>
      <c r="GE183" s="148"/>
      <c r="GF183" s="148"/>
      <c r="GG183" s="148"/>
      <c r="GH183" s="148"/>
      <c r="GI183" s="148"/>
      <c r="GJ183" s="148"/>
      <c r="GK183" s="148"/>
      <c r="GL183" s="148"/>
      <c r="GM183" s="148"/>
      <c r="GN183" s="148"/>
      <c r="GO183" s="148"/>
      <c r="GP183" s="148"/>
      <c r="GQ183" s="148"/>
      <c r="GR183" s="148"/>
      <c r="GS183" s="148"/>
      <c r="GT183" s="148"/>
      <c r="GU183" s="148"/>
      <c r="GV183" s="148"/>
      <c r="GW183" s="148"/>
      <c r="GX183" s="148"/>
      <c r="GY183" s="148"/>
      <c r="GZ183" s="148"/>
      <c r="HA183" s="148"/>
      <c r="HB183" s="148"/>
      <c r="HC183" s="148"/>
      <c r="HD183" s="148"/>
      <c r="HE183" s="148"/>
      <c r="HF183" s="148"/>
      <c r="HG183" s="148"/>
      <c r="HH183" s="148"/>
      <c r="HI183" s="148"/>
      <c r="HJ183" s="148"/>
      <c r="HK183" s="148"/>
      <c r="HL183" s="148"/>
      <c r="HM183" s="148"/>
      <c r="HN183" s="148"/>
      <c r="HO183" s="148"/>
      <c r="HP183" s="148"/>
      <c r="HQ183" s="148"/>
      <c r="HR183" s="148"/>
      <c r="HS183" s="148"/>
      <c r="HT183" s="148"/>
      <c r="HU183" s="148"/>
      <c r="HV183" s="148"/>
      <c r="HW183" s="148"/>
      <c r="HX183" s="148"/>
      <c r="HY183" s="148"/>
      <c r="HZ183" s="148"/>
      <c r="IA183" s="148"/>
      <c r="IB183" s="148"/>
      <c r="IC183" s="148"/>
      <c r="ID183" s="148"/>
      <c r="IE183" s="148"/>
      <c r="IF183" s="148"/>
      <c r="IG183" s="148"/>
      <c r="IH183" s="148"/>
      <c r="II183" s="148"/>
      <c r="IJ183" s="148"/>
      <c r="IK183" s="148"/>
      <c r="IL183" s="148"/>
      <c r="IM183" s="148"/>
      <c r="IN183" s="148"/>
      <c r="IO183" s="148"/>
      <c r="IP183" s="148"/>
      <c r="IQ183" s="148"/>
      <c r="IR183" s="148"/>
      <c r="IS183" s="148"/>
      <c r="IT183" s="148"/>
      <c r="IU183" s="148"/>
      <c r="IV183" s="148"/>
    </row>
    <row r="184" spans="1:256" s="18" customFormat="1" ht="12" customHeight="1" x14ac:dyDescent="0.2">
      <c r="A184" s="278" t="s">
        <v>222</v>
      </c>
      <c r="B184" s="278"/>
      <c r="C184" s="147">
        <v>424</v>
      </c>
      <c r="D184" s="147">
        <v>222</v>
      </c>
      <c r="E184" s="147">
        <v>202</v>
      </c>
      <c r="F184" s="147">
        <v>413</v>
      </c>
      <c r="G184" s="147">
        <v>203</v>
      </c>
      <c r="H184" s="147">
        <v>210</v>
      </c>
      <c r="I184" s="147">
        <v>418</v>
      </c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  <c r="BQ184" s="148"/>
      <c r="BR184" s="148"/>
      <c r="BS184" s="148"/>
      <c r="BT184" s="148"/>
      <c r="BU184" s="148"/>
      <c r="BV184" s="148"/>
      <c r="BW184" s="148"/>
      <c r="BX184" s="148"/>
      <c r="BY184" s="148"/>
      <c r="BZ184" s="148"/>
      <c r="CA184" s="148"/>
      <c r="CB184" s="148"/>
      <c r="CC184" s="148"/>
      <c r="CD184" s="148"/>
      <c r="CE184" s="148"/>
      <c r="CF184" s="148"/>
      <c r="CG184" s="148"/>
      <c r="CH184" s="148"/>
      <c r="CI184" s="148"/>
      <c r="CJ184" s="148"/>
      <c r="CK184" s="148"/>
      <c r="CL184" s="148"/>
      <c r="CM184" s="148"/>
      <c r="CN184" s="148"/>
      <c r="CO184" s="148"/>
      <c r="CP184" s="148"/>
      <c r="CQ184" s="148"/>
      <c r="CR184" s="148"/>
      <c r="CS184" s="148"/>
      <c r="CT184" s="148"/>
      <c r="CU184" s="148"/>
      <c r="CV184" s="148"/>
      <c r="CW184" s="148"/>
      <c r="CX184" s="148"/>
      <c r="CY184" s="148"/>
      <c r="CZ184" s="148"/>
      <c r="DA184" s="148"/>
      <c r="DB184" s="148"/>
      <c r="DC184" s="148"/>
      <c r="DD184" s="148"/>
      <c r="DE184" s="148"/>
      <c r="DF184" s="148"/>
      <c r="DG184" s="148"/>
      <c r="DH184" s="148"/>
      <c r="DI184" s="148"/>
      <c r="DJ184" s="148"/>
      <c r="DK184" s="148"/>
      <c r="DL184" s="148"/>
      <c r="DM184" s="148"/>
      <c r="DN184" s="148"/>
      <c r="DO184" s="148"/>
      <c r="DP184" s="148"/>
      <c r="DQ184" s="148"/>
      <c r="DR184" s="148"/>
      <c r="DS184" s="148"/>
      <c r="DT184" s="148"/>
      <c r="DU184" s="148"/>
      <c r="DV184" s="148"/>
      <c r="DW184" s="148"/>
      <c r="DX184" s="148"/>
      <c r="DY184" s="148"/>
      <c r="DZ184" s="148"/>
      <c r="EA184" s="148"/>
      <c r="EB184" s="148"/>
      <c r="EC184" s="148"/>
      <c r="ED184" s="148"/>
      <c r="EE184" s="148"/>
      <c r="EF184" s="148"/>
      <c r="EG184" s="148"/>
      <c r="EH184" s="148"/>
      <c r="EI184" s="148"/>
      <c r="EJ184" s="148"/>
      <c r="EK184" s="148"/>
      <c r="EL184" s="148"/>
      <c r="EM184" s="148"/>
      <c r="EN184" s="148"/>
      <c r="EO184" s="148"/>
      <c r="EP184" s="148"/>
      <c r="EQ184" s="148"/>
      <c r="ER184" s="148"/>
      <c r="ES184" s="148"/>
      <c r="ET184" s="148"/>
      <c r="EU184" s="148"/>
      <c r="EV184" s="148"/>
      <c r="EW184" s="148"/>
      <c r="EX184" s="148"/>
      <c r="EY184" s="148"/>
      <c r="EZ184" s="148"/>
      <c r="FA184" s="148"/>
      <c r="FB184" s="148"/>
      <c r="FC184" s="148"/>
      <c r="FD184" s="148"/>
      <c r="FE184" s="148"/>
      <c r="FF184" s="148"/>
      <c r="FG184" s="148"/>
      <c r="FH184" s="148"/>
      <c r="FI184" s="148"/>
      <c r="FJ184" s="148"/>
      <c r="FK184" s="148"/>
      <c r="FL184" s="148"/>
      <c r="FM184" s="148"/>
      <c r="FN184" s="148"/>
      <c r="FO184" s="148"/>
      <c r="FP184" s="148"/>
      <c r="FQ184" s="148"/>
      <c r="FR184" s="148"/>
      <c r="FS184" s="148"/>
      <c r="FT184" s="148"/>
      <c r="FU184" s="148"/>
      <c r="FV184" s="148"/>
      <c r="FW184" s="148"/>
      <c r="FX184" s="148"/>
      <c r="FY184" s="148"/>
      <c r="FZ184" s="148"/>
      <c r="GA184" s="148"/>
      <c r="GB184" s="148"/>
      <c r="GC184" s="148"/>
      <c r="GD184" s="148"/>
      <c r="GE184" s="148"/>
      <c r="GF184" s="148"/>
      <c r="GG184" s="148"/>
      <c r="GH184" s="148"/>
      <c r="GI184" s="148"/>
      <c r="GJ184" s="148"/>
      <c r="GK184" s="148"/>
      <c r="GL184" s="148"/>
      <c r="GM184" s="148"/>
      <c r="GN184" s="148"/>
      <c r="GO184" s="148"/>
      <c r="GP184" s="148"/>
      <c r="GQ184" s="148"/>
      <c r="GR184" s="148"/>
      <c r="GS184" s="148"/>
      <c r="GT184" s="148"/>
      <c r="GU184" s="148"/>
      <c r="GV184" s="148"/>
      <c r="GW184" s="148"/>
      <c r="GX184" s="148"/>
      <c r="GY184" s="148"/>
      <c r="GZ184" s="148"/>
      <c r="HA184" s="148"/>
      <c r="HB184" s="148"/>
      <c r="HC184" s="148"/>
      <c r="HD184" s="148"/>
      <c r="HE184" s="148"/>
      <c r="HF184" s="148"/>
      <c r="HG184" s="148"/>
      <c r="HH184" s="148"/>
      <c r="HI184" s="148"/>
      <c r="HJ184" s="148"/>
      <c r="HK184" s="148"/>
      <c r="HL184" s="148"/>
      <c r="HM184" s="148"/>
      <c r="HN184" s="148"/>
      <c r="HO184" s="148"/>
      <c r="HP184" s="148"/>
      <c r="HQ184" s="148"/>
      <c r="HR184" s="148"/>
      <c r="HS184" s="148"/>
      <c r="HT184" s="148"/>
      <c r="HU184" s="148"/>
      <c r="HV184" s="148"/>
      <c r="HW184" s="148"/>
      <c r="HX184" s="148"/>
      <c r="HY184" s="148"/>
      <c r="HZ184" s="148"/>
      <c r="IA184" s="148"/>
      <c r="IB184" s="148"/>
      <c r="IC184" s="148"/>
      <c r="ID184" s="148"/>
      <c r="IE184" s="148"/>
      <c r="IF184" s="148"/>
      <c r="IG184" s="148"/>
      <c r="IH184" s="148"/>
      <c r="II184" s="148"/>
      <c r="IJ184" s="148"/>
      <c r="IK184" s="148"/>
      <c r="IL184" s="148"/>
      <c r="IM184" s="148"/>
      <c r="IN184" s="148"/>
      <c r="IO184" s="148"/>
      <c r="IP184" s="148"/>
      <c r="IQ184" s="148"/>
      <c r="IR184" s="148"/>
      <c r="IS184" s="148"/>
      <c r="IT184" s="148"/>
      <c r="IU184" s="148"/>
      <c r="IV184" s="148"/>
    </row>
    <row r="185" spans="1:256" s="18" customFormat="1" ht="12" customHeight="1" x14ac:dyDescent="0.2">
      <c r="A185" s="284" t="s">
        <v>223</v>
      </c>
      <c r="B185" s="284"/>
      <c r="C185" s="154">
        <v>1069</v>
      </c>
      <c r="D185" s="154">
        <v>530</v>
      </c>
      <c r="E185" s="154">
        <v>539</v>
      </c>
      <c r="F185" s="154">
        <v>1044</v>
      </c>
      <c r="G185" s="154">
        <v>516</v>
      </c>
      <c r="H185" s="154">
        <v>528</v>
      </c>
      <c r="I185" s="154">
        <v>1057</v>
      </c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  <c r="BQ185" s="148"/>
      <c r="BR185" s="148"/>
      <c r="BS185" s="148"/>
      <c r="BT185" s="148"/>
      <c r="BU185" s="148"/>
      <c r="BV185" s="148"/>
      <c r="BW185" s="148"/>
      <c r="BX185" s="148"/>
      <c r="BY185" s="148"/>
      <c r="BZ185" s="148"/>
      <c r="CA185" s="148"/>
      <c r="CB185" s="148"/>
      <c r="CC185" s="148"/>
      <c r="CD185" s="148"/>
      <c r="CE185" s="148"/>
      <c r="CF185" s="148"/>
      <c r="CG185" s="148"/>
      <c r="CH185" s="148"/>
      <c r="CI185" s="148"/>
      <c r="CJ185" s="148"/>
      <c r="CK185" s="148"/>
      <c r="CL185" s="148"/>
      <c r="CM185" s="148"/>
      <c r="CN185" s="148"/>
      <c r="CO185" s="148"/>
      <c r="CP185" s="148"/>
      <c r="CQ185" s="148"/>
      <c r="CR185" s="148"/>
      <c r="CS185" s="148"/>
      <c r="CT185" s="148"/>
      <c r="CU185" s="148"/>
      <c r="CV185" s="148"/>
      <c r="CW185" s="148"/>
      <c r="CX185" s="148"/>
      <c r="CY185" s="148"/>
      <c r="CZ185" s="148"/>
      <c r="DA185" s="148"/>
      <c r="DB185" s="148"/>
      <c r="DC185" s="148"/>
      <c r="DD185" s="148"/>
      <c r="DE185" s="148"/>
      <c r="DF185" s="148"/>
      <c r="DG185" s="148"/>
      <c r="DH185" s="148"/>
      <c r="DI185" s="148"/>
      <c r="DJ185" s="148"/>
      <c r="DK185" s="148"/>
      <c r="DL185" s="148"/>
      <c r="DM185" s="148"/>
      <c r="DN185" s="148"/>
      <c r="DO185" s="148"/>
      <c r="DP185" s="148"/>
      <c r="DQ185" s="148"/>
      <c r="DR185" s="148"/>
      <c r="DS185" s="148"/>
      <c r="DT185" s="148"/>
      <c r="DU185" s="148"/>
      <c r="DV185" s="148"/>
      <c r="DW185" s="148"/>
      <c r="DX185" s="148"/>
      <c r="DY185" s="148"/>
      <c r="DZ185" s="148"/>
      <c r="EA185" s="148"/>
      <c r="EB185" s="148"/>
      <c r="EC185" s="148"/>
      <c r="ED185" s="148"/>
      <c r="EE185" s="148"/>
      <c r="EF185" s="148"/>
      <c r="EG185" s="148"/>
      <c r="EH185" s="148"/>
      <c r="EI185" s="148"/>
      <c r="EJ185" s="148"/>
      <c r="EK185" s="148"/>
      <c r="EL185" s="148"/>
      <c r="EM185" s="148"/>
      <c r="EN185" s="148"/>
      <c r="EO185" s="148"/>
      <c r="EP185" s="148"/>
      <c r="EQ185" s="148"/>
      <c r="ER185" s="148"/>
      <c r="ES185" s="148"/>
      <c r="ET185" s="148"/>
      <c r="EU185" s="148"/>
      <c r="EV185" s="148"/>
      <c r="EW185" s="148"/>
      <c r="EX185" s="148"/>
      <c r="EY185" s="148"/>
      <c r="EZ185" s="148"/>
      <c r="FA185" s="148"/>
      <c r="FB185" s="148"/>
      <c r="FC185" s="148"/>
      <c r="FD185" s="148"/>
      <c r="FE185" s="148"/>
      <c r="FF185" s="148"/>
      <c r="FG185" s="148"/>
      <c r="FH185" s="148"/>
      <c r="FI185" s="148"/>
      <c r="FJ185" s="148"/>
      <c r="FK185" s="148"/>
      <c r="FL185" s="148"/>
      <c r="FM185" s="148"/>
      <c r="FN185" s="148"/>
      <c r="FO185" s="148"/>
      <c r="FP185" s="148"/>
      <c r="FQ185" s="148"/>
      <c r="FR185" s="148"/>
      <c r="FS185" s="148"/>
      <c r="FT185" s="148"/>
      <c r="FU185" s="148"/>
      <c r="FV185" s="148"/>
      <c r="FW185" s="148"/>
      <c r="FX185" s="148"/>
      <c r="FY185" s="148"/>
      <c r="FZ185" s="148"/>
      <c r="GA185" s="148"/>
      <c r="GB185" s="148"/>
      <c r="GC185" s="148"/>
      <c r="GD185" s="148"/>
      <c r="GE185" s="148"/>
      <c r="GF185" s="148"/>
      <c r="GG185" s="148"/>
      <c r="GH185" s="148"/>
      <c r="GI185" s="148"/>
      <c r="GJ185" s="148"/>
      <c r="GK185" s="148"/>
      <c r="GL185" s="148"/>
      <c r="GM185" s="148"/>
      <c r="GN185" s="148"/>
      <c r="GO185" s="148"/>
      <c r="GP185" s="148"/>
      <c r="GQ185" s="148"/>
      <c r="GR185" s="148"/>
      <c r="GS185" s="148"/>
      <c r="GT185" s="148"/>
      <c r="GU185" s="148"/>
      <c r="GV185" s="148"/>
      <c r="GW185" s="148"/>
      <c r="GX185" s="148"/>
      <c r="GY185" s="148"/>
      <c r="GZ185" s="148"/>
      <c r="HA185" s="148"/>
      <c r="HB185" s="148"/>
      <c r="HC185" s="148"/>
      <c r="HD185" s="148"/>
      <c r="HE185" s="148"/>
      <c r="HF185" s="148"/>
      <c r="HG185" s="148"/>
      <c r="HH185" s="148"/>
      <c r="HI185" s="148"/>
      <c r="HJ185" s="148"/>
      <c r="HK185" s="148"/>
      <c r="HL185" s="148"/>
      <c r="HM185" s="148"/>
      <c r="HN185" s="148"/>
      <c r="HO185" s="148"/>
      <c r="HP185" s="148"/>
      <c r="HQ185" s="148"/>
      <c r="HR185" s="148"/>
      <c r="HS185" s="148"/>
      <c r="HT185" s="148"/>
      <c r="HU185" s="148"/>
      <c r="HV185" s="148"/>
      <c r="HW185" s="148"/>
      <c r="HX185" s="148"/>
      <c r="HY185" s="148"/>
      <c r="HZ185" s="148"/>
      <c r="IA185" s="148"/>
      <c r="IB185" s="148"/>
      <c r="IC185" s="148"/>
      <c r="ID185" s="148"/>
      <c r="IE185" s="148"/>
      <c r="IF185" s="148"/>
      <c r="IG185" s="148"/>
      <c r="IH185" s="148"/>
      <c r="II185" s="148"/>
      <c r="IJ185" s="148"/>
      <c r="IK185" s="148"/>
      <c r="IL185" s="148"/>
      <c r="IM185" s="148"/>
      <c r="IN185" s="148"/>
      <c r="IO185" s="148"/>
      <c r="IP185" s="148"/>
      <c r="IQ185" s="148"/>
      <c r="IR185" s="148"/>
      <c r="IS185" s="148"/>
      <c r="IT185" s="148"/>
      <c r="IU185" s="148"/>
      <c r="IV185" s="148"/>
    </row>
    <row r="186" spans="1:256" s="18" customFormat="1" ht="12" customHeight="1" x14ac:dyDescent="0.2">
      <c r="A186" s="151"/>
      <c r="B186" s="151"/>
      <c r="C186" s="151"/>
      <c r="D186" s="151"/>
      <c r="E186" s="151"/>
      <c r="F186" s="151"/>
      <c r="G186" s="151"/>
      <c r="H186" s="151"/>
      <c r="I186" s="151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  <c r="FF186" s="148"/>
      <c r="FG186" s="148"/>
      <c r="FH186" s="148"/>
      <c r="FI186" s="148"/>
      <c r="FJ186" s="148"/>
      <c r="FK186" s="148"/>
      <c r="FL186" s="148"/>
      <c r="FM186" s="148"/>
      <c r="FN186" s="148"/>
      <c r="FO186" s="148"/>
      <c r="FP186" s="148"/>
      <c r="FQ186" s="148"/>
      <c r="FR186" s="148"/>
      <c r="FS186" s="148"/>
      <c r="FT186" s="148"/>
      <c r="FU186" s="148"/>
      <c r="FV186" s="148"/>
      <c r="FW186" s="148"/>
      <c r="FX186" s="148"/>
      <c r="FY186" s="148"/>
      <c r="FZ186" s="148"/>
      <c r="GA186" s="148"/>
      <c r="GB186" s="148"/>
      <c r="GC186" s="148"/>
      <c r="GD186" s="148"/>
      <c r="GE186" s="148"/>
      <c r="GF186" s="148"/>
      <c r="GG186" s="148"/>
      <c r="GH186" s="148"/>
      <c r="GI186" s="148"/>
      <c r="GJ186" s="148"/>
      <c r="GK186" s="148"/>
      <c r="GL186" s="148"/>
      <c r="GM186" s="148"/>
      <c r="GN186" s="148"/>
      <c r="GO186" s="148"/>
      <c r="GP186" s="148"/>
      <c r="GQ186" s="148"/>
      <c r="GR186" s="148"/>
      <c r="GS186" s="148"/>
      <c r="GT186" s="148"/>
      <c r="GU186" s="148"/>
      <c r="GV186" s="148"/>
      <c r="GW186" s="148"/>
      <c r="GX186" s="148"/>
      <c r="GY186" s="148"/>
      <c r="GZ186" s="148"/>
      <c r="HA186" s="148"/>
      <c r="HB186" s="148"/>
      <c r="HC186" s="148"/>
      <c r="HD186" s="148"/>
      <c r="HE186" s="148"/>
      <c r="HF186" s="148"/>
      <c r="HG186" s="148"/>
      <c r="HH186" s="148"/>
      <c r="HI186" s="148"/>
      <c r="HJ186" s="148"/>
      <c r="HK186" s="148"/>
      <c r="HL186" s="148"/>
      <c r="HM186" s="148"/>
      <c r="HN186" s="148"/>
      <c r="HO186" s="148"/>
      <c r="HP186" s="148"/>
      <c r="HQ186" s="148"/>
      <c r="HR186" s="148"/>
      <c r="HS186" s="148"/>
      <c r="HT186" s="148"/>
      <c r="HU186" s="148"/>
      <c r="HV186" s="148"/>
      <c r="HW186" s="148"/>
      <c r="HX186" s="148"/>
      <c r="HY186" s="148"/>
      <c r="HZ186" s="148"/>
      <c r="IA186" s="148"/>
      <c r="IB186" s="148"/>
      <c r="IC186" s="148"/>
      <c r="ID186" s="148"/>
      <c r="IE186" s="148"/>
      <c r="IF186" s="148"/>
      <c r="IG186" s="148"/>
      <c r="IH186" s="148"/>
      <c r="II186" s="148"/>
      <c r="IJ186" s="148"/>
      <c r="IK186" s="148"/>
      <c r="IL186" s="148"/>
      <c r="IM186" s="148"/>
      <c r="IN186" s="148"/>
      <c r="IO186" s="148"/>
      <c r="IP186" s="148"/>
      <c r="IQ186" s="148"/>
      <c r="IR186" s="148"/>
      <c r="IS186" s="148"/>
      <c r="IT186" s="148"/>
      <c r="IU186" s="148"/>
      <c r="IV186" s="148"/>
    </row>
    <row r="187" spans="1:256" s="18" customFormat="1" ht="12" customHeight="1" x14ac:dyDescent="0.2">
      <c r="A187" s="280" t="s">
        <v>225</v>
      </c>
      <c r="B187" s="280"/>
      <c r="C187" s="145">
        <v>354375</v>
      </c>
      <c r="D187" s="145">
        <v>172877</v>
      </c>
      <c r="E187" s="145">
        <v>181498</v>
      </c>
      <c r="F187" s="145">
        <v>353709</v>
      </c>
      <c r="G187" s="145">
        <v>172505</v>
      </c>
      <c r="H187" s="145">
        <v>181204</v>
      </c>
      <c r="I187" s="145">
        <v>354042</v>
      </c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56" s="18" customFormat="1" ht="12" customHeight="1" x14ac:dyDescent="0.2">
      <c r="A188" s="278" t="s">
        <v>226</v>
      </c>
      <c r="B188" s="278"/>
      <c r="C188" s="147">
        <v>51564</v>
      </c>
      <c r="D188" s="147">
        <v>25189</v>
      </c>
      <c r="E188" s="147">
        <v>26375</v>
      </c>
      <c r="F188" s="147">
        <v>51084</v>
      </c>
      <c r="G188" s="147">
        <v>24933</v>
      </c>
      <c r="H188" s="147">
        <v>26151</v>
      </c>
      <c r="I188" s="147">
        <v>51324</v>
      </c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  <c r="BZ188" s="148"/>
      <c r="CA188" s="148"/>
      <c r="CB188" s="148"/>
      <c r="CC188" s="148"/>
      <c r="CD188" s="148"/>
      <c r="CE188" s="148"/>
      <c r="CF188" s="148"/>
      <c r="CG188" s="148"/>
      <c r="CH188" s="148"/>
      <c r="CI188" s="148"/>
      <c r="CJ188" s="148"/>
      <c r="CK188" s="148"/>
      <c r="CL188" s="148"/>
      <c r="CM188" s="148"/>
      <c r="CN188" s="148"/>
      <c r="CO188" s="148"/>
      <c r="CP188" s="148"/>
      <c r="CQ188" s="148"/>
      <c r="CR188" s="148"/>
      <c r="CS188" s="148"/>
      <c r="CT188" s="148"/>
      <c r="CU188" s="148"/>
      <c r="CV188" s="148"/>
      <c r="CW188" s="148"/>
      <c r="CX188" s="148"/>
      <c r="CY188" s="148"/>
      <c r="CZ188" s="148"/>
      <c r="DA188" s="148"/>
      <c r="DB188" s="148"/>
      <c r="DC188" s="148"/>
      <c r="DD188" s="148"/>
      <c r="DE188" s="148"/>
      <c r="DF188" s="148"/>
      <c r="DG188" s="148"/>
      <c r="DH188" s="148"/>
      <c r="DI188" s="148"/>
      <c r="DJ188" s="148"/>
      <c r="DK188" s="148"/>
      <c r="DL188" s="148"/>
      <c r="DM188" s="148"/>
      <c r="DN188" s="148"/>
      <c r="DO188" s="148"/>
      <c r="DP188" s="148"/>
      <c r="DQ188" s="148"/>
      <c r="DR188" s="148"/>
      <c r="DS188" s="148"/>
      <c r="DT188" s="148"/>
      <c r="DU188" s="148"/>
      <c r="DV188" s="148"/>
      <c r="DW188" s="148"/>
      <c r="DX188" s="148"/>
      <c r="DY188" s="148"/>
      <c r="DZ188" s="148"/>
      <c r="EA188" s="148"/>
      <c r="EB188" s="148"/>
      <c r="EC188" s="148"/>
      <c r="ED188" s="148"/>
      <c r="EE188" s="148"/>
      <c r="EF188" s="148"/>
      <c r="EG188" s="148"/>
      <c r="EH188" s="148"/>
      <c r="EI188" s="148"/>
      <c r="EJ188" s="148"/>
      <c r="EK188" s="148"/>
      <c r="EL188" s="148"/>
      <c r="EM188" s="148"/>
      <c r="EN188" s="148"/>
      <c r="EO188" s="148"/>
      <c r="EP188" s="148"/>
      <c r="EQ188" s="148"/>
      <c r="ER188" s="148"/>
      <c r="ES188" s="148"/>
      <c r="ET188" s="148"/>
      <c r="EU188" s="148"/>
      <c r="EV188" s="148"/>
      <c r="EW188" s="148"/>
      <c r="EX188" s="148"/>
      <c r="EY188" s="148"/>
      <c r="EZ188" s="148"/>
      <c r="FA188" s="148"/>
      <c r="FB188" s="148"/>
      <c r="FC188" s="148"/>
      <c r="FD188" s="148"/>
      <c r="FE188" s="148"/>
      <c r="FF188" s="148"/>
      <c r="FG188" s="148"/>
      <c r="FH188" s="148"/>
      <c r="FI188" s="148"/>
      <c r="FJ188" s="148"/>
      <c r="FK188" s="148"/>
      <c r="FL188" s="148"/>
      <c r="FM188" s="148"/>
      <c r="FN188" s="148"/>
      <c r="FO188" s="148"/>
      <c r="FP188" s="148"/>
      <c r="FQ188" s="148"/>
      <c r="FR188" s="148"/>
      <c r="FS188" s="148"/>
      <c r="FT188" s="148"/>
      <c r="FU188" s="148"/>
      <c r="FV188" s="148"/>
      <c r="FW188" s="148"/>
      <c r="FX188" s="148"/>
      <c r="FY188" s="148"/>
      <c r="FZ188" s="148"/>
      <c r="GA188" s="148"/>
      <c r="GB188" s="148"/>
      <c r="GC188" s="148"/>
      <c r="GD188" s="148"/>
      <c r="GE188" s="148"/>
      <c r="GF188" s="148"/>
      <c r="GG188" s="148"/>
      <c r="GH188" s="148"/>
      <c r="GI188" s="148"/>
      <c r="GJ188" s="148"/>
      <c r="GK188" s="148"/>
      <c r="GL188" s="148"/>
      <c r="GM188" s="148"/>
      <c r="GN188" s="148"/>
      <c r="GO188" s="148"/>
      <c r="GP188" s="148"/>
      <c r="GQ188" s="148"/>
      <c r="GR188" s="148"/>
      <c r="GS188" s="148"/>
      <c r="GT188" s="148"/>
      <c r="GU188" s="148"/>
      <c r="GV188" s="148"/>
      <c r="GW188" s="148"/>
      <c r="GX188" s="148"/>
      <c r="GY188" s="148"/>
      <c r="GZ188" s="148"/>
      <c r="HA188" s="148"/>
      <c r="HB188" s="148"/>
      <c r="HC188" s="148"/>
      <c r="HD188" s="148"/>
      <c r="HE188" s="148"/>
      <c r="HF188" s="148"/>
      <c r="HG188" s="148"/>
      <c r="HH188" s="148"/>
      <c r="HI188" s="148"/>
      <c r="HJ188" s="148"/>
      <c r="HK188" s="148"/>
      <c r="HL188" s="148"/>
      <c r="HM188" s="148"/>
      <c r="HN188" s="148"/>
      <c r="HO188" s="148"/>
      <c r="HP188" s="148"/>
      <c r="HQ188" s="148"/>
      <c r="HR188" s="148"/>
      <c r="HS188" s="148"/>
      <c r="HT188" s="148"/>
      <c r="HU188" s="148"/>
      <c r="HV188" s="148"/>
      <c r="HW188" s="148"/>
      <c r="HX188" s="148"/>
      <c r="HY188" s="148"/>
      <c r="HZ188" s="148"/>
      <c r="IA188" s="148"/>
      <c r="IB188" s="148"/>
      <c r="IC188" s="148"/>
      <c r="ID188" s="148"/>
      <c r="IE188" s="148"/>
      <c r="IF188" s="148"/>
      <c r="IG188" s="148"/>
      <c r="IH188" s="148"/>
      <c r="II188" s="148"/>
      <c r="IJ188" s="148"/>
      <c r="IK188" s="148"/>
      <c r="IL188" s="148"/>
      <c r="IM188" s="148"/>
      <c r="IN188" s="148"/>
      <c r="IO188" s="148"/>
      <c r="IP188" s="148"/>
      <c r="IQ188" s="148"/>
      <c r="IR188" s="148"/>
      <c r="IS188" s="148"/>
      <c r="IT188" s="148"/>
      <c r="IU188" s="148"/>
      <c r="IV188" s="148"/>
    </row>
    <row r="189" spans="1:256" s="18" customFormat="1" ht="12" customHeight="1" x14ac:dyDescent="0.2">
      <c r="A189" s="278" t="s">
        <v>227</v>
      </c>
      <c r="B189" s="278"/>
      <c r="C189" s="147">
        <v>152203</v>
      </c>
      <c r="D189" s="147">
        <v>74037</v>
      </c>
      <c r="E189" s="147">
        <v>78166</v>
      </c>
      <c r="F189" s="147">
        <v>151692</v>
      </c>
      <c r="G189" s="147">
        <v>73743</v>
      </c>
      <c r="H189" s="147">
        <v>77949</v>
      </c>
      <c r="I189" s="147">
        <v>151947</v>
      </c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  <c r="BZ189" s="148"/>
      <c r="CA189" s="148"/>
      <c r="CB189" s="148"/>
      <c r="CC189" s="148"/>
      <c r="CD189" s="148"/>
      <c r="CE189" s="148"/>
      <c r="CF189" s="148"/>
      <c r="CG189" s="148"/>
      <c r="CH189" s="148"/>
      <c r="CI189" s="148"/>
      <c r="CJ189" s="148"/>
      <c r="CK189" s="148"/>
      <c r="CL189" s="148"/>
      <c r="CM189" s="148"/>
      <c r="CN189" s="148"/>
      <c r="CO189" s="148"/>
      <c r="CP189" s="148"/>
      <c r="CQ189" s="148"/>
      <c r="CR189" s="148"/>
      <c r="CS189" s="148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148"/>
      <c r="DD189" s="148"/>
      <c r="DE189" s="148"/>
      <c r="DF189" s="148"/>
      <c r="DG189" s="148"/>
      <c r="DH189" s="148"/>
      <c r="DI189" s="148"/>
      <c r="DJ189" s="148"/>
      <c r="DK189" s="148"/>
      <c r="DL189" s="148"/>
      <c r="DM189" s="148"/>
      <c r="DN189" s="148"/>
      <c r="DO189" s="148"/>
      <c r="DP189" s="148"/>
      <c r="DQ189" s="148"/>
      <c r="DR189" s="148"/>
      <c r="DS189" s="148"/>
      <c r="DT189" s="148"/>
      <c r="DU189" s="148"/>
      <c r="DV189" s="148"/>
      <c r="DW189" s="148"/>
      <c r="DX189" s="148"/>
      <c r="DY189" s="148"/>
      <c r="DZ189" s="148"/>
      <c r="EA189" s="148"/>
      <c r="EB189" s="148"/>
      <c r="EC189" s="148"/>
      <c r="ED189" s="148"/>
      <c r="EE189" s="148"/>
      <c r="EF189" s="148"/>
      <c r="EG189" s="148"/>
      <c r="EH189" s="148"/>
      <c r="EI189" s="148"/>
      <c r="EJ189" s="148"/>
      <c r="EK189" s="148"/>
      <c r="EL189" s="148"/>
      <c r="EM189" s="148"/>
      <c r="EN189" s="148"/>
      <c r="EO189" s="148"/>
      <c r="EP189" s="148"/>
      <c r="EQ189" s="148"/>
      <c r="ER189" s="148"/>
      <c r="ES189" s="148"/>
      <c r="ET189" s="148"/>
      <c r="EU189" s="148"/>
      <c r="EV189" s="148"/>
      <c r="EW189" s="148"/>
      <c r="EX189" s="148"/>
      <c r="EY189" s="148"/>
      <c r="EZ189" s="148"/>
      <c r="FA189" s="148"/>
      <c r="FB189" s="148"/>
      <c r="FC189" s="148"/>
      <c r="FD189" s="148"/>
      <c r="FE189" s="148"/>
      <c r="FF189" s="148"/>
      <c r="FG189" s="148"/>
      <c r="FH189" s="148"/>
      <c r="FI189" s="148"/>
      <c r="FJ189" s="148"/>
      <c r="FK189" s="148"/>
      <c r="FL189" s="148"/>
      <c r="FM189" s="148"/>
      <c r="FN189" s="148"/>
      <c r="FO189" s="148"/>
      <c r="FP189" s="148"/>
      <c r="FQ189" s="148"/>
      <c r="FR189" s="148"/>
      <c r="FS189" s="148"/>
      <c r="FT189" s="148"/>
      <c r="FU189" s="148"/>
      <c r="FV189" s="148"/>
      <c r="FW189" s="148"/>
      <c r="FX189" s="148"/>
      <c r="FY189" s="148"/>
      <c r="FZ189" s="148"/>
      <c r="GA189" s="148"/>
      <c r="GB189" s="148"/>
      <c r="GC189" s="148"/>
      <c r="GD189" s="148"/>
      <c r="GE189" s="148"/>
      <c r="GF189" s="148"/>
      <c r="GG189" s="148"/>
      <c r="GH189" s="148"/>
      <c r="GI189" s="148"/>
      <c r="GJ189" s="148"/>
      <c r="GK189" s="148"/>
      <c r="GL189" s="148"/>
      <c r="GM189" s="148"/>
      <c r="GN189" s="148"/>
      <c r="GO189" s="148"/>
      <c r="GP189" s="148"/>
      <c r="GQ189" s="148"/>
      <c r="GR189" s="148"/>
      <c r="GS189" s="148"/>
      <c r="GT189" s="148"/>
      <c r="GU189" s="148"/>
      <c r="GV189" s="148"/>
      <c r="GW189" s="148"/>
      <c r="GX189" s="148"/>
      <c r="GY189" s="148"/>
      <c r="GZ189" s="148"/>
      <c r="HA189" s="148"/>
      <c r="HB189" s="148"/>
      <c r="HC189" s="148"/>
      <c r="HD189" s="148"/>
      <c r="HE189" s="148"/>
      <c r="HF189" s="148"/>
      <c r="HG189" s="148"/>
      <c r="HH189" s="148"/>
      <c r="HI189" s="148"/>
      <c r="HJ189" s="148"/>
      <c r="HK189" s="148"/>
      <c r="HL189" s="148"/>
      <c r="HM189" s="148"/>
      <c r="HN189" s="148"/>
      <c r="HO189" s="148"/>
      <c r="HP189" s="148"/>
      <c r="HQ189" s="148"/>
      <c r="HR189" s="148"/>
      <c r="HS189" s="148"/>
      <c r="HT189" s="148"/>
      <c r="HU189" s="148"/>
      <c r="HV189" s="148"/>
      <c r="HW189" s="148"/>
      <c r="HX189" s="148"/>
      <c r="HY189" s="148"/>
      <c r="HZ189" s="148"/>
      <c r="IA189" s="148"/>
      <c r="IB189" s="148"/>
      <c r="IC189" s="148"/>
      <c r="ID189" s="148"/>
      <c r="IE189" s="148"/>
      <c r="IF189" s="148"/>
      <c r="IG189" s="148"/>
      <c r="IH189" s="148"/>
      <c r="II189" s="148"/>
      <c r="IJ189" s="148"/>
      <c r="IK189" s="148"/>
      <c r="IL189" s="148"/>
      <c r="IM189" s="148"/>
      <c r="IN189" s="148"/>
      <c r="IO189" s="148"/>
      <c r="IP189" s="148"/>
      <c r="IQ189" s="148"/>
      <c r="IR189" s="148"/>
      <c r="IS189" s="148"/>
      <c r="IT189" s="148"/>
      <c r="IU189" s="148"/>
      <c r="IV189" s="148"/>
    </row>
    <row r="190" spans="1:256" s="18" customFormat="1" ht="12" customHeight="1" x14ac:dyDescent="0.2">
      <c r="A190" s="278" t="s">
        <v>228</v>
      </c>
      <c r="B190" s="278"/>
      <c r="C190" s="147">
        <v>64190</v>
      </c>
      <c r="D190" s="147">
        <v>30851</v>
      </c>
      <c r="E190" s="147">
        <v>33339</v>
      </c>
      <c r="F190" s="147">
        <v>64154</v>
      </c>
      <c r="G190" s="147">
        <v>30817</v>
      </c>
      <c r="H190" s="147">
        <v>33337</v>
      </c>
      <c r="I190" s="147">
        <v>64171</v>
      </c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  <c r="BQ190" s="148"/>
      <c r="BR190" s="148"/>
      <c r="BS190" s="148"/>
      <c r="BT190" s="148"/>
      <c r="BU190" s="148"/>
      <c r="BV190" s="148"/>
      <c r="BW190" s="148"/>
      <c r="BX190" s="148"/>
      <c r="BY190" s="148"/>
      <c r="BZ190" s="148"/>
      <c r="CA190" s="148"/>
      <c r="CB190" s="148"/>
      <c r="CC190" s="148"/>
      <c r="CD190" s="148"/>
      <c r="CE190" s="148"/>
      <c r="CF190" s="148"/>
      <c r="CG190" s="148"/>
      <c r="CH190" s="148"/>
      <c r="CI190" s="148"/>
      <c r="CJ190" s="148"/>
      <c r="CK190" s="148"/>
      <c r="CL190" s="148"/>
      <c r="CM190" s="148"/>
      <c r="CN190" s="148"/>
      <c r="CO190" s="148"/>
      <c r="CP190" s="148"/>
      <c r="CQ190" s="148"/>
      <c r="CR190" s="148"/>
      <c r="CS190" s="148"/>
      <c r="CT190" s="148"/>
      <c r="CU190" s="148"/>
      <c r="CV190" s="148"/>
      <c r="CW190" s="148"/>
      <c r="CX190" s="148"/>
      <c r="CY190" s="148"/>
      <c r="CZ190" s="148"/>
      <c r="DA190" s="148"/>
      <c r="DB190" s="148"/>
      <c r="DC190" s="148"/>
      <c r="DD190" s="148"/>
      <c r="DE190" s="148"/>
      <c r="DF190" s="148"/>
      <c r="DG190" s="148"/>
      <c r="DH190" s="148"/>
      <c r="DI190" s="148"/>
      <c r="DJ190" s="148"/>
      <c r="DK190" s="148"/>
      <c r="DL190" s="148"/>
      <c r="DM190" s="148"/>
      <c r="DN190" s="148"/>
      <c r="DO190" s="148"/>
      <c r="DP190" s="148"/>
      <c r="DQ190" s="148"/>
      <c r="DR190" s="148"/>
      <c r="DS190" s="148"/>
      <c r="DT190" s="148"/>
      <c r="DU190" s="148"/>
      <c r="DV190" s="148"/>
      <c r="DW190" s="148"/>
      <c r="DX190" s="148"/>
      <c r="DY190" s="148"/>
      <c r="DZ190" s="148"/>
      <c r="EA190" s="148"/>
      <c r="EB190" s="148"/>
      <c r="EC190" s="148"/>
      <c r="ED190" s="148"/>
      <c r="EE190" s="148"/>
      <c r="EF190" s="148"/>
      <c r="EG190" s="148"/>
      <c r="EH190" s="148"/>
      <c r="EI190" s="148"/>
      <c r="EJ190" s="148"/>
      <c r="EK190" s="148"/>
      <c r="EL190" s="148"/>
      <c r="EM190" s="148"/>
      <c r="EN190" s="148"/>
      <c r="EO190" s="148"/>
      <c r="EP190" s="148"/>
      <c r="EQ190" s="148"/>
      <c r="ER190" s="148"/>
      <c r="ES190" s="148"/>
      <c r="ET190" s="148"/>
      <c r="EU190" s="148"/>
      <c r="EV190" s="148"/>
      <c r="EW190" s="148"/>
      <c r="EX190" s="148"/>
      <c r="EY190" s="148"/>
      <c r="EZ190" s="148"/>
      <c r="FA190" s="148"/>
      <c r="FB190" s="148"/>
      <c r="FC190" s="148"/>
      <c r="FD190" s="148"/>
      <c r="FE190" s="148"/>
      <c r="FF190" s="148"/>
      <c r="FG190" s="148"/>
      <c r="FH190" s="148"/>
      <c r="FI190" s="148"/>
      <c r="FJ190" s="148"/>
      <c r="FK190" s="148"/>
      <c r="FL190" s="148"/>
      <c r="FM190" s="148"/>
      <c r="FN190" s="148"/>
      <c r="FO190" s="148"/>
      <c r="FP190" s="148"/>
      <c r="FQ190" s="148"/>
      <c r="FR190" s="148"/>
      <c r="FS190" s="148"/>
      <c r="FT190" s="148"/>
      <c r="FU190" s="148"/>
      <c r="FV190" s="148"/>
      <c r="FW190" s="148"/>
      <c r="FX190" s="148"/>
      <c r="FY190" s="148"/>
      <c r="FZ190" s="148"/>
      <c r="GA190" s="148"/>
      <c r="GB190" s="148"/>
      <c r="GC190" s="148"/>
      <c r="GD190" s="148"/>
      <c r="GE190" s="148"/>
      <c r="GF190" s="148"/>
      <c r="GG190" s="148"/>
      <c r="GH190" s="148"/>
      <c r="GI190" s="148"/>
      <c r="GJ190" s="148"/>
      <c r="GK190" s="148"/>
      <c r="GL190" s="148"/>
      <c r="GM190" s="148"/>
      <c r="GN190" s="148"/>
      <c r="GO190" s="148"/>
      <c r="GP190" s="148"/>
      <c r="GQ190" s="148"/>
      <c r="GR190" s="148"/>
      <c r="GS190" s="148"/>
      <c r="GT190" s="148"/>
      <c r="GU190" s="148"/>
      <c r="GV190" s="148"/>
      <c r="GW190" s="148"/>
      <c r="GX190" s="148"/>
      <c r="GY190" s="148"/>
      <c r="GZ190" s="148"/>
      <c r="HA190" s="148"/>
      <c r="HB190" s="148"/>
      <c r="HC190" s="148"/>
      <c r="HD190" s="148"/>
      <c r="HE190" s="148"/>
      <c r="HF190" s="148"/>
      <c r="HG190" s="148"/>
      <c r="HH190" s="148"/>
      <c r="HI190" s="148"/>
      <c r="HJ190" s="148"/>
      <c r="HK190" s="148"/>
      <c r="HL190" s="148"/>
      <c r="HM190" s="148"/>
      <c r="HN190" s="148"/>
      <c r="HO190" s="148"/>
      <c r="HP190" s="148"/>
      <c r="HQ190" s="148"/>
      <c r="HR190" s="148"/>
      <c r="HS190" s="148"/>
      <c r="HT190" s="148"/>
      <c r="HU190" s="148"/>
      <c r="HV190" s="148"/>
      <c r="HW190" s="148"/>
      <c r="HX190" s="148"/>
      <c r="HY190" s="148"/>
      <c r="HZ190" s="148"/>
      <c r="IA190" s="148"/>
      <c r="IB190" s="148"/>
      <c r="IC190" s="148"/>
      <c r="ID190" s="148"/>
      <c r="IE190" s="148"/>
      <c r="IF190" s="148"/>
      <c r="IG190" s="148"/>
      <c r="IH190" s="148"/>
      <c r="II190" s="148"/>
      <c r="IJ190" s="148"/>
      <c r="IK190" s="148"/>
      <c r="IL190" s="148"/>
      <c r="IM190" s="148"/>
      <c r="IN190" s="148"/>
      <c r="IO190" s="148"/>
      <c r="IP190" s="148"/>
      <c r="IQ190" s="148"/>
      <c r="IR190" s="148"/>
      <c r="IS190" s="148"/>
      <c r="IT190" s="148"/>
      <c r="IU190" s="148"/>
      <c r="IV190" s="148"/>
    </row>
    <row r="191" spans="1:256" s="18" customFormat="1" ht="12" customHeight="1" x14ac:dyDescent="0.2">
      <c r="A191" s="278" t="s">
        <v>229</v>
      </c>
      <c r="B191" s="278"/>
      <c r="C191" s="147">
        <v>6024</v>
      </c>
      <c r="D191" s="147">
        <v>2998</v>
      </c>
      <c r="E191" s="147">
        <v>3026</v>
      </c>
      <c r="F191" s="147">
        <v>5968</v>
      </c>
      <c r="G191" s="147">
        <v>2958</v>
      </c>
      <c r="H191" s="147">
        <v>3010</v>
      </c>
      <c r="I191" s="147">
        <v>5997</v>
      </c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  <c r="BZ191" s="148"/>
      <c r="CA191" s="148"/>
      <c r="CB191" s="148"/>
      <c r="CC191" s="148"/>
      <c r="CD191" s="148"/>
      <c r="CE191" s="148"/>
      <c r="CF191" s="148"/>
      <c r="CG191" s="148"/>
      <c r="CH191" s="148"/>
      <c r="CI191" s="148"/>
      <c r="CJ191" s="148"/>
      <c r="CK191" s="148"/>
      <c r="CL191" s="148"/>
      <c r="CM191" s="148"/>
      <c r="CN191" s="148"/>
      <c r="CO191" s="148"/>
      <c r="CP191" s="148"/>
      <c r="CQ191" s="148"/>
      <c r="CR191" s="148"/>
      <c r="CS191" s="148"/>
      <c r="CT191" s="148"/>
      <c r="CU191" s="148"/>
      <c r="CV191" s="148"/>
      <c r="CW191" s="148"/>
      <c r="CX191" s="148"/>
      <c r="CY191" s="148"/>
      <c r="CZ191" s="148"/>
      <c r="DA191" s="148"/>
      <c r="DB191" s="148"/>
      <c r="DC191" s="148"/>
      <c r="DD191" s="148"/>
      <c r="DE191" s="148"/>
      <c r="DF191" s="148"/>
      <c r="DG191" s="148"/>
      <c r="DH191" s="148"/>
      <c r="DI191" s="148"/>
      <c r="DJ191" s="148"/>
      <c r="DK191" s="148"/>
      <c r="DL191" s="148"/>
      <c r="DM191" s="148"/>
      <c r="DN191" s="148"/>
      <c r="DO191" s="148"/>
      <c r="DP191" s="148"/>
      <c r="DQ191" s="148"/>
      <c r="DR191" s="148"/>
      <c r="DS191" s="148"/>
      <c r="DT191" s="148"/>
      <c r="DU191" s="148"/>
      <c r="DV191" s="148"/>
      <c r="DW191" s="148"/>
      <c r="DX191" s="148"/>
      <c r="DY191" s="148"/>
      <c r="DZ191" s="148"/>
      <c r="EA191" s="148"/>
      <c r="EB191" s="148"/>
      <c r="EC191" s="148"/>
      <c r="ED191" s="148"/>
      <c r="EE191" s="148"/>
      <c r="EF191" s="148"/>
      <c r="EG191" s="148"/>
      <c r="EH191" s="148"/>
      <c r="EI191" s="148"/>
      <c r="EJ191" s="148"/>
      <c r="EK191" s="148"/>
      <c r="EL191" s="148"/>
      <c r="EM191" s="148"/>
      <c r="EN191" s="148"/>
      <c r="EO191" s="148"/>
      <c r="EP191" s="148"/>
      <c r="EQ191" s="148"/>
      <c r="ER191" s="148"/>
      <c r="ES191" s="148"/>
      <c r="ET191" s="148"/>
      <c r="EU191" s="148"/>
      <c r="EV191" s="148"/>
      <c r="EW191" s="148"/>
      <c r="EX191" s="148"/>
      <c r="EY191" s="148"/>
      <c r="EZ191" s="148"/>
      <c r="FA191" s="148"/>
      <c r="FB191" s="148"/>
      <c r="FC191" s="148"/>
      <c r="FD191" s="148"/>
      <c r="FE191" s="148"/>
      <c r="FF191" s="148"/>
      <c r="FG191" s="148"/>
      <c r="FH191" s="148"/>
      <c r="FI191" s="148"/>
      <c r="FJ191" s="148"/>
      <c r="FK191" s="148"/>
      <c r="FL191" s="148"/>
      <c r="FM191" s="148"/>
      <c r="FN191" s="148"/>
      <c r="FO191" s="148"/>
      <c r="FP191" s="148"/>
      <c r="FQ191" s="148"/>
      <c r="FR191" s="148"/>
      <c r="FS191" s="148"/>
      <c r="FT191" s="148"/>
      <c r="FU191" s="148"/>
      <c r="FV191" s="148"/>
      <c r="FW191" s="148"/>
      <c r="FX191" s="148"/>
      <c r="FY191" s="148"/>
      <c r="FZ191" s="148"/>
      <c r="GA191" s="148"/>
      <c r="GB191" s="148"/>
      <c r="GC191" s="148"/>
      <c r="GD191" s="148"/>
      <c r="GE191" s="148"/>
      <c r="GF191" s="148"/>
      <c r="GG191" s="148"/>
      <c r="GH191" s="148"/>
      <c r="GI191" s="148"/>
      <c r="GJ191" s="148"/>
      <c r="GK191" s="148"/>
      <c r="GL191" s="148"/>
      <c r="GM191" s="148"/>
      <c r="GN191" s="148"/>
      <c r="GO191" s="148"/>
      <c r="GP191" s="148"/>
      <c r="GQ191" s="148"/>
      <c r="GR191" s="148"/>
      <c r="GS191" s="148"/>
      <c r="GT191" s="148"/>
      <c r="GU191" s="148"/>
      <c r="GV191" s="148"/>
      <c r="GW191" s="148"/>
      <c r="GX191" s="148"/>
      <c r="GY191" s="148"/>
      <c r="GZ191" s="148"/>
      <c r="HA191" s="148"/>
      <c r="HB191" s="148"/>
      <c r="HC191" s="148"/>
      <c r="HD191" s="148"/>
      <c r="HE191" s="148"/>
      <c r="HF191" s="148"/>
      <c r="HG191" s="148"/>
      <c r="HH191" s="148"/>
      <c r="HI191" s="148"/>
      <c r="HJ191" s="148"/>
      <c r="HK191" s="148"/>
      <c r="HL191" s="148"/>
      <c r="HM191" s="148"/>
      <c r="HN191" s="148"/>
      <c r="HO191" s="148"/>
      <c r="HP191" s="148"/>
      <c r="HQ191" s="148"/>
      <c r="HR191" s="148"/>
      <c r="HS191" s="148"/>
      <c r="HT191" s="148"/>
      <c r="HU191" s="148"/>
      <c r="HV191" s="148"/>
      <c r="HW191" s="148"/>
      <c r="HX191" s="148"/>
      <c r="HY191" s="148"/>
      <c r="HZ191" s="148"/>
      <c r="IA191" s="148"/>
      <c r="IB191" s="148"/>
      <c r="IC191" s="148"/>
      <c r="ID191" s="148"/>
      <c r="IE191" s="148"/>
      <c r="IF191" s="148"/>
      <c r="IG191" s="148"/>
      <c r="IH191" s="148"/>
      <c r="II191" s="148"/>
      <c r="IJ191" s="148"/>
      <c r="IK191" s="148"/>
      <c r="IL191" s="148"/>
      <c r="IM191" s="148"/>
      <c r="IN191" s="148"/>
      <c r="IO191" s="148"/>
      <c r="IP191" s="148"/>
      <c r="IQ191" s="148"/>
      <c r="IR191" s="148"/>
      <c r="IS191" s="148"/>
      <c r="IT191" s="148"/>
      <c r="IU191" s="148"/>
      <c r="IV191" s="148"/>
    </row>
    <row r="192" spans="1:256" s="18" customFormat="1" ht="12" customHeight="1" x14ac:dyDescent="0.2">
      <c r="A192" s="278" t="s">
        <v>230</v>
      </c>
      <c r="B192" s="278"/>
      <c r="C192" s="147">
        <v>54984</v>
      </c>
      <c r="D192" s="147">
        <v>26827</v>
      </c>
      <c r="E192" s="147">
        <v>28157</v>
      </c>
      <c r="F192" s="147">
        <v>55513</v>
      </c>
      <c r="G192" s="147">
        <v>27148</v>
      </c>
      <c r="H192" s="147">
        <v>28365</v>
      </c>
      <c r="I192" s="147">
        <v>55248</v>
      </c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  <c r="BZ192" s="148"/>
      <c r="CA192" s="148"/>
      <c r="CB192" s="148"/>
      <c r="CC192" s="148"/>
      <c r="CD192" s="148"/>
      <c r="CE192" s="148"/>
      <c r="CF192" s="148"/>
      <c r="CG192" s="148"/>
      <c r="CH192" s="148"/>
      <c r="CI192" s="148"/>
      <c r="CJ192" s="148"/>
      <c r="CK192" s="148"/>
      <c r="CL192" s="148"/>
      <c r="CM192" s="148"/>
      <c r="CN192" s="148"/>
      <c r="CO192" s="148"/>
      <c r="CP192" s="148"/>
      <c r="CQ192" s="148"/>
      <c r="CR192" s="148"/>
      <c r="CS192" s="148"/>
      <c r="CT192" s="148"/>
      <c r="CU192" s="148"/>
      <c r="CV192" s="148"/>
      <c r="CW192" s="148"/>
      <c r="CX192" s="148"/>
      <c r="CY192" s="148"/>
      <c r="CZ192" s="148"/>
      <c r="DA192" s="148"/>
      <c r="DB192" s="148"/>
      <c r="DC192" s="148"/>
      <c r="DD192" s="148"/>
      <c r="DE192" s="148"/>
      <c r="DF192" s="148"/>
      <c r="DG192" s="148"/>
      <c r="DH192" s="148"/>
      <c r="DI192" s="148"/>
      <c r="DJ192" s="148"/>
      <c r="DK192" s="148"/>
      <c r="DL192" s="148"/>
      <c r="DM192" s="148"/>
      <c r="DN192" s="148"/>
      <c r="DO192" s="148"/>
      <c r="DP192" s="148"/>
      <c r="DQ192" s="148"/>
      <c r="DR192" s="148"/>
      <c r="DS192" s="148"/>
      <c r="DT192" s="148"/>
      <c r="DU192" s="148"/>
      <c r="DV192" s="148"/>
      <c r="DW192" s="148"/>
      <c r="DX192" s="148"/>
      <c r="DY192" s="148"/>
      <c r="DZ192" s="148"/>
      <c r="EA192" s="148"/>
      <c r="EB192" s="148"/>
      <c r="EC192" s="148"/>
      <c r="ED192" s="148"/>
      <c r="EE192" s="148"/>
      <c r="EF192" s="148"/>
      <c r="EG192" s="148"/>
      <c r="EH192" s="148"/>
      <c r="EI192" s="148"/>
      <c r="EJ192" s="148"/>
      <c r="EK192" s="148"/>
      <c r="EL192" s="148"/>
      <c r="EM192" s="148"/>
      <c r="EN192" s="148"/>
      <c r="EO192" s="148"/>
      <c r="EP192" s="148"/>
      <c r="EQ192" s="148"/>
      <c r="ER192" s="148"/>
      <c r="ES192" s="148"/>
      <c r="ET192" s="148"/>
      <c r="EU192" s="148"/>
      <c r="EV192" s="148"/>
      <c r="EW192" s="148"/>
      <c r="EX192" s="148"/>
      <c r="EY192" s="148"/>
      <c r="EZ192" s="148"/>
      <c r="FA192" s="148"/>
      <c r="FB192" s="148"/>
      <c r="FC192" s="148"/>
      <c r="FD192" s="148"/>
      <c r="FE192" s="148"/>
      <c r="FF192" s="148"/>
      <c r="FG192" s="148"/>
      <c r="FH192" s="148"/>
      <c r="FI192" s="148"/>
      <c r="FJ192" s="148"/>
      <c r="FK192" s="148"/>
      <c r="FL192" s="148"/>
      <c r="FM192" s="148"/>
      <c r="FN192" s="148"/>
      <c r="FO192" s="148"/>
      <c r="FP192" s="148"/>
      <c r="FQ192" s="148"/>
      <c r="FR192" s="148"/>
      <c r="FS192" s="148"/>
      <c r="FT192" s="148"/>
      <c r="FU192" s="148"/>
      <c r="FV192" s="148"/>
      <c r="FW192" s="148"/>
      <c r="FX192" s="148"/>
      <c r="FY192" s="148"/>
      <c r="FZ192" s="148"/>
      <c r="GA192" s="148"/>
      <c r="GB192" s="148"/>
      <c r="GC192" s="148"/>
      <c r="GD192" s="148"/>
      <c r="GE192" s="148"/>
      <c r="GF192" s="148"/>
      <c r="GG192" s="148"/>
      <c r="GH192" s="148"/>
      <c r="GI192" s="148"/>
      <c r="GJ192" s="148"/>
      <c r="GK192" s="148"/>
      <c r="GL192" s="148"/>
      <c r="GM192" s="148"/>
      <c r="GN192" s="148"/>
      <c r="GO192" s="148"/>
      <c r="GP192" s="148"/>
      <c r="GQ192" s="148"/>
      <c r="GR192" s="148"/>
      <c r="GS192" s="148"/>
      <c r="GT192" s="148"/>
      <c r="GU192" s="148"/>
      <c r="GV192" s="148"/>
      <c r="GW192" s="148"/>
      <c r="GX192" s="148"/>
      <c r="GY192" s="148"/>
      <c r="GZ192" s="148"/>
      <c r="HA192" s="148"/>
      <c r="HB192" s="148"/>
      <c r="HC192" s="148"/>
      <c r="HD192" s="148"/>
      <c r="HE192" s="148"/>
      <c r="HF192" s="148"/>
      <c r="HG192" s="148"/>
      <c r="HH192" s="148"/>
      <c r="HI192" s="148"/>
      <c r="HJ192" s="148"/>
      <c r="HK192" s="148"/>
      <c r="HL192" s="148"/>
      <c r="HM192" s="148"/>
      <c r="HN192" s="148"/>
      <c r="HO192" s="148"/>
      <c r="HP192" s="148"/>
      <c r="HQ192" s="148"/>
      <c r="HR192" s="148"/>
      <c r="HS192" s="148"/>
      <c r="HT192" s="148"/>
      <c r="HU192" s="148"/>
      <c r="HV192" s="148"/>
      <c r="HW192" s="148"/>
      <c r="HX192" s="148"/>
      <c r="HY192" s="148"/>
      <c r="HZ192" s="148"/>
      <c r="IA192" s="148"/>
      <c r="IB192" s="148"/>
      <c r="IC192" s="148"/>
      <c r="ID192" s="148"/>
      <c r="IE192" s="148"/>
      <c r="IF192" s="148"/>
      <c r="IG192" s="148"/>
      <c r="IH192" s="148"/>
      <c r="II192" s="148"/>
      <c r="IJ192" s="148"/>
      <c r="IK192" s="148"/>
      <c r="IL192" s="148"/>
      <c r="IM192" s="148"/>
      <c r="IN192" s="148"/>
      <c r="IO192" s="148"/>
      <c r="IP192" s="148"/>
      <c r="IQ192" s="148"/>
      <c r="IR192" s="148"/>
      <c r="IS192" s="148"/>
      <c r="IT192" s="148"/>
      <c r="IU192" s="148"/>
      <c r="IV192" s="148"/>
    </row>
    <row r="193" spans="1:256" s="18" customFormat="1" ht="12" customHeight="1" x14ac:dyDescent="0.2">
      <c r="A193" s="278" t="s">
        <v>231</v>
      </c>
      <c r="B193" s="278"/>
      <c r="C193" s="147">
        <v>10308</v>
      </c>
      <c r="D193" s="147">
        <v>5310</v>
      </c>
      <c r="E193" s="147">
        <v>4998</v>
      </c>
      <c r="F193" s="147">
        <v>10318</v>
      </c>
      <c r="G193" s="147">
        <v>5302</v>
      </c>
      <c r="H193" s="147">
        <v>5016</v>
      </c>
      <c r="I193" s="147">
        <v>10313</v>
      </c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  <c r="BZ193" s="148"/>
      <c r="CA193" s="148"/>
      <c r="CB193" s="148"/>
      <c r="CC193" s="148"/>
      <c r="CD193" s="148"/>
      <c r="CE193" s="148"/>
      <c r="CF193" s="148"/>
      <c r="CG193" s="148"/>
      <c r="CH193" s="148"/>
      <c r="CI193" s="148"/>
      <c r="CJ193" s="148"/>
      <c r="CK193" s="148"/>
      <c r="CL193" s="148"/>
      <c r="CM193" s="148"/>
      <c r="CN193" s="148"/>
      <c r="CO193" s="148"/>
      <c r="CP193" s="148"/>
      <c r="CQ193" s="148"/>
      <c r="CR193" s="148"/>
      <c r="CS193" s="148"/>
      <c r="CT193" s="148"/>
      <c r="CU193" s="148"/>
      <c r="CV193" s="148"/>
      <c r="CW193" s="148"/>
      <c r="CX193" s="148"/>
      <c r="CY193" s="148"/>
      <c r="CZ193" s="148"/>
      <c r="DA193" s="148"/>
      <c r="DB193" s="148"/>
      <c r="DC193" s="148"/>
      <c r="DD193" s="148"/>
      <c r="DE193" s="148"/>
      <c r="DF193" s="148"/>
      <c r="DG193" s="148"/>
      <c r="DH193" s="148"/>
      <c r="DI193" s="148"/>
      <c r="DJ193" s="148"/>
      <c r="DK193" s="148"/>
      <c r="DL193" s="148"/>
      <c r="DM193" s="148"/>
      <c r="DN193" s="148"/>
      <c r="DO193" s="148"/>
      <c r="DP193" s="148"/>
      <c r="DQ193" s="148"/>
      <c r="DR193" s="148"/>
      <c r="DS193" s="148"/>
      <c r="DT193" s="148"/>
      <c r="DU193" s="148"/>
      <c r="DV193" s="148"/>
      <c r="DW193" s="148"/>
      <c r="DX193" s="148"/>
      <c r="DY193" s="148"/>
      <c r="DZ193" s="148"/>
      <c r="EA193" s="148"/>
      <c r="EB193" s="148"/>
      <c r="EC193" s="148"/>
      <c r="ED193" s="148"/>
      <c r="EE193" s="148"/>
      <c r="EF193" s="148"/>
      <c r="EG193" s="148"/>
      <c r="EH193" s="148"/>
      <c r="EI193" s="148"/>
      <c r="EJ193" s="148"/>
      <c r="EK193" s="148"/>
      <c r="EL193" s="148"/>
      <c r="EM193" s="148"/>
      <c r="EN193" s="148"/>
      <c r="EO193" s="148"/>
      <c r="EP193" s="148"/>
      <c r="EQ193" s="148"/>
      <c r="ER193" s="148"/>
      <c r="ES193" s="148"/>
      <c r="ET193" s="148"/>
      <c r="EU193" s="148"/>
      <c r="EV193" s="148"/>
      <c r="EW193" s="148"/>
      <c r="EX193" s="148"/>
      <c r="EY193" s="148"/>
      <c r="EZ193" s="148"/>
      <c r="FA193" s="148"/>
      <c r="FB193" s="148"/>
      <c r="FC193" s="148"/>
      <c r="FD193" s="148"/>
      <c r="FE193" s="148"/>
      <c r="FF193" s="148"/>
      <c r="FG193" s="148"/>
      <c r="FH193" s="148"/>
      <c r="FI193" s="148"/>
      <c r="FJ193" s="148"/>
      <c r="FK193" s="148"/>
      <c r="FL193" s="148"/>
      <c r="FM193" s="148"/>
      <c r="FN193" s="148"/>
      <c r="FO193" s="148"/>
      <c r="FP193" s="148"/>
      <c r="FQ193" s="148"/>
      <c r="FR193" s="148"/>
      <c r="FS193" s="148"/>
      <c r="FT193" s="148"/>
      <c r="FU193" s="148"/>
      <c r="FV193" s="148"/>
      <c r="FW193" s="148"/>
      <c r="FX193" s="148"/>
      <c r="FY193" s="148"/>
      <c r="FZ193" s="148"/>
      <c r="GA193" s="148"/>
      <c r="GB193" s="148"/>
      <c r="GC193" s="148"/>
      <c r="GD193" s="148"/>
      <c r="GE193" s="148"/>
      <c r="GF193" s="148"/>
      <c r="GG193" s="148"/>
      <c r="GH193" s="148"/>
      <c r="GI193" s="148"/>
      <c r="GJ193" s="148"/>
      <c r="GK193" s="148"/>
      <c r="GL193" s="148"/>
      <c r="GM193" s="148"/>
      <c r="GN193" s="148"/>
      <c r="GO193" s="148"/>
      <c r="GP193" s="148"/>
      <c r="GQ193" s="148"/>
      <c r="GR193" s="148"/>
      <c r="GS193" s="148"/>
      <c r="GT193" s="148"/>
      <c r="GU193" s="148"/>
      <c r="GV193" s="148"/>
      <c r="GW193" s="148"/>
      <c r="GX193" s="148"/>
      <c r="GY193" s="148"/>
      <c r="GZ193" s="148"/>
      <c r="HA193" s="148"/>
      <c r="HB193" s="148"/>
      <c r="HC193" s="148"/>
      <c r="HD193" s="148"/>
      <c r="HE193" s="148"/>
      <c r="HF193" s="148"/>
      <c r="HG193" s="148"/>
      <c r="HH193" s="148"/>
      <c r="HI193" s="148"/>
      <c r="HJ193" s="148"/>
      <c r="HK193" s="148"/>
      <c r="HL193" s="148"/>
      <c r="HM193" s="148"/>
      <c r="HN193" s="148"/>
      <c r="HO193" s="148"/>
      <c r="HP193" s="148"/>
      <c r="HQ193" s="148"/>
      <c r="HR193" s="148"/>
      <c r="HS193" s="148"/>
      <c r="HT193" s="148"/>
      <c r="HU193" s="148"/>
      <c r="HV193" s="148"/>
      <c r="HW193" s="148"/>
      <c r="HX193" s="148"/>
      <c r="HY193" s="148"/>
      <c r="HZ193" s="148"/>
      <c r="IA193" s="148"/>
      <c r="IB193" s="148"/>
      <c r="IC193" s="148"/>
      <c r="ID193" s="148"/>
      <c r="IE193" s="148"/>
      <c r="IF193" s="148"/>
      <c r="IG193" s="148"/>
      <c r="IH193" s="148"/>
      <c r="II193" s="148"/>
      <c r="IJ193" s="148"/>
      <c r="IK193" s="148"/>
      <c r="IL193" s="148"/>
      <c r="IM193" s="148"/>
      <c r="IN193" s="148"/>
      <c r="IO193" s="148"/>
      <c r="IP193" s="148"/>
      <c r="IQ193" s="148"/>
      <c r="IR193" s="148"/>
      <c r="IS193" s="148"/>
      <c r="IT193" s="148"/>
      <c r="IU193" s="148"/>
      <c r="IV193" s="148"/>
    </row>
    <row r="194" spans="1:256" s="18" customFormat="1" ht="12" customHeight="1" x14ac:dyDescent="0.2">
      <c r="A194" s="278" t="s">
        <v>232</v>
      </c>
      <c r="B194" s="278"/>
      <c r="C194" s="147">
        <v>5767</v>
      </c>
      <c r="D194" s="147">
        <v>2904</v>
      </c>
      <c r="E194" s="147">
        <v>2863</v>
      </c>
      <c r="F194" s="147">
        <v>5747</v>
      </c>
      <c r="G194" s="147">
        <v>2888</v>
      </c>
      <c r="H194" s="147">
        <v>2859</v>
      </c>
      <c r="I194" s="147">
        <v>5757</v>
      </c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  <c r="BZ194" s="148"/>
      <c r="CA194" s="148"/>
      <c r="CB194" s="148"/>
      <c r="CC194" s="148"/>
      <c r="CD194" s="148"/>
      <c r="CE194" s="148"/>
      <c r="CF194" s="148"/>
      <c r="CG194" s="148"/>
      <c r="CH194" s="148"/>
      <c r="CI194" s="148"/>
      <c r="CJ194" s="148"/>
      <c r="CK194" s="148"/>
      <c r="CL194" s="148"/>
      <c r="CM194" s="148"/>
      <c r="CN194" s="148"/>
      <c r="CO194" s="148"/>
      <c r="CP194" s="148"/>
      <c r="CQ194" s="148"/>
      <c r="CR194" s="148"/>
      <c r="CS194" s="148"/>
      <c r="CT194" s="148"/>
      <c r="CU194" s="148"/>
      <c r="CV194" s="148"/>
      <c r="CW194" s="148"/>
      <c r="CX194" s="148"/>
      <c r="CY194" s="148"/>
      <c r="CZ194" s="148"/>
      <c r="DA194" s="148"/>
      <c r="DB194" s="148"/>
      <c r="DC194" s="148"/>
      <c r="DD194" s="148"/>
      <c r="DE194" s="148"/>
      <c r="DF194" s="148"/>
      <c r="DG194" s="148"/>
      <c r="DH194" s="148"/>
      <c r="DI194" s="148"/>
      <c r="DJ194" s="148"/>
      <c r="DK194" s="148"/>
      <c r="DL194" s="148"/>
      <c r="DM194" s="148"/>
      <c r="DN194" s="148"/>
      <c r="DO194" s="148"/>
      <c r="DP194" s="148"/>
      <c r="DQ194" s="148"/>
      <c r="DR194" s="148"/>
      <c r="DS194" s="148"/>
      <c r="DT194" s="148"/>
      <c r="DU194" s="148"/>
      <c r="DV194" s="148"/>
      <c r="DW194" s="148"/>
      <c r="DX194" s="148"/>
      <c r="DY194" s="148"/>
      <c r="DZ194" s="148"/>
      <c r="EA194" s="148"/>
      <c r="EB194" s="148"/>
      <c r="EC194" s="148"/>
      <c r="ED194" s="148"/>
      <c r="EE194" s="148"/>
      <c r="EF194" s="148"/>
      <c r="EG194" s="148"/>
      <c r="EH194" s="148"/>
      <c r="EI194" s="148"/>
      <c r="EJ194" s="148"/>
      <c r="EK194" s="148"/>
      <c r="EL194" s="148"/>
      <c r="EM194" s="148"/>
      <c r="EN194" s="148"/>
      <c r="EO194" s="148"/>
      <c r="EP194" s="148"/>
      <c r="EQ194" s="148"/>
      <c r="ER194" s="148"/>
      <c r="ES194" s="148"/>
      <c r="ET194" s="148"/>
      <c r="EU194" s="148"/>
      <c r="EV194" s="148"/>
      <c r="EW194" s="148"/>
      <c r="EX194" s="148"/>
      <c r="EY194" s="148"/>
      <c r="EZ194" s="148"/>
      <c r="FA194" s="148"/>
      <c r="FB194" s="148"/>
      <c r="FC194" s="148"/>
      <c r="FD194" s="148"/>
      <c r="FE194" s="148"/>
      <c r="FF194" s="148"/>
      <c r="FG194" s="148"/>
      <c r="FH194" s="148"/>
      <c r="FI194" s="148"/>
      <c r="FJ194" s="148"/>
      <c r="FK194" s="148"/>
      <c r="FL194" s="148"/>
      <c r="FM194" s="148"/>
      <c r="FN194" s="148"/>
      <c r="FO194" s="148"/>
      <c r="FP194" s="148"/>
      <c r="FQ194" s="148"/>
      <c r="FR194" s="148"/>
      <c r="FS194" s="148"/>
      <c r="FT194" s="148"/>
      <c r="FU194" s="148"/>
      <c r="FV194" s="148"/>
      <c r="FW194" s="148"/>
      <c r="FX194" s="148"/>
      <c r="FY194" s="148"/>
      <c r="FZ194" s="148"/>
      <c r="GA194" s="148"/>
      <c r="GB194" s="148"/>
      <c r="GC194" s="148"/>
      <c r="GD194" s="148"/>
      <c r="GE194" s="148"/>
      <c r="GF194" s="148"/>
      <c r="GG194" s="148"/>
      <c r="GH194" s="148"/>
      <c r="GI194" s="148"/>
      <c r="GJ194" s="148"/>
      <c r="GK194" s="148"/>
      <c r="GL194" s="148"/>
      <c r="GM194" s="148"/>
      <c r="GN194" s="148"/>
      <c r="GO194" s="148"/>
      <c r="GP194" s="148"/>
      <c r="GQ194" s="148"/>
      <c r="GR194" s="148"/>
      <c r="GS194" s="148"/>
      <c r="GT194" s="148"/>
      <c r="GU194" s="148"/>
      <c r="GV194" s="148"/>
      <c r="GW194" s="148"/>
      <c r="GX194" s="148"/>
      <c r="GY194" s="148"/>
      <c r="GZ194" s="148"/>
      <c r="HA194" s="148"/>
      <c r="HB194" s="148"/>
      <c r="HC194" s="148"/>
      <c r="HD194" s="148"/>
      <c r="HE194" s="148"/>
      <c r="HF194" s="148"/>
      <c r="HG194" s="148"/>
      <c r="HH194" s="148"/>
      <c r="HI194" s="148"/>
      <c r="HJ194" s="148"/>
      <c r="HK194" s="148"/>
      <c r="HL194" s="148"/>
      <c r="HM194" s="148"/>
      <c r="HN194" s="148"/>
      <c r="HO194" s="148"/>
      <c r="HP194" s="148"/>
      <c r="HQ194" s="148"/>
      <c r="HR194" s="148"/>
      <c r="HS194" s="148"/>
      <c r="HT194" s="148"/>
      <c r="HU194" s="148"/>
      <c r="HV194" s="148"/>
      <c r="HW194" s="148"/>
      <c r="HX194" s="148"/>
      <c r="HY194" s="148"/>
      <c r="HZ194" s="148"/>
      <c r="IA194" s="148"/>
      <c r="IB194" s="148"/>
      <c r="IC194" s="148"/>
      <c r="ID194" s="148"/>
      <c r="IE194" s="148"/>
      <c r="IF194" s="148"/>
      <c r="IG194" s="148"/>
      <c r="IH194" s="148"/>
      <c r="II194" s="148"/>
      <c r="IJ194" s="148"/>
      <c r="IK194" s="148"/>
      <c r="IL194" s="148"/>
      <c r="IM194" s="148"/>
      <c r="IN194" s="148"/>
      <c r="IO194" s="148"/>
      <c r="IP194" s="148"/>
      <c r="IQ194" s="148"/>
      <c r="IR194" s="148"/>
      <c r="IS194" s="148"/>
      <c r="IT194" s="148"/>
      <c r="IU194" s="148"/>
      <c r="IV194" s="148"/>
    </row>
    <row r="195" spans="1:256" s="18" customFormat="1" ht="12" customHeight="1" x14ac:dyDescent="0.2">
      <c r="A195" s="279" t="s">
        <v>233</v>
      </c>
      <c r="B195" s="279"/>
      <c r="C195" s="154">
        <v>9335</v>
      </c>
      <c r="D195" s="154">
        <v>4761</v>
      </c>
      <c r="E195" s="154">
        <v>4574</v>
      </c>
      <c r="F195" s="154">
        <v>9233</v>
      </c>
      <c r="G195" s="154">
        <v>4716</v>
      </c>
      <c r="H195" s="154">
        <v>4517</v>
      </c>
      <c r="I195" s="154">
        <v>9285</v>
      </c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  <c r="BQ195" s="148"/>
      <c r="BR195" s="148"/>
      <c r="BS195" s="148"/>
      <c r="BT195" s="148"/>
      <c r="BU195" s="148"/>
      <c r="BV195" s="148"/>
      <c r="BW195" s="148"/>
      <c r="BX195" s="148"/>
      <c r="BY195" s="148"/>
      <c r="BZ195" s="148"/>
      <c r="CA195" s="148"/>
      <c r="CB195" s="148"/>
      <c r="CC195" s="148"/>
      <c r="CD195" s="148"/>
      <c r="CE195" s="148"/>
      <c r="CF195" s="148"/>
      <c r="CG195" s="148"/>
      <c r="CH195" s="148"/>
      <c r="CI195" s="148"/>
      <c r="CJ195" s="148"/>
      <c r="CK195" s="148"/>
      <c r="CL195" s="148"/>
      <c r="CM195" s="148"/>
      <c r="CN195" s="148"/>
      <c r="CO195" s="148"/>
      <c r="CP195" s="148"/>
      <c r="CQ195" s="148"/>
      <c r="CR195" s="148"/>
      <c r="CS195" s="148"/>
      <c r="CT195" s="148"/>
      <c r="CU195" s="148"/>
      <c r="CV195" s="148"/>
      <c r="CW195" s="148"/>
      <c r="CX195" s="148"/>
      <c r="CY195" s="148"/>
      <c r="CZ195" s="148"/>
      <c r="DA195" s="148"/>
      <c r="DB195" s="148"/>
      <c r="DC195" s="148"/>
      <c r="DD195" s="148"/>
      <c r="DE195" s="148"/>
      <c r="DF195" s="148"/>
      <c r="DG195" s="148"/>
      <c r="DH195" s="148"/>
      <c r="DI195" s="148"/>
      <c r="DJ195" s="148"/>
      <c r="DK195" s="148"/>
      <c r="DL195" s="148"/>
      <c r="DM195" s="148"/>
      <c r="DN195" s="148"/>
      <c r="DO195" s="148"/>
      <c r="DP195" s="148"/>
      <c r="DQ195" s="148"/>
      <c r="DR195" s="148"/>
      <c r="DS195" s="148"/>
      <c r="DT195" s="148"/>
      <c r="DU195" s="148"/>
      <c r="DV195" s="148"/>
      <c r="DW195" s="148"/>
      <c r="DX195" s="148"/>
      <c r="DY195" s="148"/>
      <c r="DZ195" s="148"/>
      <c r="EA195" s="148"/>
      <c r="EB195" s="148"/>
      <c r="EC195" s="148"/>
      <c r="ED195" s="148"/>
      <c r="EE195" s="148"/>
      <c r="EF195" s="148"/>
      <c r="EG195" s="148"/>
      <c r="EH195" s="148"/>
      <c r="EI195" s="148"/>
      <c r="EJ195" s="148"/>
      <c r="EK195" s="148"/>
      <c r="EL195" s="148"/>
      <c r="EM195" s="148"/>
      <c r="EN195" s="148"/>
      <c r="EO195" s="148"/>
      <c r="EP195" s="148"/>
      <c r="EQ195" s="148"/>
      <c r="ER195" s="148"/>
      <c r="ES195" s="148"/>
      <c r="ET195" s="148"/>
      <c r="EU195" s="148"/>
      <c r="EV195" s="148"/>
      <c r="EW195" s="148"/>
      <c r="EX195" s="148"/>
      <c r="EY195" s="148"/>
      <c r="EZ195" s="148"/>
      <c r="FA195" s="148"/>
      <c r="FB195" s="148"/>
      <c r="FC195" s="148"/>
      <c r="FD195" s="148"/>
      <c r="FE195" s="148"/>
      <c r="FF195" s="148"/>
      <c r="FG195" s="148"/>
      <c r="FH195" s="148"/>
      <c r="FI195" s="148"/>
      <c r="FJ195" s="148"/>
      <c r="FK195" s="148"/>
      <c r="FL195" s="148"/>
      <c r="FM195" s="148"/>
      <c r="FN195" s="148"/>
      <c r="FO195" s="148"/>
      <c r="FP195" s="148"/>
      <c r="FQ195" s="148"/>
      <c r="FR195" s="148"/>
      <c r="FS195" s="148"/>
      <c r="FT195" s="148"/>
      <c r="FU195" s="148"/>
      <c r="FV195" s="148"/>
      <c r="FW195" s="148"/>
      <c r="FX195" s="148"/>
      <c r="FY195" s="148"/>
      <c r="FZ195" s="148"/>
      <c r="GA195" s="148"/>
      <c r="GB195" s="148"/>
      <c r="GC195" s="148"/>
      <c r="GD195" s="148"/>
      <c r="GE195" s="148"/>
      <c r="GF195" s="148"/>
      <c r="GG195" s="148"/>
      <c r="GH195" s="148"/>
      <c r="GI195" s="148"/>
      <c r="GJ195" s="148"/>
      <c r="GK195" s="148"/>
      <c r="GL195" s="148"/>
      <c r="GM195" s="148"/>
      <c r="GN195" s="148"/>
      <c r="GO195" s="148"/>
      <c r="GP195" s="148"/>
      <c r="GQ195" s="148"/>
      <c r="GR195" s="148"/>
      <c r="GS195" s="148"/>
      <c r="GT195" s="148"/>
      <c r="GU195" s="148"/>
      <c r="GV195" s="148"/>
      <c r="GW195" s="148"/>
      <c r="GX195" s="148"/>
      <c r="GY195" s="148"/>
      <c r="GZ195" s="148"/>
      <c r="HA195" s="148"/>
      <c r="HB195" s="148"/>
      <c r="HC195" s="148"/>
      <c r="HD195" s="148"/>
      <c r="HE195" s="148"/>
      <c r="HF195" s="148"/>
      <c r="HG195" s="148"/>
      <c r="HH195" s="148"/>
      <c r="HI195" s="148"/>
      <c r="HJ195" s="148"/>
      <c r="HK195" s="148"/>
      <c r="HL195" s="148"/>
      <c r="HM195" s="148"/>
      <c r="HN195" s="148"/>
      <c r="HO195" s="148"/>
      <c r="HP195" s="148"/>
      <c r="HQ195" s="148"/>
      <c r="HR195" s="148"/>
      <c r="HS195" s="148"/>
      <c r="HT195" s="148"/>
      <c r="HU195" s="148"/>
      <c r="HV195" s="148"/>
      <c r="HW195" s="148"/>
      <c r="HX195" s="148"/>
      <c r="HY195" s="148"/>
      <c r="HZ195" s="148"/>
      <c r="IA195" s="148"/>
      <c r="IB195" s="148"/>
      <c r="IC195" s="148"/>
      <c r="ID195" s="148"/>
      <c r="IE195" s="148"/>
      <c r="IF195" s="148"/>
      <c r="IG195" s="148"/>
      <c r="IH195" s="148"/>
      <c r="II195" s="148"/>
      <c r="IJ195" s="148"/>
      <c r="IK195" s="148"/>
      <c r="IL195" s="148"/>
      <c r="IM195" s="148"/>
      <c r="IN195" s="148"/>
      <c r="IO195" s="148"/>
      <c r="IP195" s="148"/>
      <c r="IQ195" s="148"/>
      <c r="IR195" s="148"/>
      <c r="IS195" s="148"/>
      <c r="IT195" s="148"/>
      <c r="IU195" s="148"/>
      <c r="IV195" s="148"/>
    </row>
    <row r="196" spans="1:256" s="18" customFormat="1" ht="12" customHeight="1" x14ac:dyDescent="0.2">
      <c r="A196" s="153"/>
      <c r="B196" s="153"/>
      <c r="C196" s="160"/>
      <c r="D196" s="160"/>
      <c r="E196" s="160"/>
      <c r="F196" s="160"/>
      <c r="G196" s="160"/>
      <c r="H196" s="160"/>
      <c r="I196" s="160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  <c r="BQ196" s="148"/>
      <c r="BR196" s="148"/>
      <c r="BS196" s="148"/>
      <c r="BT196" s="148"/>
      <c r="BU196" s="148"/>
      <c r="BV196" s="148"/>
      <c r="BW196" s="148"/>
      <c r="BX196" s="148"/>
      <c r="BY196" s="148"/>
      <c r="BZ196" s="148"/>
      <c r="CA196" s="148"/>
      <c r="CB196" s="148"/>
      <c r="CC196" s="148"/>
      <c r="CD196" s="148"/>
      <c r="CE196" s="148"/>
      <c r="CF196" s="148"/>
      <c r="CG196" s="148"/>
      <c r="CH196" s="148"/>
      <c r="CI196" s="148"/>
      <c r="CJ196" s="148"/>
      <c r="CK196" s="148"/>
      <c r="CL196" s="148"/>
      <c r="CM196" s="148"/>
      <c r="CN196" s="148"/>
      <c r="CO196" s="148"/>
      <c r="CP196" s="148"/>
      <c r="CQ196" s="148"/>
      <c r="CR196" s="148"/>
      <c r="CS196" s="148"/>
      <c r="CT196" s="148"/>
      <c r="CU196" s="148"/>
      <c r="CV196" s="148"/>
      <c r="CW196" s="148"/>
      <c r="CX196" s="148"/>
      <c r="CY196" s="148"/>
      <c r="CZ196" s="148"/>
      <c r="DA196" s="148"/>
      <c r="DB196" s="148"/>
      <c r="DC196" s="148"/>
      <c r="DD196" s="148"/>
      <c r="DE196" s="148"/>
      <c r="DF196" s="148"/>
      <c r="DG196" s="148"/>
      <c r="DH196" s="148"/>
      <c r="DI196" s="148"/>
      <c r="DJ196" s="148"/>
      <c r="DK196" s="148"/>
      <c r="DL196" s="148"/>
      <c r="DM196" s="148"/>
      <c r="DN196" s="148"/>
      <c r="DO196" s="148"/>
      <c r="DP196" s="148"/>
      <c r="DQ196" s="148"/>
      <c r="DR196" s="148"/>
      <c r="DS196" s="148"/>
      <c r="DT196" s="148"/>
      <c r="DU196" s="148"/>
      <c r="DV196" s="148"/>
      <c r="DW196" s="148"/>
      <c r="DX196" s="148"/>
      <c r="DY196" s="148"/>
      <c r="DZ196" s="148"/>
      <c r="EA196" s="148"/>
      <c r="EB196" s="148"/>
      <c r="EC196" s="148"/>
      <c r="ED196" s="148"/>
      <c r="EE196" s="148"/>
      <c r="EF196" s="148"/>
      <c r="EG196" s="148"/>
      <c r="EH196" s="148"/>
      <c r="EI196" s="148"/>
      <c r="EJ196" s="148"/>
      <c r="EK196" s="148"/>
      <c r="EL196" s="148"/>
      <c r="EM196" s="148"/>
      <c r="EN196" s="148"/>
      <c r="EO196" s="148"/>
      <c r="EP196" s="148"/>
      <c r="EQ196" s="148"/>
      <c r="ER196" s="148"/>
      <c r="ES196" s="148"/>
      <c r="ET196" s="148"/>
      <c r="EU196" s="148"/>
      <c r="EV196" s="148"/>
      <c r="EW196" s="148"/>
      <c r="EX196" s="148"/>
      <c r="EY196" s="148"/>
      <c r="EZ196" s="148"/>
      <c r="FA196" s="148"/>
      <c r="FB196" s="148"/>
      <c r="FC196" s="148"/>
      <c r="FD196" s="148"/>
      <c r="FE196" s="148"/>
      <c r="FF196" s="148"/>
      <c r="FG196" s="148"/>
      <c r="FH196" s="148"/>
      <c r="FI196" s="148"/>
      <c r="FJ196" s="148"/>
      <c r="FK196" s="148"/>
      <c r="FL196" s="148"/>
      <c r="FM196" s="148"/>
      <c r="FN196" s="148"/>
      <c r="FO196" s="148"/>
      <c r="FP196" s="148"/>
      <c r="FQ196" s="148"/>
      <c r="FR196" s="148"/>
      <c r="FS196" s="148"/>
      <c r="FT196" s="148"/>
      <c r="FU196" s="148"/>
      <c r="FV196" s="148"/>
      <c r="FW196" s="148"/>
      <c r="FX196" s="148"/>
      <c r="FY196" s="148"/>
      <c r="FZ196" s="148"/>
      <c r="GA196" s="148"/>
      <c r="GB196" s="148"/>
      <c r="GC196" s="148"/>
      <c r="GD196" s="148"/>
      <c r="GE196" s="148"/>
      <c r="GF196" s="148"/>
      <c r="GG196" s="148"/>
      <c r="GH196" s="148"/>
      <c r="GI196" s="148"/>
      <c r="GJ196" s="148"/>
      <c r="GK196" s="148"/>
      <c r="GL196" s="148"/>
      <c r="GM196" s="148"/>
      <c r="GN196" s="148"/>
      <c r="GO196" s="148"/>
      <c r="GP196" s="148"/>
      <c r="GQ196" s="148"/>
      <c r="GR196" s="148"/>
      <c r="GS196" s="148"/>
      <c r="GT196" s="148"/>
      <c r="GU196" s="148"/>
      <c r="GV196" s="148"/>
      <c r="GW196" s="148"/>
      <c r="GX196" s="148"/>
      <c r="GY196" s="148"/>
      <c r="GZ196" s="148"/>
      <c r="HA196" s="148"/>
      <c r="HB196" s="148"/>
      <c r="HC196" s="148"/>
      <c r="HD196" s="148"/>
      <c r="HE196" s="148"/>
      <c r="HF196" s="148"/>
      <c r="HG196" s="148"/>
      <c r="HH196" s="148"/>
      <c r="HI196" s="148"/>
      <c r="HJ196" s="148"/>
      <c r="HK196" s="148"/>
      <c r="HL196" s="148"/>
      <c r="HM196" s="148"/>
      <c r="HN196" s="148"/>
      <c r="HO196" s="148"/>
      <c r="HP196" s="148"/>
      <c r="HQ196" s="148"/>
      <c r="HR196" s="148"/>
      <c r="HS196" s="148"/>
      <c r="HT196" s="148"/>
      <c r="HU196" s="148"/>
      <c r="HV196" s="148"/>
      <c r="HW196" s="148"/>
      <c r="HX196" s="148"/>
      <c r="HY196" s="148"/>
      <c r="HZ196" s="148"/>
      <c r="IA196" s="148"/>
      <c r="IB196" s="148"/>
      <c r="IC196" s="148"/>
      <c r="ID196" s="148"/>
      <c r="IE196" s="148"/>
      <c r="IF196" s="148"/>
      <c r="IG196" s="148"/>
      <c r="IH196" s="148"/>
      <c r="II196" s="148"/>
      <c r="IJ196" s="148"/>
      <c r="IK196" s="148"/>
      <c r="IL196" s="148"/>
      <c r="IM196" s="148"/>
      <c r="IN196" s="148"/>
      <c r="IO196" s="148"/>
      <c r="IP196" s="148"/>
      <c r="IQ196" s="148"/>
      <c r="IR196" s="148"/>
      <c r="IS196" s="148"/>
      <c r="IT196" s="148"/>
      <c r="IU196" s="148"/>
      <c r="IV196" s="148"/>
    </row>
    <row r="197" spans="1:256" s="18" customFormat="1" ht="12" customHeight="1" x14ac:dyDescent="0.2">
      <c r="A197" s="280" t="s">
        <v>363</v>
      </c>
      <c r="B197" s="280"/>
      <c r="C197" s="145">
        <f>+C198+C199+C200+C201+C202</f>
        <v>328304</v>
      </c>
      <c r="D197" s="145">
        <f t="shared" ref="D197:I197" si="0">+D198+D199+D200+D201+D202</f>
        <v>159656</v>
      </c>
      <c r="E197" s="145">
        <f t="shared" si="0"/>
        <v>168648</v>
      </c>
      <c r="F197" s="145">
        <f t="shared" si="0"/>
        <v>327864</v>
      </c>
      <c r="G197" s="145">
        <f t="shared" si="0"/>
        <v>159437</v>
      </c>
      <c r="H197" s="145">
        <f t="shared" si="0"/>
        <v>168427</v>
      </c>
      <c r="I197" s="145">
        <f t="shared" si="0"/>
        <v>328081</v>
      </c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  <c r="DK197" s="148"/>
      <c r="DL197" s="148"/>
      <c r="DM197" s="148"/>
      <c r="DN197" s="148"/>
      <c r="DO197" s="148"/>
      <c r="DP197" s="148"/>
      <c r="DQ197" s="148"/>
      <c r="DR197" s="148"/>
      <c r="DS197" s="148"/>
      <c r="DT197" s="148"/>
      <c r="DU197" s="148"/>
      <c r="DV197" s="148"/>
      <c r="DW197" s="148"/>
      <c r="DX197" s="148"/>
      <c r="DY197" s="148"/>
      <c r="DZ197" s="148"/>
      <c r="EA197" s="148"/>
      <c r="EB197" s="148"/>
      <c r="EC197" s="148"/>
      <c r="ED197" s="148"/>
      <c r="EE197" s="148"/>
      <c r="EF197" s="148"/>
      <c r="EG197" s="148"/>
      <c r="EH197" s="148"/>
      <c r="EI197" s="148"/>
      <c r="EJ197" s="148"/>
      <c r="EK197" s="148"/>
      <c r="EL197" s="148"/>
      <c r="EM197" s="148"/>
      <c r="EN197" s="148"/>
      <c r="EO197" s="148"/>
      <c r="EP197" s="148"/>
      <c r="EQ197" s="148"/>
      <c r="ER197" s="148"/>
      <c r="ES197" s="148"/>
      <c r="ET197" s="148"/>
      <c r="EU197" s="148"/>
      <c r="EV197" s="148"/>
      <c r="EW197" s="148"/>
      <c r="EX197" s="148"/>
      <c r="EY197" s="148"/>
      <c r="EZ197" s="148"/>
      <c r="FA197" s="148"/>
      <c r="FB197" s="148"/>
      <c r="FC197" s="148"/>
      <c r="FD197" s="148"/>
      <c r="FE197" s="148"/>
      <c r="FF197" s="148"/>
      <c r="FG197" s="148"/>
      <c r="FH197" s="148"/>
      <c r="FI197" s="148"/>
      <c r="FJ197" s="148"/>
      <c r="FK197" s="148"/>
      <c r="FL197" s="148"/>
      <c r="FM197" s="148"/>
      <c r="FN197" s="148"/>
      <c r="FO197" s="148"/>
      <c r="FP197" s="148"/>
      <c r="FQ197" s="148"/>
      <c r="FR197" s="148"/>
      <c r="FS197" s="148"/>
      <c r="FT197" s="148"/>
      <c r="FU197" s="148"/>
      <c r="FV197" s="148"/>
      <c r="FW197" s="148"/>
      <c r="FX197" s="148"/>
      <c r="FY197" s="148"/>
      <c r="FZ197" s="148"/>
      <c r="GA197" s="148"/>
      <c r="GB197" s="148"/>
      <c r="GC197" s="148"/>
      <c r="GD197" s="148"/>
      <c r="GE197" s="148"/>
      <c r="GF197" s="148"/>
      <c r="GG197" s="148"/>
      <c r="GH197" s="148"/>
      <c r="GI197" s="148"/>
      <c r="GJ197" s="148"/>
      <c r="GK197" s="148"/>
      <c r="GL197" s="148"/>
      <c r="GM197" s="148"/>
      <c r="GN197" s="148"/>
      <c r="GO197" s="148"/>
      <c r="GP197" s="148"/>
      <c r="GQ197" s="148"/>
      <c r="GR197" s="148"/>
      <c r="GS197" s="148"/>
      <c r="GT197" s="148"/>
      <c r="GU197" s="148"/>
      <c r="GV197" s="148"/>
      <c r="GW197" s="148"/>
      <c r="GX197" s="148"/>
      <c r="GY197" s="148"/>
      <c r="GZ197" s="148"/>
      <c r="HA197" s="148"/>
      <c r="HB197" s="148"/>
      <c r="HC197" s="148"/>
      <c r="HD197" s="148"/>
      <c r="HE197" s="148"/>
      <c r="HF197" s="148"/>
      <c r="HG197" s="148"/>
      <c r="HH197" s="148"/>
      <c r="HI197" s="148"/>
      <c r="HJ197" s="148"/>
      <c r="HK197" s="148"/>
      <c r="HL197" s="148"/>
      <c r="HM197" s="148"/>
      <c r="HN197" s="148"/>
      <c r="HO197" s="148"/>
      <c r="HP197" s="148"/>
      <c r="HQ197" s="148"/>
      <c r="HR197" s="148"/>
      <c r="HS197" s="148"/>
      <c r="HT197" s="148"/>
      <c r="HU197" s="148"/>
      <c r="HV197" s="148"/>
      <c r="HW197" s="148"/>
      <c r="HX197" s="148"/>
      <c r="HY197" s="148"/>
      <c r="HZ197" s="148"/>
      <c r="IA197" s="148"/>
      <c r="IB197" s="148"/>
      <c r="IC197" s="148"/>
      <c r="ID197" s="148"/>
      <c r="IE197" s="148"/>
      <c r="IF197" s="148"/>
      <c r="IG197" s="148"/>
      <c r="IH197" s="148"/>
      <c r="II197" s="148"/>
      <c r="IJ197" s="148"/>
      <c r="IK197" s="148"/>
      <c r="IL197" s="148"/>
      <c r="IM197" s="148"/>
      <c r="IN197" s="148"/>
      <c r="IO197" s="148"/>
      <c r="IP197" s="148"/>
      <c r="IQ197" s="148"/>
      <c r="IR197" s="148"/>
      <c r="IS197" s="148"/>
      <c r="IT197" s="148"/>
      <c r="IU197" s="148"/>
      <c r="IV197" s="148"/>
    </row>
    <row r="198" spans="1:256" s="18" customFormat="1" ht="12" customHeight="1" x14ac:dyDescent="0.2">
      <c r="A198" s="278" t="s">
        <v>364</v>
      </c>
      <c r="B198" s="278"/>
      <c r="C198" s="147">
        <f>+C159+C160+C163+C164</f>
        <v>51745</v>
      </c>
      <c r="D198" s="147">
        <f t="shared" ref="D198:I198" si="1">+D159+D160+D163+D164</f>
        <v>25150</v>
      </c>
      <c r="E198" s="147">
        <f t="shared" si="1"/>
        <v>26595</v>
      </c>
      <c r="F198" s="147">
        <f t="shared" si="1"/>
        <v>52203</v>
      </c>
      <c r="G198" s="147">
        <f t="shared" si="1"/>
        <v>25421</v>
      </c>
      <c r="H198" s="147">
        <f t="shared" si="1"/>
        <v>26782</v>
      </c>
      <c r="I198" s="147">
        <f t="shared" si="1"/>
        <v>51973</v>
      </c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/>
      <c r="BS198" s="148"/>
      <c r="BT198" s="148"/>
      <c r="BU198" s="148"/>
      <c r="BV198" s="148"/>
      <c r="BW198" s="148"/>
      <c r="BX198" s="148"/>
      <c r="BY198" s="148"/>
      <c r="BZ198" s="148"/>
      <c r="CA198" s="148"/>
      <c r="CB198" s="148"/>
      <c r="CC198" s="148"/>
      <c r="CD198" s="148"/>
      <c r="CE198" s="148"/>
      <c r="CF198" s="148"/>
      <c r="CG198" s="148"/>
      <c r="CH198" s="148"/>
      <c r="CI198" s="148"/>
      <c r="CJ198" s="148"/>
      <c r="CK198" s="148"/>
      <c r="CL198" s="148"/>
      <c r="CM198" s="148"/>
      <c r="CN198" s="148"/>
      <c r="CO198" s="148"/>
      <c r="CP198" s="148"/>
      <c r="CQ198" s="148"/>
      <c r="CR198" s="148"/>
      <c r="CS198" s="148"/>
      <c r="CT198" s="148"/>
      <c r="CU198" s="148"/>
      <c r="CV198" s="148"/>
      <c r="CW198" s="148"/>
      <c r="CX198" s="148"/>
      <c r="CY198" s="148"/>
      <c r="CZ198" s="148"/>
      <c r="DA198" s="148"/>
      <c r="DB198" s="148"/>
      <c r="DC198" s="148"/>
      <c r="DD198" s="148"/>
      <c r="DE198" s="148"/>
      <c r="DF198" s="148"/>
      <c r="DG198" s="148"/>
      <c r="DH198" s="148"/>
      <c r="DI198" s="148"/>
      <c r="DJ198" s="148"/>
      <c r="DK198" s="148"/>
      <c r="DL198" s="148"/>
      <c r="DM198" s="148"/>
      <c r="DN198" s="148"/>
      <c r="DO198" s="148"/>
      <c r="DP198" s="148"/>
      <c r="DQ198" s="148"/>
      <c r="DR198" s="148"/>
      <c r="DS198" s="148"/>
      <c r="DT198" s="148"/>
      <c r="DU198" s="148"/>
      <c r="DV198" s="148"/>
      <c r="DW198" s="148"/>
      <c r="DX198" s="148"/>
      <c r="DY198" s="148"/>
      <c r="DZ198" s="148"/>
      <c r="EA198" s="148"/>
      <c r="EB198" s="148"/>
      <c r="EC198" s="148"/>
      <c r="ED198" s="148"/>
      <c r="EE198" s="148"/>
      <c r="EF198" s="148"/>
      <c r="EG198" s="148"/>
      <c r="EH198" s="148"/>
      <c r="EI198" s="148"/>
      <c r="EJ198" s="148"/>
      <c r="EK198" s="148"/>
      <c r="EL198" s="148"/>
      <c r="EM198" s="148"/>
      <c r="EN198" s="148"/>
      <c r="EO198" s="148"/>
      <c r="EP198" s="148"/>
      <c r="EQ198" s="148"/>
      <c r="ER198" s="148"/>
      <c r="ES198" s="148"/>
      <c r="ET198" s="148"/>
      <c r="EU198" s="148"/>
      <c r="EV198" s="148"/>
      <c r="EW198" s="148"/>
      <c r="EX198" s="148"/>
      <c r="EY198" s="148"/>
      <c r="EZ198" s="148"/>
      <c r="FA198" s="148"/>
      <c r="FB198" s="148"/>
      <c r="FC198" s="148"/>
      <c r="FD198" s="148"/>
      <c r="FE198" s="148"/>
      <c r="FF198" s="148"/>
      <c r="FG198" s="148"/>
      <c r="FH198" s="148"/>
      <c r="FI198" s="148"/>
      <c r="FJ198" s="148"/>
      <c r="FK198" s="148"/>
      <c r="FL198" s="148"/>
      <c r="FM198" s="148"/>
      <c r="FN198" s="148"/>
      <c r="FO198" s="148"/>
      <c r="FP198" s="148"/>
      <c r="FQ198" s="148"/>
      <c r="FR198" s="148"/>
      <c r="FS198" s="148"/>
      <c r="FT198" s="148"/>
      <c r="FU198" s="148"/>
      <c r="FV198" s="148"/>
      <c r="FW198" s="148"/>
      <c r="FX198" s="148"/>
      <c r="FY198" s="148"/>
      <c r="FZ198" s="148"/>
      <c r="GA198" s="148"/>
      <c r="GB198" s="148"/>
      <c r="GC198" s="148"/>
      <c r="GD198" s="148"/>
      <c r="GE198" s="148"/>
      <c r="GF198" s="148"/>
      <c r="GG198" s="148"/>
      <c r="GH198" s="148"/>
      <c r="GI198" s="148"/>
      <c r="GJ198" s="148"/>
      <c r="GK198" s="148"/>
      <c r="GL198" s="148"/>
      <c r="GM198" s="148"/>
      <c r="GN198" s="148"/>
      <c r="GO198" s="148"/>
      <c r="GP198" s="148"/>
      <c r="GQ198" s="148"/>
      <c r="GR198" s="148"/>
      <c r="GS198" s="148"/>
      <c r="GT198" s="148"/>
      <c r="GU198" s="148"/>
      <c r="GV198" s="148"/>
      <c r="GW198" s="148"/>
      <c r="GX198" s="148"/>
      <c r="GY198" s="148"/>
      <c r="GZ198" s="148"/>
      <c r="HA198" s="148"/>
      <c r="HB198" s="148"/>
      <c r="HC198" s="148"/>
      <c r="HD198" s="148"/>
      <c r="HE198" s="148"/>
      <c r="HF198" s="148"/>
      <c r="HG198" s="148"/>
      <c r="HH198" s="148"/>
      <c r="HI198" s="148"/>
      <c r="HJ198" s="148"/>
      <c r="HK198" s="148"/>
      <c r="HL198" s="148"/>
      <c r="HM198" s="148"/>
      <c r="HN198" s="148"/>
      <c r="HO198" s="148"/>
      <c r="HP198" s="148"/>
      <c r="HQ198" s="148"/>
      <c r="HR198" s="148"/>
      <c r="HS198" s="148"/>
      <c r="HT198" s="148"/>
      <c r="HU198" s="148"/>
      <c r="HV198" s="148"/>
      <c r="HW198" s="148"/>
      <c r="HX198" s="148"/>
      <c r="HY198" s="148"/>
      <c r="HZ198" s="148"/>
      <c r="IA198" s="148"/>
      <c r="IB198" s="148"/>
      <c r="IC198" s="148"/>
      <c r="ID198" s="148"/>
      <c r="IE198" s="148"/>
      <c r="IF198" s="148"/>
      <c r="IG198" s="148"/>
      <c r="IH198" s="148"/>
      <c r="II198" s="148"/>
      <c r="IJ198" s="148"/>
      <c r="IK198" s="148"/>
      <c r="IL198" s="148"/>
      <c r="IM198" s="148"/>
      <c r="IN198" s="148"/>
      <c r="IO198" s="148"/>
      <c r="IP198" s="148"/>
      <c r="IQ198" s="148"/>
      <c r="IR198" s="148"/>
      <c r="IS198" s="148"/>
      <c r="IT198" s="148"/>
      <c r="IU198" s="148"/>
      <c r="IV198" s="148"/>
    </row>
    <row r="199" spans="1:256" s="18" customFormat="1" ht="12" customHeight="1" x14ac:dyDescent="0.2">
      <c r="A199" s="278" t="s">
        <v>365</v>
      </c>
      <c r="B199" s="278"/>
      <c r="C199" s="150">
        <f>+C57+C58+C79+C59+C60+C61+C62+C63+C64+C65+C66+C67</f>
        <v>52059</v>
      </c>
      <c r="D199" s="150">
        <f t="shared" ref="D199:I199" si="2">+D57+D58+D79+D59+D60+D61+D62+D63+D64+D65+D66+D67</f>
        <v>25441</v>
      </c>
      <c r="E199" s="150">
        <f t="shared" si="2"/>
        <v>26618</v>
      </c>
      <c r="F199" s="150">
        <f t="shared" si="2"/>
        <v>51569</v>
      </c>
      <c r="G199" s="150">
        <f t="shared" si="2"/>
        <v>25182</v>
      </c>
      <c r="H199" s="150">
        <f t="shared" si="2"/>
        <v>26387</v>
      </c>
      <c r="I199" s="150">
        <f t="shared" si="2"/>
        <v>51814</v>
      </c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/>
      <c r="BS199" s="148"/>
      <c r="BT199" s="148"/>
      <c r="BU199" s="148"/>
      <c r="BV199" s="148"/>
      <c r="BW199" s="148"/>
      <c r="BX199" s="148"/>
      <c r="BY199" s="148"/>
      <c r="BZ199" s="148"/>
      <c r="CA199" s="148"/>
      <c r="CB199" s="148"/>
      <c r="CC199" s="148"/>
      <c r="CD199" s="148"/>
      <c r="CE199" s="148"/>
      <c r="CF199" s="148"/>
      <c r="CG199" s="148"/>
      <c r="CH199" s="148"/>
      <c r="CI199" s="148"/>
      <c r="CJ199" s="148"/>
      <c r="CK199" s="148"/>
      <c r="CL199" s="148"/>
      <c r="CM199" s="148"/>
      <c r="CN199" s="148"/>
      <c r="CO199" s="148"/>
      <c r="CP199" s="148"/>
      <c r="CQ199" s="148"/>
      <c r="CR199" s="148"/>
      <c r="CS199" s="148"/>
      <c r="CT199" s="148"/>
      <c r="CU199" s="148"/>
      <c r="CV199" s="148"/>
      <c r="CW199" s="148"/>
      <c r="CX199" s="148"/>
      <c r="CY199" s="148"/>
      <c r="CZ199" s="148"/>
      <c r="DA199" s="148"/>
      <c r="DB199" s="148"/>
      <c r="DC199" s="148"/>
      <c r="DD199" s="148"/>
      <c r="DE199" s="148"/>
      <c r="DF199" s="148"/>
      <c r="DG199" s="148"/>
      <c r="DH199" s="148"/>
      <c r="DI199" s="148"/>
      <c r="DJ199" s="148"/>
      <c r="DK199" s="148"/>
      <c r="DL199" s="148"/>
      <c r="DM199" s="148"/>
      <c r="DN199" s="148"/>
      <c r="DO199" s="148"/>
      <c r="DP199" s="148"/>
      <c r="DQ199" s="148"/>
      <c r="DR199" s="148"/>
      <c r="DS199" s="148"/>
      <c r="DT199" s="148"/>
      <c r="DU199" s="148"/>
      <c r="DV199" s="148"/>
      <c r="DW199" s="148"/>
      <c r="DX199" s="148"/>
      <c r="DY199" s="148"/>
      <c r="DZ199" s="148"/>
      <c r="EA199" s="148"/>
      <c r="EB199" s="148"/>
      <c r="EC199" s="148"/>
      <c r="ED199" s="148"/>
      <c r="EE199" s="148"/>
      <c r="EF199" s="148"/>
      <c r="EG199" s="148"/>
      <c r="EH199" s="148"/>
      <c r="EI199" s="148"/>
      <c r="EJ199" s="148"/>
      <c r="EK199" s="148"/>
      <c r="EL199" s="148"/>
      <c r="EM199" s="148"/>
      <c r="EN199" s="148"/>
      <c r="EO199" s="148"/>
      <c r="EP199" s="148"/>
      <c r="EQ199" s="148"/>
      <c r="ER199" s="148"/>
      <c r="ES199" s="148"/>
      <c r="ET199" s="148"/>
      <c r="EU199" s="148"/>
      <c r="EV199" s="148"/>
      <c r="EW199" s="148"/>
      <c r="EX199" s="148"/>
      <c r="EY199" s="148"/>
      <c r="EZ199" s="148"/>
      <c r="FA199" s="148"/>
      <c r="FB199" s="148"/>
      <c r="FC199" s="148"/>
      <c r="FD199" s="148"/>
      <c r="FE199" s="148"/>
      <c r="FF199" s="148"/>
      <c r="FG199" s="148"/>
      <c r="FH199" s="148"/>
      <c r="FI199" s="148"/>
      <c r="FJ199" s="148"/>
      <c r="FK199" s="148"/>
      <c r="FL199" s="148"/>
      <c r="FM199" s="148"/>
      <c r="FN199" s="148"/>
      <c r="FO199" s="148"/>
      <c r="FP199" s="148"/>
      <c r="FQ199" s="148"/>
      <c r="FR199" s="148"/>
      <c r="FS199" s="148"/>
      <c r="FT199" s="148"/>
      <c r="FU199" s="148"/>
      <c r="FV199" s="148"/>
      <c r="FW199" s="148"/>
      <c r="FX199" s="148"/>
      <c r="FY199" s="148"/>
      <c r="FZ199" s="148"/>
      <c r="GA199" s="148"/>
      <c r="GB199" s="148"/>
      <c r="GC199" s="148"/>
      <c r="GD199" s="148"/>
      <c r="GE199" s="148"/>
      <c r="GF199" s="148"/>
      <c r="GG199" s="148"/>
      <c r="GH199" s="148"/>
      <c r="GI199" s="148"/>
      <c r="GJ199" s="148"/>
      <c r="GK199" s="148"/>
      <c r="GL199" s="148"/>
      <c r="GM199" s="148"/>
      <c r="GN199" s="148"/>
      <c r="GO199" s="148"/>
      <c r="GP199" s="148"/>
      <c r="GQ199" s="148"/>
      <c r="GR199" s="148"/>
      <c r="GS199" s="148"/>
      <c r="GT199" s="148"/>
      <c r="GU199" s="148"/>
      <c r="GV199" s="148"/>
      <c r="GW199" s="148"/>
      <c r="GX199" s="148"/>
      <c r="GY199" s="148"/>
      <c r="GZ199" s="148"/>
      <c r="HA199" s="148"/>
      <c r="HB199" s="148"/>
      <c r="HC199" s="148"/>
      <c r="HD199" s="148"/>
      <c r="HE199" s="148"/>
      <c r="HF199" s="148"/>
      <c r="HG199" s="148"/>
      <c r="HH199" s="148"/>
      <c r="HI199" s="148"/>
      <c r="HJ199" s="148"/>
      <c r="HK199" s="148"/>
      <c r="HL199" s="148"/>
      <c r="HM199" s="148"/>
      <c r="HN199" s="148"/>
      <c r="HO199" s="148"/>
      <c r="HP199" s="148"/>
      <c r="HQ199" s="148"/>
      <c r="HR199" s="148"/>
      <c r="HS199" s="148"/>
      <c r="HT199" s="148"/>
      <c r="HU199" s="148"/>
      <c r="HV199" s="148"/>
      <c r="HW199" s="148"/>
      <c r="HX199" s="148"/>
      <c r="HY199" s="148"/>
      <c r="HZ199" s="148"/>
      <c r="IA199" s="148"/>
      <c r="IB199" s="148"/>
      <c r="IC199" s="148"/>
      <c r="ID199" s="148"/>
      <c r="IE199" s="148"/>
      <c r="IF199" s="148"/>
      <c r="IG199" s="148"/>
      <c r="IH199" s="148"/>
      <c r="II199" s="148"/>
      <c r="IJ199" s="148"/>
      <c r="IK199" s="148"/>
      <c r="IL199" s="148"/>
      <c r="IM199" s="148"/>
      <c r="IN199" s="148"/>
      <c r="IO199" s="148"/>
      <c r="IP199" s="148"/>
      <c r="IQ199" s="148"/>
      <c r="IR199" s="148"/>
      <c r="IS199" s="148"/>
      <c r="IT199" s="148"/>
      <c r="IU199" s="148"/>
      <c r="IV199" s="148"/>
    </row>
    <row r="200" spans="1:256" s="102" customFormat="1" ht="12" customHeight="1" x14ac:dyDescent="0.2">
      <c r="A200" s="278" t="s">
        <v>366</v>
      </c>
      <c r="B200" s="278"/>
      <c r="C200" s="147">
        <f>+C124+C149+C126+C128+C129+C133+C135+C136+C156+C137+C138+C139+C141+C142+C144+C145</f>
        <v>55768</v>
      </c>
      <c r="D200" s="147">
        <f t="shared" ref="D200:I200" si="3">+D124+D149+D126+D128+D129+D133+D135+D136+D156+D137+D138+D139+D141+D142+D144+D145</f>
        <v>26657</v>
      </c>
      <c r="E200" s="147">
        <f t="shared" si="3"/>
        <v>29111</v>
      </c>
      <c r="F200" s="147">
        <f t="shared" si="3"/>
        <v>55761</v>
      </c>
      <c r="G200" s="147">
        <f t="shared" si="3"/>
        <v>26635</v>
      </c>
      <c r="H200" s="147">
        <f t="shared" si="3"/>
        <v>29126</v>
      </c>
      <c r="I200" s="147">
        <f t="shared" si="3"/>
        <v>55762</v>
      </c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  <c r="BQ200" s="148"/>
      <c r="BR200" s="148"/>
      <c r="BS200" s="148"/>
      <c r="BT200" s="148"/>
      <c r="BU200" s="148"/>
      <c r="BV200" s="148"/>
      <c r="BW200" s="148"/>
      <c r="BX200" s="148"/>
      <c r="BY200" s="148"/>
      <c r="BZ200" s="148"/>
      <c r="CA200" s="148"/>
      <c r="CB200" s="148"/>
      <c r="CC200" s="148"/>
      <c r="CD200" s="148"/>
      <c r="CE200" s="148"/>
      <c r="CF200" s="148"/>
      <c r="CG200" s="148"/>
      <c r="CH200" s="148"/>
      <c r="CI200" s="148"/>
      <c r="CJ200" s="148"/>
      <c r="CK200" s="148"/>
      <c r="CL200" s="148"/>
      <c r="CM200" s="148"/>
      <c r="CN200" s="148"/>
      <c r="CO200" s="148"/>
      <c r="CP200" s="148"/>
      <c r="CQ200" s="148"/>
      <c r="CR200" s="148"/>
      <c r="CS200" s="148"/>
      <c r="CT200" s="148"/>
      <c r="CU200" s="148"/>
      <c r="CV200" s="148"/>
      <c r="CW200" s="148"/>
      <c r="CX200" s="148"/>
      <c r="CY200" s="148"/>
      <c r="CZ200" s="148"/>
      <c r="DA200" s="148"/>
      <c r="DB200" s="148"/>
      <c r="DC200" s="148"/>
      <c r="DD200" s="148"/>
      <c r="DE200" s="148"/>
      <c r="DF200" s="148"/>
      <c r="DG200" s="148"/>
      <c r="DH200" s="148"/>
      <c r="DI200" s="148"/>
      <c r="DJ200" s="148"/>
      <c r="DK200" s="148"/>
      <c r="DL200" s="148"/>
      <c r="DM200" s="148"/>
      <c r="DN200" s="148"/>
      <c r="DO200" s="148"/>
      <c r="DP200" s="148"/>
      <c r="DQ200" s="148"/>
      <c r="DR200" s="148"/>
      <c r="DS200" s="148"/>
      <c r="DT200" s="148"/>
      <c r="DU200" s="148"/>
      <c r="DV200" s="148"/>
      <c r="DW200" s="148"/>
      <c r="DX200" s="148"/>
      <c r="DY200" s="148"/>
      <c r="DZ200" s="148"/>
      <c r="EA200" s="148"/>
      <c r="EB200" s="148"/>
      <c r="EC200" s="148"/>
      <c r="ED200" s="148"/>
      <c r="EE200" s="148"/>
      <c r="EF200" s="148"/>
      <c r="EG200" s="148"/>
      <c r="EH200" s="148"/>
      <c r="EI200" s="148"/>
      <c r="EJ200" s="148"/>
      <c r="EK200" s="148"/>
      <c r="EL200" s="148"/>
      <c r="EM200" s="148"/>
      <c r="EN200" s="148"/>
      <c r="EO200" s="148"/>
      <c r="EP200" s="148"/>
      <c r="EQ200" s="148"/>
      <c r="ER200" s="148"/>
      <c r="ES200" s="148"/>
      <c r="ET200" s="148"/>
      <c r="EU200" s="148"/>
      <c r="EV200" s="148"/>
      <c r="EW200" s="148"/>
      <c r="EX200" s="148"/>
      <c r="EY200" s="148"/>
      <c r="EZ200" s="148"/>
      <c r="FA200" s="148"/>
      <c r="FB200" s="148"/>
      <c r="FC200" s="148"/>
      <c r="FD200" s="148"/>
      <c r="FE200" s="148"/>
      <c r="FF200" s="148"/>
      <c r="FG200" s="148"/>
      <c r="FH200" s="148"/>
      <c r="FI200" s="148"/>
      <c r="FJ200" s="148"/>
      <c r="FK200" s="148"/>
      <c r="FL200" s="148"/>
      <c r="FM200" s="148"/>
      <c r="FN200" s="148"/>
      <c r="FO200" s="148"/>
      <c r="FP200" s="148"/>
      <c r="FQ200" s="148"/>
      <c r="FR200" s="148"/>
      <c r="FS200" s="148"/>
      <c r="FT200" s="148"/>
      <c r="FU200" s="148"/>
      <c r="FV200" s="148"/>
      <c r="FW200" s="148"/>
      <c r="FX200" s="148"/>
      <c r="FY200" s="148"/>
      <c r="FZ200" s="148"/>
      <c r="GA200" s="148"/>
      <c r="GB200" s="148"/>
      <c r="GC200" s="148"/>
      <c r="GD200" s="148"/>
      <c r="GE200" s="148"/>
      <c r="GF200" s="148"/>
      <c r="GG200" s="148"/>
      <c r="GH200" s="148"/>
      <c r="GI200" s="148"/>
      <c r="GJ200" s="148"/>
      <c r="GK200" s="148"/>
      <c r="GL200" s="148"/>
      <c r="GM200" s="148"/>
      <c r="GN200" s="148"/>
      <c r="GO200" s="148"/>
      <c r="GP200" s="148"/>
      <c r="GQ200" s="148"/>
      <c r="GR200" s="148"/>
      <c r="GS200" s="148"/>
      <c r="GT200" s="148"/>
      <c r="GU200" s="148"/>
      <c r="GV200" s="148"/>
      <c r="GW200" s="148"/>
      <c r="GX200" s="148"/>
      <c r="GY200" s="148"/>
      <c r="GZ200" s="148"/>
      <c r="HA200" s="148"/>
      <c r="HB200" s="148"/>
      <c r="HC200" s="148"/>
      <c r="HD200" s="148"/>
      <c r="HE200" s="148"/>
      <c r="HF200" s="148"/>
      <c r="HG200" s="148"/>
      <c r="HH200" s="148"/>
      <c r="HI200" s="148"/>
      <c r="HJ200" s="148"/>
      <c r="HK200" s="148"/>
      <c r="HL200" s="148"/>
      <c r="HM200" s="148"/>
      <c r="HN200" s="148"/>
      <c r="HO200" s="148"/>
      <c r="HP200" s="148"/>
      <c r="HQ200" s="148"/>
      <c r="HR200" s="148"/>
      <c r="HS200" s="148"/>
      <c r="HT200" s="148"/>
      <c r="HU200" s="148"/>
      <c r="HV200" s="148"/>
      <c r="HW200" s="148"/>
      <c r="HX200" s="148"/>
      <c r="HY200" s="148"/>
      <c r="HZ200" s="148"/>
      <c r="IA200" s="148"/>
      <c r="IB200" s="148"/>
      <c r="IC200" s="148"/>
      <c r="ID200" s="148"/>
      <c r="IE200" s="148"/>
      <c r="IF200" s="148"/>
      <c r="IG200" s="148"/>
      <c r="IH200" s="148"/>
      <c r="II200" s="148"/>
      <c r="IJ200" s="148"/>
      <c r="IK200" s="148"/>
      <c r="IL200" s="148"/>
      <c r="IM200" s="148"/>
      <c r="IN200" s="148"/>
      <c r="IO200" s="148"/>
      <c r="IP200" s="148"/>
      <c r="IQ200" s="148"/>
      <c r="IR200" s="148"/>
      <c r="IS200" s="148"/>
      <c r="IT200" s="148"/>
      <c r="IU200" s="148"/>
      <c r="IV200" s="148"/>
    </row>
    <row r="201" spans="1:256" s="18" customFormat="1" ht="12" customHeight="1" x14ac:dyDescent="0.2">
      <c r="A201" s="278" t="s">
        <v>367</v>
      </c>
      <c r="B201" s="278"/>
      <c r="C201" s="147">
        <f>+C70+C71+C72+C73+C74+C75+C76+C77+C78+C80+C81+C82+C83+C84+C85+C86+C87+C88+C89+C90+C91+C92+C93+C94+C95+C96+C97+C98+C99+C100+C101+C102+C103+C104+C105+C106+C107+C108+C109+C110+C111+C112+C113+C114+C115+C116+C117+C118+C119+C120+C121</f>
        <v>151708</v>
      </c>
      <c r="D201" s="147">
        <f t="shared" ref="D201:I201" si="4">+D70+D71+D72+D73+D74+D75+D76+D77+D78+D80+D81+D82+D83+D84+D85+D86+D87+D88+D89+D90+D91+D92+D93+D94+D95+D96+D97+D98+D99+D100+D101+D102+D103+D104+D105+D106+D107+D108+D109+D110+D111+D112+D113+D114+D115+D116+D117+D118+D119+D120+D121</f>
        <v>73785</v>
      </c>
      <c r="E201" s="147">
        <f t="shared" si="4"/>
        <v>77923</v>
      </c>
      <c r="F201" s="147">
        <f t="shared" si="4"/>
        <v>151207</v>
      </c>
      <c r="G201" s="147">
        <f t="shared" si="4"/>
        <v>73494</v>
      </c>
      <c r="H201" s="147">
        <f t="shared" si="4"/>
        <v>77713</v>
      </c>
      <c r="I201" s="147">
        <f t="shared" si="4"/>
        <v>151457</v>
      </c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  <c r="BQ201" s="148"/>
      <c r="BR201" s="148"/>
      <c r="BS201" s="148"/>
      <c r="BT201" s="148"/>
      <c r="BU201" s="148"/>
      <c r="BV201" s="148"/>
      <c r="BW201" s="148"/>
      <c r="BX201" s="148"/>
      <c r="BY201" s="148"/>
      <c r="BZ201" s="148"/>
      <c r="CA201" s="148"/>
      <c r="CB201" s="148"/>
      <c r="CC201" s="148"/>
      <c r="CD201" s="148"/>
      <c r="CE201" s="148"/>
      <c r="CF201" s="148"/>
      <c r="CG201" s="148"/>
      <c r="CH201" s="148"/>
      <c r="CI201" s="148"/>
      <c r="CJ201" s="148"/>
      <c r="CK201" s="148"/>
      <c r="CL201" s="148"/>
      <c r="CM201" s="148"/>
      <c r="CN201" s="148"/>
      <c r="CO201" s="148"/>
      <c r="CP201" s="148"/>
      <c r="CQ201" s="148"/>
      <c r="CR201" s="148"/>
      <c r="CS201" s="148"/>
      <c r="CT201" s="148"/>
      <c r="CU201" s="148"/>
      <c r="CV201" s="148"/>
      <c r="CW201" s="148"/>
      <c r="CX201" s="148"/>
      <c r="CY201" s="148"/>
      <c r="CZ201" s="148"/>
      <c r="DA201" s="148"/>
      <c r="DB201" s="148"/>
      <c r="DC201" s="148"/>
      <c r="DD201" s="148"/>
      <c r="DE201" s="148"/>
      <c r="DF201" s="148"/>
      <c r="DG201" s="148"/>
      <c r="DH201" s="148"/>
      <c r="DI201" s="148"/>
      <c r="DJ201" s="148"/>
      <c r="DK201" s="148"/>
      <c r="DL201" s="148"/>
      <c r="DM201" s="148"/>
      <c r="DN201" s="148"/>
      <c r="DO201" s="148"/>
      <c r="DP201" s="148"/>
      <c r="DQ201" s="148"/>
      <c r="DR201" s="148"/>
      <c r="DS201" s="148"/>
      <c r="DT201" s="148"/>
      <c r="DU201" s="148"/>
      <c r="DV201" s="148"/>
      <c r="DW201" s="148"/>
      <c r="DX201" s="148"/>
      <c r="DY201" s="148"/>
      <c r="DZ201" s="148"/>
      <c r="EA201" s="148"/>
      <c r="EB201" s="148"/>
      <c r="EC201" s="148"/>
      <c r="ED201" s="148"/>
      <c r="EE201" s="148"/>
      <c r="EF201" s="148"/>
      <c r="EG201" s="148"/>
      <c r="EH201" s="148"/>
      <c r="EI201" s="148"/>
      <c r="EJ201" s="148"/>
      <c r="EK201" s="148"/>
      <c r="EL201" s="148"/>
      <c r="EM201" s="148"/>
      <c r="EN201" s="148"/>
      <c r="EO201" s="148"/>
      <c r="EP201" s="148"/>
      <c r="EQ201" s="148"/>
      <c r="ER201" s="148"/>
      <c r="ES201" s="148"/>
      <c r="ET201" s="148"/>
      <c r="EU201" s="148"/>
      <c r="EV201" s="148"/>
      <c r="EW201" s="148"/>
      <c r="EX201" s="148"/>
      <c r="EY201" s="148"/>
      <c r="EZ201" s="148"/>
      <c r="FA201" s="148"/>
      <c r="FB201" s="148"/>
      <c r="FC201" s="148"/>
      <c r="FD201" s="148"/>
      <c r="FE201" s="148"/>
      <c r="FF201" s="148"/>
      <c r="FG201" s="148"/>
      <c r="FH201" s="148"/>
      <c r="FI201" s="148"/>
      <c r="FJ201" s="148"/>
      <c r="FK201" s="148"/>
      <c r="FL201" s="148"/>
      <c r="FM201" s="148"/>
      <c r="FN201" s="148"/>
      <c r="FO201" s="148"/>
      <c r="FP201" s="148"/>
      <c r="FQ201" s="148"/>
      <c r="FR201" s="148"/>
      <c r="FS201" s="148"/>
      <c r="FT201" s="148"/>
      <c r="FU201" s="148"/>
      <c r="FV201" s="148"/>
      <c r="FW201" s="148"/>
      <c r="FX201" s="148"/>
      <c r="FY201" s="148"/>
      <c r="FZ201" s="148"/>
      <c r="GA201" s="148"/>
      <c r="GB201" s="148"/>
      <c r="GC201" s="148"/>
      <c r="GD201" s="148"/>
      <c r="GE201" s="148"/>
      <c r="GF201" s="148"/>
      <c r="GG201" s="148"/>
      <c r="GH201" s="148"/>
      <c r="GI201" s="148"/>
      <c r="GJ201" s="148"/>
      <c r="GK201" s="148"/>
      <c r="GL201" s="148"/>
      <c r="GM201" s="148"/>
      <c r="GN201" s="148"/>
      <c r="GO201" s="148"/>
      <c r="GP201" s="148"/>
      <c r="GQ201" s="148"/>
      <c r="GR201" s="148"/>
      <c r="GS201" s="148"/>
      <c r="GT201" s="148"/>
      <c r="GU201" s="148"/>
      <c r="GV201" s="148"/>
      <c r="GW201" s="148"/>
      <c r="GX201" s="148"/>
      <c r="GY201" s="148"/>
      <c r="GZ201" s="148"/>
      <c r="HA201" s="148"/>
      <c r="HB201" s="148"/>
      <c r="HC201" s="148"/>
      <c r="HD201" s="148"/>
      <c r="HE201" s="148"/>
      <c r="HF201" s="148"/>
      <c r="HG201" s="148"/>
      <c r="HH201" s="148"/>
      <c r="HI201" s="148"/>
      <c r="HJ201" s="148"/>
      <c r="HK201" s="148"/>
      <c r="HL201" s="148"/>
      <c r="HM201" s="148"/>
      <c r="HN201" s="148"/>
      <c r="HO201" s="148"/>
      <c r="HP201" s="148"/>
      <c r="HQ201" s="148"/>
      <c r="HR201" s="148"/>
      <c r="HS201" s="148"/>
      <c r="HT201" s="148"/>
      <c r="HU201" s="148"/>
      <c r="HV201" s="148"/>
      <c r="HW201" s="148"/>
      <c r="HX201" s="148"/>
      <c r="HY201" s="148"/>
      <c r="HZ201" s="148"/>
      <c r="IA201" s="148"/>
      <c r="IB201" s="148"/>
      <c r="IC201" s="148"/>
      <c r="ID201" s="148"/>
      <c r="IE201" s="148"/>
      <c r="IF201" s="148"/>
      <c r="IG201" s="148"/>
      <c r="IH201" s="148"/>
      <c r="II201" s="148"/>
      <c r="IJ201" s="148"/>
      <c r="IK201" s="148"/>
      <c r="IL201" s="148"/>
      <c r="IM201" s="148"/>
      <c r="IN201" s="148"/>
      <c r="IO201" s="148"/>
      <c r="IP201" s="148"/>
      <c r="IQ201" s="148"/>
      <c r="IR201" s="148"/>
      <c r="IS201" s="148"/>
      <c r="IT201" s="148"/>
      <c r="IU201" s="148"/>
      <c r="IV201" s="148"/>
    </row>
    <row r="202" spans="1:256" s="18" customFormat="1" ht="12" customHeight="1" x14ac:dyDescent="0.2">
      <c r="A202" s="159" t="s">
        <v>368</v>
      </c>
      <c r="B202" s="159"/>
      <c r="C202" s="154">
        <f>+C161+C130+C132+C162+C168+C134+C146</f>
        <v>17024</v>
      </c>
      <c r="D202" s="154">
        <f t="shared" ref="D202:I202" si="5">+D161+D130+D132+D162+D168+D134+D146</f>
        <v>8623</v>
      </c>
      <c r="E202" s="154">
        <f t="shared" si="5"/>
        <v>8401</v>
      </c>
      <c r="F202" s="154">
        <f t="shared" si="5"/>
        <v>17124</v>
      </c>
      <c r="G202" s="154">
        <f t="shared" si="5"/>
        <v>8705</v>
      </c>
      <c r="H202" s="154">
        <f t="shared" si="5"/>
        <v>8419</v>
      </c>
      <c r="I202" s="154">
        <f t="shared" si="5"/>
        <v>17075</v>
      </c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  <c r="BZ202" s="148"/>
      <c r="CA202" s="148"/>
      <c r="CB202" s="148"/>
      <c r="CC202" s="148"/>
      <c r="CD202" s="148"/>
      <c r="CE202" s="148"/>
      <c r="CF202" s="148"/>
      <c r="CG202" s="148"/>
      <c r="CH202" s="148"/>
      <c r="CI202" s="148"/>
      <c r="CJ202" s="148"/>
      <c r="CK202" s="148"/>
      <c r="CL202" s="148"/>
      <c r="CM202" s="148"/>
      <c r="CN202" s="148"/>
      <c r="CO202" s="148"/>
      <c r="CP202" s="148"/>
      <c r="CQ202" s="148"/>
      <c r="CR202" s="148"/>
      <c r="CS202" s="148"/>
      <c r="CT202" s="148"/>
      <c r="CU202" s="148"/>
      <c r="CV202" s="148"/>
      <c r="CW202" s="148"/>
      <c r="CX202" s="148"/>
      <c r="CY202" s="148"/>
      <c r="CZ202" s="148"/>
      <c r="DA202" s="148"/>
      <c r="DB202" s="148"/>
      <c r="DC202" s="148"/>
      <c r="DD202" s="148"/>
      <c r="DE202" s="148"/>
      <c r="DF202" s="148"/>
      <c r="DG202" s="148"/>
      <c r="DH202" s="148"/>
      <c r="DI202" s="148"/>
      <c r="DJ202" s="148"/>
      <c r="DK202" s="148"/>
      <c r="DL202" s="148"/>
      <c r="DM202" s="148"/>
      <c r="DN202" s="148"/>
      <c r="DO202" s="148"/>
      <c r="DP202" s="148"/>
      <c r="DQ202" s="148"/>
      <c r="DR202" s="148"/>
      <c r="DS202" s="148"/>
      <c r="DT202" s="148"/>
      <c r="DU202" s="148"/>
      <c r="DV202" s="148"/>
      <c r="DW202" s="148"/>
      <c r="DX202" s="148"/>
      <c r="DY202" s="148"/>
      <c r="DZ202" s="148"/>
      <c r="EA202" s="148"/>
      <c r="EB202" s="148"/>
      <c r="EC202" s="148"/>
      <c r="ED202" s="148"/>
      <c r="EE202" s="148"/>
      <c r="EF202" s="148"/>
      <c r="EG202" s="148"/>
      <c r="EH202" s="148"/>
      <c r="EI202" s="148"/>
      <c r="EJ202" s="148"/>
      <c r="EK202" s="148"/>
      <c r="EL202" s="148"/>
      <c r="EM202" s="148"/>
      <c r="EN202" s="148"/>
      <c r="EO202" s="148"/>
      <c r="EP202" s="148"/>
      <c r="EQ202" s="148"/>
      <c r="ER202" s="148"/>
      <c r="ES202" s="148"/>
      <c r="ET202" s="148"/>
      <c r="EU202" s="148"/>
      <c r="EV202" s="148"/>
      <c r="EW202" s="148"/>
      <c r="EX202" s="148"/>
      <c r="EY202" s="148"/>
      <c r="EZ202" s="148"/>
      <c r="FA202" s="148"/>
      <c r="FB202" s="148"/>
      <c r="FC202" s="148"/>
      <c r="FD202" s="148"/>
      <c r="FE202" s="148"/>
      <c r="FF202" s="148"/>
      <c r="FG202" s="148"/>
      <c r="FH202" s="148"/>
      <c r="FI202" s="148"/>
      <c r="FJ202" s="148"/>
      <c r="FK202" s="148"/>
      <c r="FL202" s="148"/>
      <c r="FM202" s="148"/>
      <c r="FN202" s="148"/>
      <c r="FO202" s="148"/>
      <c r="FP202" s="148"/>
      <c r="FQ202" s="148"/>
      <c r="FR202" s="148"/>
      <c r="FS202" s="148"/>
      <c r="FT202" s="148"/>
      <c r="FU202" s="148"/>
      <c r="FV202" s="148"/>
      <c r="FW202" s="148"/>
      <c r="FX202" s="148"/>
      <c r="FY202" s="148"/>
      <c r="FZ202" s="148"/>
      <c r="GA202" s="148"/>
      <c r="GB202" s="148"/>
      <c r="GC202" s="148"/>
      <c r="GD202" s="148"/>
      <c r="GE202" s="148"/>
      <c r="GF202" s="148"/>
      <c r="GG202" s="148"/>
      <c r="GH202" s="148"/>
      <c r="GI202" s="148"/>
      <c r="GJ202" s="148"/>
      <c r="GK202" s="148"/>
      <c r="GL202" s="148"/>
      <c r="GM202" s="148"/>
      <c r="GN202" s="148"/>
      <c r="GO202" s="148"/>
      <c r="GP202" s="148"/>
      <c r="GQ202" s="148"/>
      <c r="GR202" s="148"/>
      <c r="GS202" s="148"/>
      <c r="GT202" s="148"/>
      <c r="GU202" s="148"/>
      <c r="GV202" s="148"/>
      <c r="GW202" s="148"/>
      <c r="GX202" s="148"/>
      <c r="GY202" s="148"/>
      <c r="GZ202" s="148"/>
      <c r="HA202" s="148"/>
      <c r="HB202" s="148"/>
      <c r="HC202" s="148"/>
      <c r="HD202" s="148"/>
      <c r="HE202" s="148"/>
      <c r="HF202" s="148"/>
      <c r="HG202" s="148"/>
      <c r="HH202" s="148"/>
      <c r="HI202" s="148"/>
      <c r="HJ202" s="148"/>
      <c r="HK202" s="148"/>
      <c r="HL202" s="148"/>
      <c r="HM202" s="148"/>
      <c r="HN202" s="148"/>
      <c r="HO202" s="148"/>
      <c r="HP202" s="148"/>
      <c r="HQ202" s="148"/>
      <c r="HR202" s="148"/>
      <c r="HS202" s="148"/>
      <c r="HT202" s="148"/>
      <c r="HU202" s="148"/>
      <c r="HV202" s="148"/>
      <c r="HW202" s="148"/>
      <c r="HX202" s="148"/>
      <c r="HY202" s="148"/>
      <c r="HZ202" s="148"/>
      <c r="IA202" s="148"/>
      <c r="IB202" s="148"/>
      <c r="IC202" s="148"/>
      <c r="ID202" s="148"/>
      <c r="IE202" s="148"/>
      <c r="IF202" s="148"/>
      <c r="IG202" s="148"/>
      <c r="IH202" s="148"/>
      <c r="II202" s="148"/>
      <c r="IJ202" s="148"/>
      <c r="IK202" s="148"/>
      <c r="IL202" s="148"/>
      <c r="IM202" s="148"/>
      <c r="IN202" s="148"/>
      <c r="IO202" s="148"/>
      <c r="IP202" s="148"/>
      <c r="IQ202" s="148"/>
      <c r="IR202" s="148"/>
      <c r="IS202" s="148"/>
      <c r="IT202" s="148"/>
      <c r="IU202" s="148"/>
      <c r="IV202" s="148"/>
    </row>
    <row r="203" spans="1:256" s="18" customFormat="1" ht="12" customHeight="1" x14ac:dyDescent="0.2">
      <c r="A203" s="157"/>
      <c r="B203" s="157"/>
      <c r="C203" s="158"/>
      <c r="D203" s="158"/>
      <c r="E203" s="158"/>
      <c r="F203" s="158"/>
      <c r="G203" s="158"/>
      <c r="H203" s="158"/>
      <c r="I203" s="15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  <c r="BZ203" s="148"/>
      <c r="CA203" s="148"/>
      <c r="CB203" s="148"/>
      <c r="CC203" s="148"/>
      <c r="CD203" s="148"/>
      <c r="CE203" s="148"/>
      <c r="CF203" s="148"/>
      <c r="CG203" s="148"/>
      <c r="CH203" s="148"/>
      <c r="CI203" s="148"/>
      <c r="CJ203" s="148"/>
      <c r="CK203" s="148"/>
      <c r="CL203" s="148"/>
      <c r="CM203" s="148"/>
      <c r="CN203" s="148"/>
      <c r="CO203" s="148"/>
      <c r="CP203" s="148"/>
      <c r="CQ203" s="148"/>
      <c r="CR203" s="148"/>
      <c r="CS203" s="148"/>
      <c r="CT203" s="148"/>
      <c r="CU203" s="148"/>
      <c r="CV203" s="148"/>
      <c r="CW203" s="148"/>
      <c r="CX203" s="148"/>
      <c r="CY203" s="148"/>
      <c r="CZ203" s="148"/>
      <c r="DA203" s="148"/>
      <c r="DB203" s="148"/>
      <c r="DC203" s="148"/>
      <c r="DD203" s="148"/>
      <c r="DE203" s="148"/>
      <c r="DF203" s="148"/>
      <c r="DG203" s="148"/>
      <c r="DH203" s="148"/>
      <c r="DI203" s="148"/>
      <c r="DJ203" s="148"/>
      <c r="DK203" s="148"/>
      <c r="DL203" s="148"/>
      <c r="DM203" s="148"/>
      <c r="DN203" s="148"/>
      <c r="DO203" s="148"/>
      <c r="DP203" s="148"/>
      <c r="DQ203" s="148"/>
      <c r="DR203" s="148"/>
      <c r="DS203" s="148"/>
      <c r="DT203" s="148"/>
      <c r="DU203" s="148"/>
      <c r="DV203" s="148"/>
      <c r="DW203" s="148"/>
      <c r="DX203" s="148"/>
      <c r="DY203" s="148"/>
      <c r="DZ203" s="148"/>
      <c r="EA203" s="148"/>
      <c r="EB203" s="148"/>
      <c r="EC203" s="148"/>
      <c r="ED203" s="148"/>
      <c r="EE203" s="148"/>
      <c r="EF203" s="148"/>
      <c r="EG203" s="148"/>
      <c r="EH203" s="148"/>
      <c r="EI203" s="148"/>
      <c r="EJ203" s="148"/>
      <c r="EK203" s="148"/>
      <c r="EL203" s="148"/>
      <c r="EM203" s="148"/>
      <c r="EN203" s="148"/>
      <c r="EO203" s="148"/>
      <c r="EP203" s="148"/>
      <c r="EQ203" s="148"/>
      <c r="ER203" s="148"/>
      <c r="ES203" s="148"/>
      <c r="ET203" s="148"/>
      <c r="EU203" s="148"/>
      <c r="EV203" s="148"/>
      <c r="EW203" s="148"/>
      <c r="EX203" s="148"/>
      <c r="EY203" s="148"/>
      <c r="EZ203" s="148"/>
      <c r="FA203" s="148"/>
      <c r="FB203" s="148"/>
      <c r="FC203" s="148"/>
      <c r="FD203" s="148"/>
      <c r="FE203" s="148"/>
      <c r="FF203" s="148"/>
      <c r="FG203" s="148"/>
      <c r="FH203" s="148"/>
      <c r="FI203" s="148"/>
      <c r="FJ203" s="148"/>
      <c r="FK203" s="148"/>
      <c r="FL203" s="148"/>
      <c r="FM203" s="148"/>
      <c r="FN203" s="148"/>
      <c r="FO203" s="148"/>
      <c r="FP203" s="148"/>
      <c r="FQ203" s="148"/>
      <c r="FR203" s="148"/>
      <c r="FS203" s="148"/>
      <c r="FT203" s="148"/>
      <c r="FU203" s="148"/>
      <c r="FV203" s="148"/>
      <c r="FW203" s="148"/>
      <c r="FX203" s="148"/>
      <c r="FY203" s="148"/>
      <c r="FZ203" s="148"/>
      <c r="GA203" s="148"/>
      <c r="GB203" s="148"/>
      <c r="GC203" s="148"/>
      <c r="GD203" s="148"/>
      <c r="GE203" s="148"/>
      <c r="GF203" s="148"/>
      <c r="GG203" s="148"/>
      <c r="GH203" s="148"/>
      <c r="GI203" s="148"/>
      <c r="GJ203" s="148"/>
      <c r="GK203" s="148"/>
      <c r="GL203" s="148"/>
      <c r="GM203" s="148"/>
      <c r="GN203" s="148"/>
      <c r="GO203" s="148"/>
      <c r="GP203" s="148"/>
      <c r="GQ203" s="148"/>
      <c r="GR203" s="148"/>
      <c r="GS203" s="148"/>
      <c r="GT203" s="148"/>
      <c r="GU203" s="148"/>
      <c r="GV203" s="148"/>
      <c r="GW203" s="148"/>
      <c r="GX203" s="148"/>
      <c r="GY203" s="148"/>
      <c r="GZ203" s="148"/>
      <c r="HA203" s="148"/>
      <c r="HB203" s="148"/>
      <c r="HC203" s="148"/>
      <c r="HD203" s="148"/>
      <c r="HE203" s="148"/>
      <c r="HF203" s="148"/>
      <c r="HG203" s="148"/>
      <c r="HH203" s="148"/>
      <c r="HI203" s="148"/>
      <c r="HJ203" s="148"/>
      <c r="HK203" s="148"/>
      <c r="HL203" s="148"/>
      <c r="HM203" s="148"/>
      <c r="HN203" s="148"/>
      <c r="HO203" s="148"/>
      <c r="HP203" s="148"/>
      <c r="HQ203" s="148"/>
      <c r="HR203" s="148"/>
      <c r="HS203" s="148"/>
      <c r="HT203" s="148"/>
      <c r="HU203" s="148"/>
      <c r="HV203" s="148"/>
      <c r="HW203" s="148"/>
      <c r="HX203" s="148"/>
      <c r="HY203" s="148"/>
      <c r="HZ203" s="148"/>
      <c r="IA203" s="148"/>
      <c r="IB203" s="148"/>
      <c r="IC203" s="148"/>
      <c r="ID203" s="148"/>
      <c r="IE203" s="148"/>
      <c r="IF203" s="148"/>
      <c r="IG203" s="148"/>
      <c r="IH203" s="148"/>
      <c r="II203" s="148"/>
      <c r="IJ203" s="148"/>
      <c r="IK203" s="148"/>
      <c r="IL203" s="148"/>
      <c r="IM203" s="148"/>
      <c r="IN203" s="148"/>
      <c r="IO203" s="148"/>
      <c r="IP203" s="148"/>
      <c r="IQ203" s="148"/>
      <c r="IR203" s="148"/>
      <c r="IS203" s="148"/>
      <c r="IT203" s="148"/>
      <c r="IU203" s="148"/>
      <c r="IV203" s="148"/>
    </row>
    <row r="204" spans="1:256" s="18" customFormat="1" ht="12" customHeight="1" x14ac:dyDescent="0.2">
      <c r="A204" s="161" t="s">
        <v>369</v>
      </c>
      <c r="B204" s="161"/>
      <c r="C204" s="162">
        <f>+C187-C197</f>
        <v>26071</v>
      </c>
      <c r="D204" s="162">
        <f t="shared" ref="D204:I204" si="6">+D187-D197</f>
        <v>13221</v>
      </c>
      <c r="E204" s="162">
        <f t="shared" si="6"/>
        <v>12850</v>
      </c>
      <c r="F204" s="162">
        <f t="shared" si="6"/>
        <v>25845</v>
      </c>
      <c r="G204" s="162">
        <f t="shared" si="6"/>
        <v>13068</v>
      </c>
      <c r="H204" s="162">
        <f t="shared" si="6"/>
        <v>12777</v>
      </c>
      <c r="I204" s="162">
        <f t="shared" si="6"/>
        <v>25961</v>
      </c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  <c r="BZ204" s="148"/>
      <c r="CA204" s="148"/>
      <c r="CB204" s="148"/>
      <c r="CC204" s="148"/>
      <c r="CD204" s="148"/>
      <c r="CE204" s="148"/>
      <c r="CF204" s="148"/>
      <c r="CG204" s="148"/>
      <c r="CH204" s="148"/>
      <c r="CI204" s="148"/>
      <c r="CJ204" s="148"/>
      <c r="CK204" s="148"/>
      <c r="CL204" s="148"/>
      <c r="CM204" s="148"/>
      <c r="CN204" s="148"/>
      <c r="CO204" s="148"/>
      <c r="CP204" s="148"/>
      <c r="CQ204" s="148"/>
      <c r="CR204" s="148"/>
      <c r="CS204" s="148"/>
      <c r="CT204" s="148"/>
      <c r="CU204" s="148"/>
      <c r="CV204" s="148"/>
      <c r="CW204" s="148"/>
      <c r="CX204" s="148"/>
      <c r="CY204" s="148"/>
      <c r="CZ204" s="148"/>
      <c r="DA204" s="148"/>
      <c r="DB204" s="148"/>
      <c r="DC204" s="148"/>
      <c r="DD204" s="148"/>
      <c r="DE204" s="148"/>
      <c r="DF204" s="148"/>
      <c r="DG204" s="148"/>
      <c r="DH204" s="148"/>
      <c r="DI204" s="148"/>
      <c r="DJ204" s="148"/>
      <c r="DK204" s="148"/>
      <c r="DL204" s="148"/>
      <c r="DM204" s="148"/>
      <c r="DN204" s="148"/>
      <c r="DO204" s="148"/>
      <c r="DP204" s="148"/>
      <c r="DQ204" s="148"/>
      <c r="DR204" s="148"/>
      <c r="DS204" s="148"/>
      <c r="DT204" s="148"/>
      <c r="DU204" s="148"/>
      <c r="DV204" s="148"/>
      <c r="DW204" s="148"/>
      <c r="DX204" s="148"/>
      <c r="DY204" s="148"/>
      <c r="DZ204" s="148"/>
      <c r="EA204" s="148"/>
      <c r="EB204" s="148"/>
      <c r="EC204" s="148"/>
      <c r="ED204" s="148"/>
      <c r="EE204" s="148"/>
      <c r="EF204" s="148"/>
      <c r="EG204" s="148"/>
      <c r="EH204" s="148"/>
      <c r="EI204" s="148"/>
      <c r="EJ204" s="148"/>
      <c r="EK204" s="148"/>
      <c r="EL204" s="148"/>
      <c r="EM204" s="148"/>
      <c r="EN204" s="148"/>
      <c r="EO204" s="148"/>
      <c r="EP204" s="148"/>
      <c r="EQ204" s="148"/>
      <c r="ER204" s="148"/>
      <c r="ES204" s="148"/>
      <c r="ET204" s="148"/>
      <c r="EU204" s="148"/>
      <c r="EV204" s="148"/>
      <c r="EW204" s="148"/>
      <c r="EX204" s="148"/>
      <c r="EY204" s="148"/>
      <c r="EZ204" s="148"/>
      <c r="FA204" s="148"/>
      <c r="FB204" s="148"/>
      <c r="FC204" s="148"/>
      <c r="FD204" s="148"/>
      <c r="FE204" s="148"/>
      <c r="FF204" s="148"/>
      <c r="FG204" s="148"/>
      <c r="FH204" s="148"/>
      <c r="FI204" s="148"/>
      <c r="FJ204" s="148"/>
      <c r="FK204" s="148"/>
      <c r="FL204" s="148"/>
      <c r="FM204" s="148"/>
      <c r="FN204" s="148"/>
      <c r="FO204" s="148"/>
      <c r="FP204" s="148"/>
      <c r="FQ204" s="148"/>
      <c r="FR204" s="148"/>
      <c r="FS204" s="148"/>
      <c r="FT204" s="148"/>
      <c r="FU204" s="148"/>
      <c r="FV204" s="148"/>
      <c r="FW204" s="148"/>
      <c r="FX204" s="148"/>
      <c r="FY204" s="148"/>
      <c r="FZ204" s="148"/>
      <c r="GA204" s="148"/>
      <c r="GB204" s="148"/>
      <c r="GC204" s="148"/>
      <c r="GD204" s="148"/>
      <c r="GE204" s="148"/>
      <c r="GF204" s="148"/>
      <c r="GG204" s="148"/>
      <c r="GH204" s="148"/>
      <c r="GI204" s="148"/>
      <c r="GJ204" s="148"/>
      <c r="GK204" s="148"/>
      <c r="GL204" s="148"/>
      <c r="GM204" s="148"/>
      <c r="GN204" s="148"/>
      <c r="GO204" s="148"/>
      <c r="GP204" s="148"/>
      <c r="GQ204" s="148"/>
      <c r="GR204" s="148"/>
      <c r="GS204" s="148"/>
      <c r="GT204" s="148"/>
      <c r="GU204" s="148"/>
      <c r="GV204" s="148"/>
      <c r="GW204" s="148"/>
      <c r="GX204" s="148"/>
      <c r="GY204" s="148"/>
      <c r="GZ204" s="148"/>
      <c r="HA204" s="148"/>
      <c r="HB204" s="148"/>
      <c r="HC204" s="148"/>
      <c r="HD204" s="148"/>
      <c r="HE204" s="148"/>
      <c r="HF204" s="148"/>
      <c r="HG204" s="148"/>
      <c r="HH204" s="148"/>
      <c r="HI204" s="148"/>
      <c r="HJ204" s="148"/>
      <c r="HK204" s="148"/>
      <c r="HL204" s="148"/>
      <c r="HM204" s="148"/>
      <c r="HN204" s="148"/>
      <c r="HO204" s="148"/>
      <c r="HP204" s="148"/>
      <c r="HQ204" s="148"/>
      <c r="HR204" s="148"/>
      <c r="HS204" s="148"/>
      <c r="HT204" s="148"/>
      <c r="HU204" s="148"/>
      <c r="HV204" s="148"/>
      <c r="HW204" s="148"/>
      <c r="HX204" s="148"/>
      <c r="HY204" s="148"/>
      <c r="HZ204" s="148"/>
      <c r="IA204" s="148"/>
      <c r="IB204" s="148"/>
      <c r="IC204" s="148"/>
      <c r="ID204" s="148"/>
      <c r="IE204" s="148"/>
      <c r="IF204" s="148"/>
      <c r="IG204" s="148"/>
      <c r="IH204" s="148"/>
      <c r="II204" s="148"/>
      <c r="IJ204" s="148"/>
      <c r="IK204" s="148"/>
      <c r="IL204" s="148"/>
      <c r="IM204" s="148"/>
      <c r="IN204" s="148"/>
      <c r="IO204" s="148"/>
      <c r="IP204" s="148"/>
      <c r="IQ204" s="148"/>
      <c r="IR204" s="148"/>
      <c r="IS204" s="148"/>
      <c r="IT204" s="148"/>
      <c r="IU204" s="148"/>
      <c r="IV204" s="148"/>
    </row>
    <row r="205" spans="1:256" s="18" customFormat="1" ht="12" customHeight="1" x14ac:dyDescent="0.2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48"/>
      <c r="M205" s="148"/>
      <c r="N205" s="148"/>
      <c r="O205" s="148"/>
      <c r="P205" s="148"/>
      <c r="Q205" s="148"/>
      <c r="R205" s="148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D205" s="163"/>
      <c r="CE205" s="163"/>
      <c r="CF205" s="163"/>
      <c r="CG205" s="163"/>
      <c r="CH205" s="163"/>
      <c r="CI205" s="163"/>
      <c r="CJ205" s="163"/>
      <c r="CK205" s="163"/>
      <c r="CL205" s="163"/>
      <c r="CM205" s="163"/>
      <c r="CN205" s="163"/>
      <c r="CO205" s="163"/>
      <c r="CP205" s="163"/>
      <c r="CQ205" s="163"/>
      <c r="CR205" s="163"/>
      <c r="CS205" s="163"/>
      <c r="CT205" s="163"/>
      <c r="CU205" s="163"/>
      <c r="CV205" s="163"/>
      <c r="CW205" s="163"/>
      <c r="CX205" s="163"/>
      <c r="CY205" s="163"/>
      <c r="CZ205" s="163"/>
      <c r="DA205" s="163"/>
      <c r="DB205" s="163"/>
      <c r="DC205" s="163"/>
      <c r="DD205" s="163"/>
      <c r="DE205" s="163"/>
      <c r="DF205" s="163"/>
      <c r="DG205" s="163"/>
      <c r="DH205" s="163"/>
      <c r="DI205" s="163"/>
      <c r="DJ205" s="163"/>
      <c r="DK205" s="163"/>
      <c r="DL205" s="163"/>
      <c r="DM205" s="163"/>
      <c r="DN205" s="163"/>
      <c r="DO205" s="163"/>
      <c r="DP205" s="163"/>
      <c r="DQ205" s="163"/>
      <c r="DR205" s="163"/>
      <c r="DS205" s="163"/>
      <c r="DT205" s="163"/>
      <c r="DU205" s="163"/>
      <c r="DV205" s="163"/>
      <c r="DW205" s="163"/>
      <c r="DX205" s="163"/>
      <c r="DY205" s="163"/>
      <c r="DZ205" s="163"/>
      <c r="EA205" s="163"/>
      <c r="EB205" s="163"/>
      <c r="EC205" s="163"/>
      <c r="ED205" s="163"/>
      <c r="EE205" s="163"/>
      <c r="EF205" s="163"/>
      <c r="EG205" s="163"/>
      <c r="EH205" s="163"/>
      <c r="EI205" s="163"/>
      <c r="EJ205" s="163"/>
      <c r="EK205" s="163"/>
      <c r="EL205" s="163"/>
      <c r="EM205" s="163"/>
      <c r="EN205" s="163"/>
      <c r="EO205" s="163"/>
      <c r="EP205" s="163"/>
      <c r="EQ205" s="163"/>
      <c r="ER205" s="163"/>
      <c r="ES205" s="163"/>
      <c r="ET205" s="163"/>
      <c r="EU205" s="163"/>
      <c r="EV205" s="163"/>
      <c r="EW205" s="163"/>
      <c r="EX205" s="163"/>
      <c r="EY205" s="163"/>
      <c r="EZ205" s="163"/>
      <c r="FA205" s="163"/>
      <c r="FB205" s="163"/>
      <c r="FC205" s="163"/>
      <c r="FD205" s="163"/>
      <c r="FE205" s="163"/>
      <c r="FF205" s="163"/>
      <c r="FG205" s="163"/>
      <c r="FH205" s="163"/>
      <c r="FI205" s="163"/>
      <c r="FJ205" s="163"/>
      <c r="FK205" s="163"/>
      <c r="FL205" s="163"/>
      <c r="FM205" s="163"/>
      <c r="FN205" s="163"/>
      <c r="FO205" s="163"/>
      <c r="FP205" s="163"/>
      <c r="FQ205" s="163"/>
      <c r="FR205" s="163"/>
      <c r="FS205" s="163"/>
      <c r="FT205" s="163"/>
      <c r="FU205" s="163"/>
      <c r="FV205" s="163"/>
      <c r="FW205" s="163"/>
      <c r="FX205" s="163"/>
      <c r="FY205" s="163"/>
      <c r="FZ205" s="163"/>
      <c r="GA205" s="163"/>
      <c r="GB205" s="163"/>
      <c r="GC205" s="163"/>
      <c r="GD205" s="163"/>
      <c r="GE205" s="163"/>
      <c r="GF205" s="163"/>
      <c r="GG205" s="163"/>
      <c r="GH205" s="163"/>
      <c r="GI205" s="163"/>
      <c r="GJ205" s="163"/>
      <c r="GK205" s="163"/>
      <c r="GL205" s="163"/>
      <c r="GM205" s="163"/>
      <c r="GN205" s="163"/>
      <c r="GO205" s="163"/>
      <c r="GP205" s="163"/>
      <c r="GQ205" s="163"/>
      <c r="GR205" s="163"/>
      <c r="GS205" s="163"/>
      <c r="GT205" s="163"/>
      <c r="GU205" s="163"/>
      <c r="GV205" s="163"/>
      <c r="GW205" s="163"/>
      <c r="GX205" s="163"/>
      <c r="GY205" s="163"/>
      <c r="GZ205" s="163"/>
      <c r="HA205" s="163"/>
      <c r="HB205" s="163"/>
      <c r="HC205" s="163"/>
      <c r="HD205" s="163"/>
      <c r="HE205" s="163"/>
      <c r="HF205" s="163"/>
      <c r="HG205" s="163"/>
      <c r="HH205" s="163"/>
      <c r="HI205" s="163"/>
      <c r="HJ205" s="163"/>
      <c r="HK205" s="163"/>
      <c r="HL205" s="163"/>
      <c r="HM205" s="163"/>
      <c r="HN205" s="163"/>
      <c r="HO205" s="163"/>
      <c r="HP205" s="163"/>
      <c r="HQ205" s="163"/>
      <c r="HR205" s="163"/>
      <c r="HS205" s="163"/>
      <c r="HT205" s="163"/>
      <c r="HU205" s="163"/>
      <c r="HV205" s="163"/>
      <c r="HW205" s="163"/>
      <c r="HX205" s="163"/>
      <c r="HY205" s="163"/>
      <c r="HZ205" s="163"/>
      <c r="IA205" s="163"/>
      <c r="IB205" s="163"/>
      <c r="IC205" s="163"/>
      <c r="ID205" s="163"/>
      <c r="IE205" s="163"/>
      <c r="IF205" s="163"/>
      <c r="IG205" s="163"/>
      <c r="IH205" s="163"/>
      <c r="II205" s="163"/>
      <c r="IJ205" s="163"/>
      <c r="IK205" s="163"/>
      <c r="IL205" s="163"/>
      <c r="IM205" s="163"/>
      <c r="IN205" s="163"/>
      <c r="IO205" s="163"/>
      <c r="IP205" s="163"/>
      <c r="IQ205" s="163"/>
      <c r="IR205" s="163"/>
      <c r="IS205" s="163"/>
      <c r="IT205" s="163"/>
      <c r="IU205" s="163"/>
      <c r="IV205" s="163"/>
    </row>
    <row r="206" spans="1:256" s="18" customFormat="1" ht="12" customHeight="1" x14ac:dyDescent="0.2">
      <c r="A206" s="287" t="s">
        <v>378</v>
      </c>
      <c r="B206" s="287"/>
      <c r="C206" s="287"/>
      <c r="D206" s="272"/>
      <c r="E206" s="272"/>
      <c r="F206" s="272"/>
      <c r="G206" s="272"/>
      <c r="H206" s="272"/>
      <c r="I206" s="272"/>
      <c r="J206" s="164"/>
      <c r="K206" s="164"/>
      <c r="L206" s="148"/>
      <c r="M206" s="148"/>
      <c r="N206" s="148"/>
      <c r="O206" s="148"/>
      <c r="P206" s="148"/>
      <c r="Q206" s="148"/>
      <c r="R206" s="148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4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4"/>
      <c r="EH206" s="164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/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  <c r="GD206" s="164"/>
      <c r="GE206" s="164"/>
      <c r="GF206" s="164"/>
      <c r="GG206" s="164"/>
      <c r="GH206" s="164"/>
      <c r="GI206" s="164"/>
      <c r="GJ206" s="164"/>
      <c r="GK206" s="164"/>
      <c r="GL206" s="164"/>
      <c r="GM206" s="164"/>
      <c r="GN206" s="164"/>
      <c r="GO206" s="164"/>
      <c r="GP206" s="164"/>
      <c r="GQ206" s="164"/>
      <c r="GR206" s="164"/>
      <c r="GS206" s="164"/>
      <c r="GT206" s="164"/>
      <c r="GU206" s="164"/>
      <c r="GV206" s="164"/>
      <c r="GW206" s="164"/>
      <c r="GX206" s="164"/>
      <c r="GY206" s="164"/>
      <c r="GZ206" s="164"/>
      <c r="HA206" s="164"/>
      <c r="HB206" s="164"/>
      <c r="HC206" s="164"/>
      <c r="HD206" s="164"/>
      <c r="HE206" s="164"/>
      <c r="HF206" s="164"/>
      <c r="HG206" s="164"/>
      <c r="HH206" s="164"/>
      <c r="HI206" s="164"/>
      <c r="HJ206" s="164"/>
      <c r="HK206" s="164"/>
      <c r="HL206" s="164"/>
      <c r="HM206" s="164"/>
      <c r="HN206" s="164"/>
      <c r="HO206" s="164"/>
      <c r="HP206" s="164"/>
      <c r="HQ206" s="164"/>
      <c r="HR206" s="164"/>
      <c r="HS206" s="164"/>
      <c r="HT206" s="164"/>
      <c r="HU206" s="164"/>
      <c r="HV206" s="164"/>
      <c r="HW206" s="164"/>
      <c r="HX206" s="164"/>
      <c r="HY206" s="164"/>
      <c r="HZ206" s="164"/>
      <c r="IA206" s="164"/>
      <c r="IB206" s="164"/>
      <c r="IC206" s="164"/>
      <c r="ID206" s="164"/>
      <c r="IE206" s="164"/>
      <c r="IF206" s="164"/>
      <c r="IG206" s="164"/>
      <c r="IH206" s="164"/>
      <c r="II206" s="164"/>
      <c r="IJ206" s="164"/>
      <c r="IK206" s="164"/>
      <c r="IL206" s="164"/>
      <c r="IM206" s="164"/>
      <c r="IN206" s="164"/>
      <c r="IO206" s="164"/>
      <c r="IP206" s="164"/>
      <c r="IQ206" s="164"/>
      <c r="IR206" s="164"/>
      <c r="IS206" s="164"/>
      <c r="IT206" s="164"/>
      <c r="IU206" s="164"/>
      <c r="IV206" s="164"/>
    </row>
    <row r="207" spans="1:256" s="18" customFormat="1" ht="12" customHeight="1" x14ac:dyDescent="0.2">
      <c r="A207" s="285" t="s">
        <v>370</v>
      </c>
      <c r="B207" s="285"/>
      <c r="C207" s="285"/>
      <c r="D207" s="285"/>
      <c r="E207" s="285"/>
      <c r="F207" s="285"/>
      <c r="G207" s="285"/>
      <c r="H207" s="285"/>
      <c r="I207" s="285"/>
      <c r="J207" s="165"/>
      <c r="K207" s="165"/>
      <c r="L207" s="148"/>
      <c r="M207" s="148"/>
      <c r="N207" s="148"/>
      <c r="O207" s="148"/>
      <c r="P207" s="148"/>
      <c r="Q207" s="148"/>
      <c r="R207" s="148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  <c r="AO207" s="165"/>
      <c r="AP207" s="165"/>
      <c r="AQ207" s="165"/>
      <c r="AR207" s="165"/>
      <c r="AS207" s="165"/>
      <c r="AT207" s="165"/>
      <c r="AU207" s="165"/>
      <c r="AV207" s="165"/>
      <c r="AW207" s="165"/>
      <c r="AX207" s="165"/>
      <c r="AY207" s="165"/>
      <c r="AZ207" s="165"/>
      <c r="BA207" s="165"/>
      <c r="BB207" s="165"/>
      <c r="BC207" s="165"/>
      <c r="BD207" s="165"/>
      <c r="BE207" s="165"/>
      <c r="BF207" s="165"/>
      <c r="BG207" s="165"/>
      <c r="BH207" s="165"/>
      <c r="BI207" s="165"/>
      <c r="BJ207" s="165"/>
      <c r="BK207" s="165"/>
      <c r="BL207" s="165"/>
      <c r="BM207" s="165"/>
      <c r="BN207" s="165"/>
      <c r="BO207" s="165"/>
      <c r="BP207" s="165"/>
      <c r="BQ207" s="165"/>
      <c r="BR207" s="165"/>
      <c r="BS207" s="165"/>
      <c r="BT207" s="165"/>
      <c r="BU207" s="165"/>
      <c r="BV207" s="165"/>
      <c r="BW207" s="165"/>
      <c r="BX207" s="165"/>
      <c r="BY207" s="165"/>
      <c r="BZ207" s="165"/>
      <c r="CA207" s="165"/>
      <c r="CB207" s="165"/>
      <c r="CC207" s="165"/>
      <c r="CD207" s="165"/>
      <c r="CE207" s="165"/>
      <c r="CF207" s="165"/>
      <c r="CG207" s="165"/>
      <c r="CH207" s="165"/>
      <c r="CI207" s="165"/>
      <c r="CJ207" s="165"/>
      <c r="CK207" s="165"/>
      <c r="CL207" s="165"/>
      <c r="CM207" s="165"/>
      <c r="CN207" s="165"/>
      <c r="CO207" s="165"/>
      <c r="CP207" s="165"/>
      <c r="CQ207" s="165"/>
      <c r="CR207" s="165"/>
      <c r="CS207" s="165"/>
      <c r="CT207" s="165"/>
      <c r="CU207" s="165"/>
      <c r="CV207" s="165"/>
      <c r="CW207" s="165"/>
      <c r="CX207" s="165"/>
      <c r="CY207" s="165"/>
      <c r="CZ207" s="165"/>
      <c r="DA207" s="165"/>
      <c r="DB207" s="165"/>
      <c r="DC207" s="165"/>
      <c r="DD207" s="165"/>
      <c r="DE207" s="165"/>
      <c r="DF207" s="165"/>
      <c r="DG207" s="165"/>
      <c r="DH207" s="165"/>
      <c r="DI207" s="165"/>
      <c r="DJ207" s="165"/>
      <c r="DK207" s="165"/>
      <c r="DL207" s="165"/>
      <c r="DM207" s="165"/>
      <c r="DN207" s="165"/>
      <c r="DO207" s="165"/>
      <c r="DP207" s="165"/>
      <c r="DQ207" s="165"/>
      <c r="DR207" s="165"/>
      <c r="DS207" s="165"/>
      <c r="DT207" s="165"/>
      <c r="DU207" s="165"/>
      <c r="DV207" s="165"/>
      <c r="DW207" s="165"/>
      <c r="DX207" s="165"/>
      <c r="DY207" s="165"/>
      <c r="DZ207" s="165"/>
      <c r="EA207" s="165"/>
      <c r="EB207" s="165"/>
      <c r="EC207" s="165"/>
      <c r="ED207" s="165"/>
      <c r="EE207" s="165"/>
      <c r="EF207" s="165"/>
      <c r="EG207" s="165"/>
      <c r="EH207" s="165"/>
      <c r="EI207" s="165"/>
      <c r="EJ207" s="165"/>
      <c r="EK207" s="165"/>
      <c r="EL207" s="165"/>
      <c r="EM207" s="165"/>
      <c r="EN207" s="165"/>
      <c r="EO207" s="165"/>
      <c r="EP207" s="165"/>
      <c r="EQ207" s="165"/>
      <c r="ER207" s="165"/>
      <c r="ES207" s="165"/>
      <c r="ET207" s="165"/>
      <c r="EU207" s="165"/>
      <c r="EV207" s="165"/>
      <c r="EW207" s="165"/>
      <c r="EX207" s="165"/>
      <c r="EY207" s="165"/>
      <c r="EZ207" s="165"/>
      <c r="FA207" s="165"/>
      <c r="FB207" s="165"/>
      <c r="FC207" s="165"/>
      <c r="FD207" s="165"/>
      <c r="FE207" s="165"/>
      <c r="FF207" s="165"/>
      <c r="FG207" s="165"/>
      <c r="FH207" s="165"/>
      <c r="FI207" s="165"/>
      <c r="FJ207" s="165"/>
      <c r="FK207" s="165"/>
      <c r="FL207" s="165"/>
      <c r="FM207" s="165"/>
      <c r="FN207" s="165"/>
      <c r="FO207" s="165"/>
      <c r="FP207" s="165"/>
      <c r="FQ207" s="165"/>
      <c r="FR207" s="165"/>
      <c r="FS207" s="165"/>
      <c r="FT207" s="165"/>
      <c r="FU207" s="165"/>
      <c r="FV207" s="165"/>
      <c r="FW207" s="165"/>
      <c r="FX207" s="165"/>
      <c r="FY207" s="165"/>
      <c r="FZ207" s="165"/>
      <c r="GA207" s="165"/>
      <c r="GB207" s="165"/>
      <c r="GC207" s="165"/>
      <c r="GD207" s="165"/>
      <c r="GE207" s="165"/>
      <c r="GF207" s="165"/>
      <c r="GG207" s="165"/>
      <c r="GH207" s="165"/>
      <c r="GI207" s="165"/>
      <c r="GJ207" s="165"/>
      <c r="GK207" s="165"/>
      <c r="GL207" s="165"/>
      <c r="GM207" s="165"/>
      <c r="GN207" s="165"/>
      <c r="GO207" s="165"/>
      <c r="GP207" s="165"/>
      <c r="GQ207" s="165"/>
      <c r="GR207" s="165"/>
      <c r="GS207" s="165"/>
      <c r="GT207" s="165"/>
      <c r="GU207" s="165"/>
      <c r="GV207" s="165"/>
      <c r="GW207" s="165"/>
      <c r="GX207" s="165"/>
      <c r="GY207" s="165"/>
      <c r="GZ207" s="165"/>
      <c r="HA207" s="165"/>
      <c r="HB207" s="165"/>
      <c r="HC207" s="165"/>
      <c r="HD207" s="165"/>
      <c r="HE207" s="165"/>
      <c r="HF207" s="165"/>
      <c r="HG207" s="165"/>
      <c r="HH207" s="165"/>
      <c r="HI207" s="165"/>
      <c r="HJ207" s="165"/>
      <c r="HK207" s="165"/>
      <c r="HL207" s="165"/>
      <c r="HM207" s="165"/>
      <c r="HN207" s="165"/>
      <c r="HO207" s="165"/>
      <c r="HP207" s="165"/>
      <c r="HQ207" s="165"/>
      <c r="HR207" s="165"/>
      <c r="HS207" s="165"/>
      <c r="HT207" s="165"/>
      <c r="HU207" s="165"/>
      <c r="HV207" s="165"/>
      <c r="HW207" s="165"/>
      <c r="HX207" s="165"/>
      <c r="HY207" s="165"/>
      <c r="HZ207" s="165"/>
      <c r="IA207" s="165"/>
      <c r="IB207" s="165"/>
      <c r="IC207" s="165"/>
      <c r="ID207" s="165"/>
      <c r="IE207" s="165"/>
      <c r="IF207" s="165"/>
      <c r="IG207" s="165"/>
      <c r="IH207" s="165"/>
      <c r="II207" s="165"/>
      <c r="IJ207" s="165"/>
      <c r="IK207" s="165"/>
      <c r="IL207" s="165"/>
      <c r="IM207" s="165"/>
      <c r="IN207" s="165"/>
      <c r="IO207" s="165"/>
      <c r="IP207" s="165"/>
      <c r="IQ207" s="165"/>
      <c r="IR207" s="165"/>
      <c r="IS207" s="165"/>
      <c r="IT207" s="165"/>
      <c r="IU207" s="165"/>
      <c r="IV207" s="165"/>
    </row>
    <row r="208" spans="1:256" s="18" customFormat="1" ht="12" customHeight="1" x14ac:dyDescent="0.2">
      <c r="A208" s="286"/>
      <c r="B208" s="286"/>
      <c r="C208" s="286"/>
      <c r="D208" s="286"/>
      <c r="E208" s="286"/>
      <c r="F208" s="286"/>
      <c r="G208" s="286"/>
      <c r="H208" s="286"/>
      <c r="I208" s="286"/>
      <c r="J208" s="165"/>
      <c r="K208" s="165"/>
      <c r="L208" s="148"/>
      <c r="M208" s="148"/>
      <c r="N208" s="148"/>
      <c r="O208" s="148"/>
      <c r="P208" s="148"/>
      <c r="Q208" s="148"/>
      <c r="R208" s="148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  <c r="BJ208" s="165"/>
      <c r="BK208" s="165"/>
      <c r="BL208" s="165"/>
      <c r="BM208" s="165"/>
      <c r="BN208" s="165"/>
      <c r="BO208" s="165"/>
      <c r="BP208" s="165"/>
      <c r="BQ208" s="165"/>
      <c r="BR208" s="165"/>
      <c r="BS208" s="165"/>
      <c r="BT208" s="165"/>
      <c r="BU208" s="165"/>
      <c r="BV208" s="165"/>
      <c r="BW208" s="165"/>
      <c r="BX208" s="165"/>
      <c r="BY208" s="165"/>
      <c r="BZ208" s="165"/>
      <c r="CA208" s="165"/>
      <c r="CB208" s="165"/>
      <c r="CC208" s="165"/>
      <c r="CD208" s="165"/>
      <c r="CE208" s="165"/>
      <c r="CF208" s="165"/>
      <c r="CG208" s="165"/>
      <c r="CH208" s="165"/>
      <c r="CI208" s="165"/>
      <c r="CJ208" s="165"/>
      <c r="CK208" s="165"/>
      <c r="CL208" s="165"/>
      <c r="CM208" s="165"/>
      <c r="CN208" s="165"/>
      <c r="CO208" s="165"/>
      <c r="CP208" s="165"/>
      <c r="CQ208" s="165"/>
      <c r="CR208" s="165"/>
      <c r="CS208" s="165"/>
      <c r="CT208" s="165"/>
      <c r="CU208" s="165"/>
      <c r="CV208" s="165"/>
      <c r="CW208" s="165"/>
      <c r="CX208" s="165"/>
      <c r="CY208" s="165"/>
      <c r="CZ208" s="165"/>
      <c r="DA208" s="165"/>
      <c r="DB208" s="165"/>
      <c r="DC208" s="165"/>
      <c r="DD208" s="165"/>
      <c r="DE208" s="165"/>
      <c r="DF208" s="165"/>
      <c r="DG208" s="165"/>
      <c r="DH208" s="165"/>
      <c r="DI208" s="165"/>
      <c r="DJ208" s="165"/>
      <c r="DK208" s="165"/>
      <c r="DL208" s="165"/>
      <c r="DM208" s="165"/>
      <c r="DN208" s="165"/>
      <c r="DO208" s="165"/>
      <c r="DP208" s="165"/>
      <c r="DQ208" s="165"/>
      <c r="DR208" s="165"/>
      <c r="DS208" s="165"/>
      <c r="DT208" s="165"/>
      <c r="DU208" s="165"/>
      <c r="DV208" s="165"/>
      <c r="DW208" s="165"/>
      <c r="DX208" s="165"/>
      <c r="DY208" s="165"/>
      <c r="DZ208" s="165"/>
      <c r="EA208" s="165"/>
      <c r="EB208" s="165"/>
      <c r="EC208" s="165"/>
      <c r="ED208" s="165"/>
      <c r="EE208" s="165"/>
      <c r="EF208" s="165"/>
      <c r="EG208" s="165"/>
      <c r="EH208" s="165"/>
      <c r="EI208" s="165"/>
      <c r="EJ208" s="165"/>
      <c r="EK208" s="165"/>
      <c r="EL208" s="165"/>
      <c r="EM208" s="165"/>
      <c r="EN208" s="165"/>
      <c r="EO208" s="165"/>
      <c r="EP208" s="165"/>
      <c r="EQ208" s="165"/>
      <c r="ER208" s="165"/>
      <c r="ES208" s="165"/>
      <c r="ET208" s="165"/>
      <c r="EU208" s="165"/>
      <c r="EV208" s="165"/>
      <c r="EW208" s="165"/>
      <c r="EX208" s="165"/>
      <c r="EY208" s="165"/>
      <c r="EZ208" s="165"/>
      <c r="FA208" s="165"/>
      <c r="FB208" s="165"/>
      <c r="FC208" s="165"/>
      <c r="FD208" s="165"/>
      <c r="FE208" s="165"/>
      <c r="FF208" s="165"/>
      <c r="FG208" s="165"/>
      <c r="FH208" s="165"/>
      <c r="FI208" s="165"/>
      <c r="FJ208" s="165"/>
      <c r="FK208" s="165"/>
      <c r="FL208" s="165"/>
      <c r="FM208" s="165"/>
      <c r="FN208" s="165"/>
      <c r="FO208" s="165"/>
      <c r="FP208" s="165"/>
      <c r="FQ208" s="165"/>
      <c r="FR208" s="165"/>
      <c r="FS208" s="165"/>
      <c r="FT208" s="165"/>
      <c r="FU208" s="165"/>
      <c r="FV208" s="165"/>
      <c r="FW208" s="165"/>
      <c r="FX208" s="165"/>
      <c r="FY208" s="165"/>
      <c r="FZ208" s="165"/>
      <c r="GA208" s="165"/>
      <c r="GB208" s="165"/>
      <c r="GC208" s="165"/>
      <c r="GD208" s="165"/>
      <c r="GE208" s="165"/>
      <c r="GF208" s="165"/>
      <c r="GG208" s="165"/>
      <c r="GH208" s="165"/>
      <c r="GI208" s="165"/>
      <c r="GJ208" s="165"/>
      <c r="GK208" s="165"/>
      <c r="GL208" s="165"/>
      <c r="GM208" s="165"/>
      <c r="GN208" s="165"/>
      <c r="GO208" s="165"/>
      <c r="GP208" s="165"/>
      <c r="GQ208" s="165"/>
      <c r="GR208" s="165"/>
      <c r="GS208" s="165"/>
      <c r="GT208" s="165"/>
      <c r="GU208" s="165"/>
      <c r="GV208" s="165"/>
      <c r="GW208" s="165"/>
      <c r="GX208" s="165"/>
      <c r="GY208" s="165"/>
      <c r="GZ208" s="165"/>
      <c r="HA208" s="165"/>
      <c r="HB208" s="165"/>
      <c r="HC208" s="165"/>
      <c r="HD208" s="165"/>
      <c r="HE208" s="165"/>
      <c r="HF208" s="165"/>
      <c r="HG208" s="165"/>
      <c r="HH208" s="165"/>
      <c r="HI208" s="165"/>
      <c r="HJ208" s="165"/>
      <c r="HK208" s="165"/>
      <c r="HL208" s="165"/>
      <c r="HM208" s="165"/>
      <c r="HN208" s="165"/>
      <c r="HO208" s="165"/>
      <c r="HP208" s="165"/>
      <c r="HQ208" s="165"/>
      <c r="HR208" s="165"/>
      <c r="HS208" s="165"/>
      <c r="HT208" s="165"/>
      <c r="HU208" s="165"/>
      <c r="HV208" s="165"/>
      <c r="HW208" s="165"/>
      <c r="HX208" s="165"/>
      <c r="HY208" s="165"/>
      <c r="HZ208" s="165"/>
      <c r="IA208" s="165"/>
      <c r="IB208" s="165"/>
      <c r="IC208" s="165"/>
      <c r="ID208" s="165"/>
      <c r="IE208" s="165"/>
      <c r="IF208" s="165"/>
      <c r="IG208" s="165"/>
      <c r="IH208" s="165"/>
      <c r="II208" s="165"/>
      <c r="IJ208" s="165"/>
      <c r="IK208" s="165"/>
      <c r="IL208" s="165"/>
      <c r="IM208" s="165"/>
      <c r="IN208" s="165"/>
      <c r="IO208" s="165"/>
      <c r="IP208" s="165"/>
      <c r="IQ208" s="165"/>
      <c r="IR208" s="165"/>
      <c r="IS208" s="165"/>
      <c r="IT208" s="165"/>
      <c r="IU208" s="165"/>
      <c r="IV208" s="165"/>
    </row>
    <row r="209" spans="1:256" s="18" customFormat="1" ht="12" customHeight="1" x14ac:dyDescent="0.2">
      <c r="A209" s="273" t="s">
        <v>346</v>
      </c>
      <c r="B209" s="273"/>
      <c r="C209" s="273"/>
      <c r="D209" s="273"/>
      <c r="E209" s="273"/>
      <c r="F209" s="273"/>
      <c r="G209" s="273"/>
      <c r="H209" s="273"/>
      <c r="I209" s="273"/>
      <c r="J209" s="166"/>
      <c r="K209" s="166"/>
      <c r="L209" s="148"/>
      <c r="M209" s="148"/>
      <c r="N209" s="148"/>
      <c r="O209" s="148"/>
      <c r="P209" s="148"/>
      <c r="Q209" s="148"/>
      <c r="R209" s="148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6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DI209" s="166"/>
      <c r="DJ209" s="166"/>
      <c r="DK209" s="166"/>
      <c r="DL209" s="166"/>
      <c r="DM209" s="166"/>
      <c r="DN209" s="166"/>
      <c r="DO209" s="166"/>
      <c r="DP209" s="166"/>
      <c r="DQ209" s="166"/>
      <c r="DR209" s="166"/>
      <c r="DS209" s="166"/>
      <c r="DT209" s="166"/>
      <c r="DU209" s="166"/>
      <c r="DV209" s="166"/>
      <c r="DW209" s="166"/>
      <c r="DX209" s="166"/>
      <c r="DY209" s="166"/>
      <c r="DZ209" s="166"/>
      <c r="EA209" s="166"/>
      <c r="EB209" s="166"/>
      <c r="EC209" s="166"/>
      <c r="ED209" s="166"/>
      <c r="EE209" s="166"/>
      <c r="EF209" s="166"/>
      <c r="EG209" s="166"/>
      <c r="EH209" s="166"/>
      <c r="EI209" s="166"/>
      <c r="EJ209" s="166"/>
      <c r="EK209" s="166"/>
      <c r="EL209" s="166"/>
      <c r="EM209" s="166"/>
      <c r="EN209" s="166"/>
      <c r="EO209" s="166"/>
      <c r="EP209" s="166"/>
      <c r="EQ209" s="166"/>
      <c r="ER209" s="166"/>
      <c r="ES209" s="166"/>
      <c r="ET209" s="166"/>
      <c r="EU209" s="166"/>
      <c r="EV209" s="166"/>
      <c r="EW209" s="166"/>
      <c r="EX209" s="166"/>
      <c r="EY209" s="166"/>
      <c r="EZ209" s="166"/>
      <c r="FA209" s="166"/>
      <c r="FB209" s="166"/>
      <c r="FC209" s="166"/>
      <c r="FD209" s="166"/>
      <c r="FE209" s="166"/>
      <c r="FF209" s="166"/>
      <c r="FG209" s="166"/>
      <c r="FH209" s="166"/>
      <c r="FI209" s="166"/>
      <c r="FJ209" s="166"/>
      <c r="FK209" s="166"/>
      <c r="FL209" s="166"/>
      <c r="FM209" s="166"/>
      <c r="FN209" s="166"/>
      <c r="FO209" s="166"/>
      <c r="FP209" s="166"/>
      <c r="FQ209" s="166"/>
      <c r="FR209" s="166"/>
      <c r="FS209" s="166"/>
      <c r="FT209" s="166"/>
      <c r="FU209" s="166"/>
      <c r="FV209" s="166"/>
      <c r="FW209" s="166"/>
      <c r="FX209" s="166"/>
      <c r="FY209" s="166"/>
      <c r="FZ209" s="166"/>
      <c r="GA209" s="166"/>
      <c r="GB209" s="166"/>
      <c r="GC209" s="166"/>
      <c r="GD209" s="166"/>
      <c r="GE209" s="166"/>
      <c r="GF209" s="166"/>
      <c r="GG209" s="166"/>
      <c r="GH209" s="166"/>
      <c r="GI209" s="166"/>
      <c r="GJ209" s="166"/>
      <c r="GK209" s="166"/>
      <c r="GL209" s="166"/>
      <c r="GM209" s="166"/>
      <c r="GN209" s="166"/>
      <c r="GO209" s="166"/>
      <c r="GP209" s="166"/>
      <c r="GQ209" s="166"/>
      <c r="GR209" s="166"/>
      <c r="GS209" s="166"/>
      <c r="GT209" s="166"/>
      <c r="GU209" s="166"/>
      <c r="GV209" s="166"/>
      <c r="GW209" s="166"/>
      <c r="GX209" s="166"/>
      <c r="GY209" s="166"/>
      <c r="GZ209" s="166"/>
      <c r="HA209" s="166"/>
      <c r="HB209" s="166"/>
      <c r="HC209" s="166"/>
      <c r="HD209" s="166"/>
      <c r="HE209" s="166"/>
      <c r="HF209" s="166"/>
      <c r="HG209" s="166"/>
      <c r="HH209" s="166"/>
      <c r="HI209" s="166"/>
      <c r="HJ209" s="166"/>
      <c r="HK209" s="166"/>
      <c r="HL209" s="166"/>
      <c r="HM209" s="166"/>
      <c r="HN209" s="166"/>
      <c r="HO209" s="166"/>
      <c r="HP209" s="166"/>
      <c r="HQ209" s="166"/>
      <c r="HR209" s="166"/>
      <c r="HS209" s="166"/>
      <c r="HT209" s="166"/>
      <c r="HU209" s="166"/>
      <c r="HV209" s="166"/>
      <c r="HW209" s="166"/>
      <c r="HX209" s="166"/>
      <c r="HY209" s="166"/>
      <c r="HZ209" s="166"/>
      <c r="IA209" s="166"/>
      <c r="IB209" s="166"/>
      <c r="IC209" s="166"/>
      <c r="ID209" s="166"/>
      <c r="IE209" s="166"/>
      <c r="IF209" s="166"/>
      <c r="IG209" s="166"/>
      <c r="IH209" s="166"/>
      <c r="II209" s="166"/>
      <c r="IJ209" s="166"/>
      <c r="IK209" s="166"/>
      <c r="IL209" s="166"/>
      <c r="IM209" s="166"/>
      <c r="IN209" s="166"/>
      <c r="IO209" s="166"/>
      <c r="IP209" s="166"/>
      <c r="IQ209" s="166"/>
      <c r="IR209" s="166"/>
      <c r="IS209" s="166"/>
      <c r="IT209" s="166"/>
      <c r="IU209" s="166"/>
      <c r="IV209" s="166"/>
    </row>
    <row r="210" spans="1:256" s="18" customFormat="1" ht="12" customHeight="1" x14ac:dyDescent="0.2">
      <c r="A210" s="271"/>
      <c r="B210" s="272"/>
      <c r="C210" s="272"/>
      <c r="D210" s="272"/>
      <c r="E210" s="272"/>
      <c r="F210" s="272"/>
      <c r="G210" s="272"/>
      <c r="H210" s="272"/>
      <c r="I210" s="272"/>
      <c r="J210" s="165"/>
      <c r="K210" s="165"/>
      <c r="L210" s="148"/>
      <c r="M210" s="148"/>
      <c r="N210" s="148"/>
      <c r="O210" s="148"/>
      <c r="P210" s="148"/>
      <c r="Q210" s="148"/>
      <c r="R210" s="148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  <c r="AO210" s="165"/>
      <c r="AP210" s="165"/>
      <c r="AQ210" s="165"/>
      <c r="AR210" s="165"/>
      <c r="AS210" s="165"/>
      <c r="AT210" s="165"/>
      <c r="AU210" s="165"/>
      <c r="AV210" s="165"/>
      <c r="AW210" s="165"/>
      <c r="AX210" s="165"/>
      <c r="AY210" s="165"/>
      <c r="AZ210" s="165"/>
      <c r="BA210" s="165"/>
      <c r="BB210" s="165"/>
      <c r="BC210" s="165"/>
      <c r="BD210" s="165"/>
      <c r="BE210" s="165"/>
      <c r="BF210" s="165"/>
      <c r="BG210" s="165"/>
      <c r="BH210" s="165"/>
      <c r="BI210" s="165"/>
      <c r="BJ210" s="165"/>
      <c r="BK210" s="165"/>
      <c r="BL210" s="165"/>
      <c r="BM210" s="165"/>
      <c r="BN210" s="165"/>
      <c r="BO210" s="165"/>
      <c r="BP210" s="165"/>
      <c r="BQ210" s="165"/>
      <c r="BR210" s="165"/>
      <c r="BS210" s="165"/>
      <c r="BT210" s="165"/>
      <c r="BU210" s="165"/>
      <c r="BV210" s="165"/>
      <c r="BW210" s="165"/>
      <c r="BX210" s="165"/>
      <c r="BY210" s="165"/>
      <c r="BZ210" s="165"/>
      <c r="CA210" s="165"/>
      <c r="CB210" s="165"/>
      <c r="CC210" s="165"/>
      <c r="CD210" s="165"/>
      <c r="CE210" s="165"/>
      <c r="CF210" s="165"/>
      <c r="CG210" s="165"/>
      <c r="CH210" s="165"/>
      <c r="CI210" s="165"/>
      <c r="CJ210" s="165"/>
      <c r="CK210" s="165"/>
      <c r="CL210" s="165"/>
      <c r="CM210" s="165"/>
      <c r="CN210" s="165"/>
      <c r="CO210" s="165"/>
      <c r="CP210" s="165"/>
      <c r="CQ210" s="165"/>
      <c r="CR210" s="165"/>
      <c r="CS210" s="165"/>
      <c r="CT210" s="165"/>
      <c r="CU210" s="165"/>
      <c r="CV210" s="165"/>
      <c r="CW210" s="165"/>
      <c r="CX210" s="165"/>
      <c r="CY210" s="165"/>
      <c r="CZ210" s="165"/>
      <c r="DA210" s="165"/>
      <c r="DB210" s="165"/>
      <c r="DC210" s="165"/>
      <c r="DD210" s="165"/>
      <c r="DE210" s="165"/>
      <c r="DF210" s="165"/>
      <c r="DG210" s="165"/>
      <c r="DH210" s="165"/>
      <c r="DI210" s="165"/>
      <c r="DJ210" s="165"/>
      <c r="DK210" s="165"/>
      <c r="DL210" s="165"/>
      <c r="DM210" s="165"/>
      <c r="DN210" s="165"/>
      <c r="DO210" s="165"/>
      <c r="DP210" s="165"/>
      <c r="DQ210" s="165"/>
      <c r="DR210" s="165"/>
      <c r="DS210" s="165"/>
      <c r="DT210" s="165"/>
      <c r="DU210" s="165"/>
      <c r="DV210" s="165"/>
      <c r="DW210" s="165"/>
      <c r="DX210" s="165"/>
      <c r="DY210" s="165"/>
      <c r="DZ210" s="165"/>
      <c r="EA210" s="165"/>
      <c r="EB210" s="165"/>
      <c r="EC210" s="165"/>
      <c r="ED210" s="165"/>
      <c r="EE210" s="165"/>
      <c r="EF210" s="165"/>
      <c r="EG210" s="165"/>
      <c r="EH210" s="165"/>
      <c r="EI210" s="165"/>
      <c r="EJ210" s="165"/>
      <c r="EK210" s="165"/>
      <c r="EL210" s="165"/>
      <c r="EM210" s="165"/>
      <c r="EN210" s="165"/>
      <c r="EO210" s="165"/>
      <c r="EP210" s="165"/>
      <c r="EQ210" s="165"/>
      <c r="ER210" s="165"/>
      <c r="ES210" s="165"/>
      <c r="ET210" s="165"/>
      <c r="EU210" s="165"/>
      <c r="EV210" s="165"/>
      <c r="EW210" s="165"/>
      <c r="EX210" s="165"/>
      <c r="EY210" s="165"/>
      <c r="EZ210" s="165"/>
      <c r="FA210" s="165"/>
      <c r="FB210" s="165"/>
      <c r="FC210" s="165"/>
      <c r="FD210" s="165"/>
      <c r="FE210" s="165"/>
      <c r="FF210" s="165"/>
      <c r="FG210" s="165"/>
      <c r="FH210" s="165"/>
      <c r="FI210" s="165"/>
      <c r="FJ210" s="165"/>
      <c r="FK210" s="165"/>
      <c r="FL210" s="165"/>
      <c r="FM210" s="165"/>
      <c r="FN210" s="165"/>
      <c r="FO210" s="165"/>
      <c r="FP210" s="165"/>
      <c r="FQ210" s="165"/>
      <c r="FR210" s="165"/>
      <c r="FS210" s="165"/>
      <c r="FT210" s="165"/>
      <c r="FU210" s="165"/>
      <c r="FV210" s="165"/>
      <c r="FW210" s="165"/>
      <c r="FX210" s="165"/>
      <c r="FY210" s="165"/>
      <c r="FZ210" s="165"/>
      <c r="GA210" s="165"/>
      <c r="GB210" s="165"/>
      <c r="GC210" s="165"/>
      <c r="GD210" s="165"/>
      <c r="GE210" s="165"/>
      <c r="GF210" s="165"/>
      <c r="GG210" s="165"/>
      <c r="GH210" s="165"/>
      <c r="GI210" s="165"/>
      <c r="GJ210" s="165"/>
      <c r="GK210" s="165"/>
      <c r="GL210" s="165"/>
      <c r="GM210" s="165"/>
      <c r="GN210" s="165"/>
      <c r="GO210" s="165"/>
      <c r="GP210" s="165"/>
      <c r="GQ210" s="165"/>
      <c r="GR210" s="165"/>
      <c r="GS210" s="165"/>
      <c r="GT210" s="165"/>
      <c r="GU210" s="165"/>
      <c r="GV210" s="165"/>
      <c r="GW210" s="165"/>
      <c r="GX210" s="165"/>
      <c r="GY210" s="165"/>
      <c r="GZ210" s="165"/>
      <c r="HA210" s="165"/>
      <c r="HB210" s="165"/>
      <c r="HC210" s="165"/>
      <c r="HD210" s="165"/>
      <c r="HE210" s="165"/>
      <c r="HF210" s="165"/>
      <c r="HG210" s="165"/>
      <c r="HH210" s="165"/>
      <c r="HI210" s="165"/>
      <c r="HJ210" s="165"/>
      <c r="HK210" s="165"/>
      <c r="HL210" s="165"/>
      <c r="HM210" s="165"/>
      <c r="HN210" s="165"/>
      <c r="HO210" s="165"/>
      <c r="HP210" s="165"/>
      <c r="HQ210" s="165"/>
      <c r="HR210" s="165"/>
      <c r="HS210" s="165"/>
      <c r="HT210" s="165"/>
      <c r="HU210" s="165"/>
      <c r="HV210" s="165"/>
      <c r="HW210" s="165"/>
      <c r="HX210" s="165"/>
      <c r="HY210" s="165"/>
      <c r="HZ210" s="165"/>
      <c r="IA210" s="165"/>
      <c r="IB210" s="165"/>
      <c r="IC210" s="165"/>
      <c r="ID210" s="165"/>
      <c r="IE210" s="165"/>
      <c r="IF210" s="165"/>
      <c r="IG210" s="165"/>
      <c r="IH210" s="165"/>
      <c r="II210" s="165"/>
      <c r="IJ210" s="165"/>
      <c r="IK210" s="165"/>
      <c r="IL210" s="165"/>
      <c r="IM210" s="165"/>
      <c r="IN210" s="165"/>
      <c r="IO210" s="165"/>
      <c r="IP210" s="165"/>
      <c r="IQ210" s="165"/>
      <c r="IR210" s="165"/>
      <c r="IS210" s="165"/>
      <c r="IT210" s="165"/>
      <c r="IU210" s="165"/>
      <c r="IV210" s="165"/>
    </row>
    <row r="211" spans="1:256" s="18" customFormat="1" ht="12" customHeight="1" x14ac:dyDescent="0.2">
      <c r="A211" s="269" t="s">
        <v>379</v>
      </c>
      <c r="B211" s="269"/>
      <c r="C211" s="269"/>
      <c r="D211" s="269"/>
      <c r="E211" s="269"/>
      <c r="F211" s="269"/>
      <c r="G211" s="269"/>
      <c r="H211" s="269"/>
      <c r="I211" s="269"/>
      <c r="J211" s="167"/>
      <c r="K211" s="167"/>
      <c r="L211" s="148"/>
      <c r="M211" s="148"/>
      <c r="N211" s="148"/>
      <c r="O211" s="148"/>
      <c r="P211" s="148"/>
      <c r="Q211" s="148"/>
      <c r="R211" s="148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7"/>
      <c r="BQ211" s="167"/>
      <c r="BR211" s="167"/>
      <c r="BS211" s="167"/>
      <c r="BT211" s="167"/>
      <c r="BU211" s="167"/>
      <c r="BV211" s="167"/>
      <c r="BW211" s="167"/>
      <c r="BX211" s="167"/>
      <c r="BY211" s="167"/>
      <c r="BZ211" s="167"/>
      <c r="CA211" s="167"/>
      <c r="CB211" s="167"/>
      <c r="CC211" s="167"/>
      <c r="CD211" s="167"/>
      <c r="CE211" s="167"/>
      <c r="CF211" s="167"/>
      <c r="CG211" s="167"/>
      <c r="CH211" s="167"/>
      <c r="CI211" s="167"/>
      <c r="CJ211" s="167"/>
      <c r="CK211" s="167"/>
      <c r="CL211" s="167"/>
      <c r="CM211" s="167"/>
      <c r="CN211" s="167"/>
      <c r="CO211" s="167"/>
      <c r="CP211" s="167"/>
      <c r="CQ211" s="167"/>
      <c r="CR211" s="167"/>
      <c r="CS211" s="167"/>
      <c r="CT211" s="167"/>
      <c r="CU211" s="167"/>
      <c r="CV211" s="167"/>
      <c r="CW211" s="167"/>
      <c r="CX211" s="167"/>
      <c r="CY211" s="167"/>
      <c r="CZ211" s="167"/>
      <c r="DA211" s="167"/>
      <c r="DB211" s="167"/>
      <c r="DC211" s="167"/>
      <c r="DD211" s="167"/>
      <c r="DE211" s="167"/>
      <c r="DF211" s="167"/>
      <c r="DG211" s="167"/>
      <c r="DH211" s="167"/>
      <c r="DI211" s="167"/>
      <c r="DJ211" s="167"/>
      <c r="DK211" s="167"/>
      <c r="DL211" s="167"/>
      <c r="DM211" s="167"/>
      <c r="DN211" s="167"/>
      <c r="DO211" s="167"/>
      <c r="DP211" s="167"/>
      <c r="DQ211" s="167"/>
      <c r="DR211" s="167"/>
      <c r="DS211" s="167"/>
      <c r="DT211" s="167"/>
      <c r="DU211" s="167"/>
      <c r="DV211" s="167"/>
      <c r="DW211" s="167"/>
      <c r="DX211" s="167"/>
      <c r="DY211" s="167"/>
      <c r="DZ211" s="167"/>
      <c r="EA211" s="167"/>
      <c r="EB211" s="167"/>
      <c r="EC211" s="167"/>
      <c r="ED211" s="167"/>
      <c r="EE211" s="167"/>
      <c r="EF211" s="167"/>
      <c r="EG211" s="167"/>
      <c r="EH211" s="167"/>
      <c r="EI211" s="167"/>
      <c r="EJ211" s="167"/>
      <c r="EK211" s="167"/>
      <c r="EL211" s="167"/>
      <c r="EM211" s="167"/>
      <c r="EN211" s="167"/>
      <c r="EO211" s="167"/>
      <c r="EP211" s="167"/>
      <c r="EQ211" s="167"/>
      <c r="ER211" s="167"/>
      <c r="ES211" s="167"/>
      <c r="ET211" s="167"/>
      <c r="EU211" s="167"/>
      <c r="EV211" s="167"/>
      <c r="EW211" s="167"/>
      <c r="EX211" s="167"/>
      <c r="EY211" s="167"/>
      <c r="EZ211" s="167"/>
      <c r="FA211" s="167"/>
      <c r="FB211" s="167"/>
      <c r="FC211" s="167"/>
      <c r="FD211" s="167"/>
      <c r="FE211" s="167"/>
      <c r="FF211" s="167"/>
      <c r="FG211" s="167"/>
      <c r="FH211" s="167"/>
      <c r="FI211" s="167"/>
      <c r="FJ211" s="167"/>
      <c r="FK211" s="167"/>
      <c r="FL211" s="167"/>
      <c r="FM211" s="167"/>
      <c r="FN211" s="167"/>
      <c r="FO211" s="167"/>
      <c r="FP211" s="167"/>
      <c r="FQ211" s="167"/>
      <c r="FR211" s="167"/>
      <c r="FS211" s="167"/>
      <c r="FT211" s="167"/>
      <c r="FU211" s="167"/>
      <c r="FV211" s="167"/>
      <c r="FW211" s="167"/>
      <c r="FX211" s="167"/>
      <c r="FY211" s="167"/>
      <c r="FZ211" s="167"/>
      <c r="GA211" s="167"/>
      <c r="GB211" s="167"/>
      <c r="GC211" s="167"/>
      <c r="GD211" s="167"/>
      <c r="GE211" s="167"/>
      <c r="GF211" s="167"/>
      <c r="GG211" s="167"/>
      <c r="GH211" s="167"/>
      <c r="GI211" s="167"/>
      <c r="GJ211" s="167"/>
      <c r="GK211" s="167"/>
      <c r="GL211" s="167"/>
      <c r="GM211" s="167"/>
      <c r="GN211" s="167"/>
      <c r="GO211" s="167"/>
      <c r="GP211" s="167"/>
      <c r="GQ211" s="167"/>
      <c r="GR211" s="167"/>
      <c r="GS211" s="167"/>
      <c r="GT211" s="167"/>
      <c r="GU211" s="167"/>
      <c r="GV211" s="167"/>
      <c r="GW211" s="167"/>
      <c r="GX211" s="167"/>
      <c r="GY211" s="167"/>
      <c r="GZ211" s="167"/>
      <c r="HA211" s="167"/>
      <c r="HB211" s="167"/>
      <c r="HC211" s="167"/>
      <c r="HD211" s="167"/>
      <c r="HE211" s="167"/>
      <c r="HF211" s="167"/>
      <c r="HG211" s="167"/>
      <c r="HH211" s="167"/>
      <c r="HI211" s="167"/>
      <c r="HJ211" s="167"/>
      <c r="HK211" s="167"/>
      <c r="HL211" s="167"/>
      <c r="HM211" s="167"/>
      <c r="HN211" s="167"/>
      <c r="HO211" s="167"/>
      <c r="HP211" s="167"/>
      <c r="HQ211" s="167"/>
      <c r="HR211" s="167"/>
      <c r="HS211" s="167"/>
      <c r="HT211" s="167"/>
      <c r="HU211" s="167"/>
      <c r="HV211" s="167"/>
      <c r="HW211" s="167"/>
      <c r="HX211" s="167"/>
      <c r="HY211" s="167"/>
      <c r="HZ211" s="167"/>
      <c r="IA211" s="167"/>
      <c r="IB211" s="167"/>
      <c r="IC211" s="167"/>
      <c r="ID211" s="167"/>
      <c r="IE211" s="167"/>
      <c r="IF211" s="167"/>
      <c r="IG211" s="167"/>
      <c r="IH211" s="167"/>
      <c r="II211" s="167"/>
      <c r="IJ211" s="167"/>
      <c r="IK211" s="167"/>
      <c r="IL211" s="167"/>
      <c r="IM211" s="167"/>
      <c r="IN211" s="167"/>
      <c r="IO211" s="167"/>
      <c r="IP211" s="167"/>
      <c r="IQ211" s="167"/>
      <c r="IR211" s="167"/>
      <c r="IS211" s="167"/>
      <c r="IT211" s="167"/>
      <c r="IU211" s="167"/>
      <c r="IV211" s="167"/>
    </row>
    <row r="212" spans="1:256" s="18" customFormat="1" ht="12" customHeight="1" x14ac:dyDescent="0.2">
      <c r="A212" s="285" t="s">
        <v>338</v>
      </c>
      <c r="B212" s="285"/>
      <c r="C212" s="285"/>
      <c r="D212" s="285"/>
      <c r="E212" s="285"/>
      <c r="F212" s="285"/>
      <c r="G212" s="285"/>
      <c r="H212" s="285"/>
      <c r="I212" s="285"/>
      <c r="J212" s="167"/>
      <c r="K212" s="167"/>
      <c r="L212" s="163"/>
      <c r="M212" s="163"/>
      <c r="N212" s="163"/>
      <c r="O212" s="163"/>
      <c r="P212" s="163"/>
      <c r="Q212" s="163"/>
      <c r="R212" s="163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7"/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7"/>
      <c r="CJ212" s="167"/>
      <c r="CK212" s="167"/>
      <c r="CL212" s="167"/>
      <c r="CM212" s="167"/>
      <c r="CN212" s="167"/>
      <c r="CO212" s="167"/>
      <c r="CP212" s="167"/>
      <c r="CQ212" s="167"/>
      <c r="CR212" s="167"/>
      <c r="CS212" s="167"/>
      <c r="CT212" s="167"/>
      <c r="CU212" s="167"/>
      <c r="CV212" s="167"/>
      <c r="CW212" s="167"/>
      <c r="CX212" s="167"/>
      <c r="CY212" s="167"/>
      <c r="CZ212" s="167"/>
      <c r="DA212" s="167"/>
      <c r="DB212" s="167"/>
      <c r="DC212" s="167"/>
      <c r="DD212" s="167"/>
      <c r="DE212" s="167"/>
      <c r="DF212" s="167"/>
      <c r="DG212" s="167"/>
      <c r="DH212" s="167"/>
      <c r="DI212" s="167"/>
      <c r="DJ212" s="167"/>
      <c r="DK212" s="167"/>
      <c r="DL212" s="167"/>
      <c r="DM212" s="167"/>
      <c r="DN212" s="167"/>
      <c r="DO212" s="167"/>
      <c r="DP212" s="167"/>
      <c r="DQ212" s="167"/>
      <c r="DR212" s="167"/>
      <c r="DS212" s="167"/>
      <c r="DT212" s="167"/>
      <c r="DU212" s="167"/>
      <c r="DV212" s="167"/>
      <c r="DW212" s="167"/>
      <c r="DX212" s="167"/>
      <c r="DY212" s="167"/>
      <c r="DZ212" s="167"/>
      <c r="EA212" s="167"/>
      <c r="EB212" s="167"/>
      <c r="EC212" s="167"/>
      <c r="ED212" s="167"/>
      <c r="EE212" s="167"/>
      <c r="EF212" s="167"/>
      <c r="EG212" s="167"/>
      <c r="EH212" s="167"/>
      <c r="EI212" s="167"/>
      <c r="EJ212" s="167"/>
      <c r="EK212" s="167"/>
      <c r="EL212" s="167"/>
      <c r="EM212" s="167"/>
      <c r="EN212" s="167"/>
      <c r="EO212" s="167"/>
      <c r="EP212" s="167"/>
      <c r="EQ212" s="167"/>
      <c r="ER212" s="167"/>
      <c r="ES212" s="167"/>
      <c r="ET212" s="167"/>
      <c r="EU212" s="167"/>
      <c r="EV212" s="167"/>
      <c r="EW212" s="167"/>
      <c r="EX212" s="167"/>
      <c r="EY212" s="167"/>
      <c r="EZ212" s="167"/>
      <c r="FA212" s="167"/>
      <c r="FB212" s="167"/>
      <c r="FC212" s="167"/>
      <c r="FD212" s="167"/>
      <c r="FE212" s="167"/>
      <c r="FF212" s="167"/>
      <c r="FG212" s="167"/>
      <c r="FH212" s="167"/>
      <c r="FI212" s="167"/>
      <c r="FJ212" s="167"/>
      <c r="FK212" s="167"/>
      <c r="FL212" s="167"/>
      <c r="FM212" s="167"/>
      <c r="FN212" s="167"/>
      <c r="FO212" s="167"/>
      <c r="FP212" s="167"/>
      <c r="FQ212" s="167"/>
      <c r="FR212" s="167"/>
      <c r="FS212" s="167"/>
      <c r="FT212" s="167"/>
      <c r="FU212" s="167"/>
      <c r="FV212" s="167"/>
      <c r="FW212" s="167"/>
      <c r="FX212" s="167"/>
      <c r="FY212" s="167"/>
      <c r="FZ212" s="167"/>
      <c r="GA212" s="167"/>
      <c r="GB212" s="167"/>
      <c r="GC212" s="167"/>
      <c r="GD212" s="167"/>
      <c r="GE212" s="167"/>
      <c r="GF212" s="167"/>
      <c r="GG212" s="167"/>
      <c r="GH212" s="167"/>
      <c r="GI212" s="167"/>
      <c r="GJ212" s="167"/>
      <c r="GK212" s="167"/>
      <c r="GL212" s="167"/>
      <c r="GM212" s="167"/>
      <c r="GN212" s="167"/>
      <c r="GO212" s="167"/>
      <c r="GP212" s="167"/>
      <c r="GQ212" s="167"/>
      <c r="GR212" s="167"/>
      <c r="GS212" s="167"/>
      <c r="GT212" s="167"/>
      <c r="GU212" s="167"/>
      <c r="GV212" s="167"/>
      <c r="GW212" s="167"/>
      <c r="GX212" s="167"/>
      <c r="GY212" s="167"/>
      <c r="GZ212" s="167"/>
      <c r="HA212" s="167"/>
      <c r="HB212" s="167"/>
      <c r="HC212" s="167"/>
      <c r="HD212" s="167"/>
      <c r="HE212" s="167"/>
      <c r="HF212" s="167"/>
      <c r="HG212" s="167"/>
      <c r="HH212" s="167"/>
      <c r="HI212" s="167"/>
      <c r="HJ212" s="167"/>
      <c r="HK212" s="167"/>
      <c r="HL212" s="167"/>
      <c r="HM212" s="167"/>
      <c r="HN212" s="167"/>
      <c r="HO212" s="167"/>
      <c r="HP212" s="167"/>
      <c r="HQ212" s="167"/>
      <c r="HR212" s="167"/>
      <c r="HS212" s="167"/>
      <c r="HT212" s="167"/>
      <c r="HU212" s="167"/>
      <c r="HV212" s="167"/>
      <c r="HW212" s="167"/>
      <c r="HX212" s="167"/>
      <c r="HY212" s="167"/>
      <c r="HZ212" s="167"/>
      <c r="IA212" s="167"/>
      <c r="IB212" s="167"/>
      <c r="IC212" s="167"/>
      <c r="ID212" s="167"/>
      <c r="IE212" s="167"/>
      <c r="IF212" s="167"/>
      <c r="IG212" s="167"/>
      <c r="IH212" s="167"/>
      <c r="II212" s="167"/>
      <c r="IJ212" s="167"/>
      <c r="IK212" s="167"/>
      <c r="IL212" s="167"/>
      <c r="IM212" s="167"/>
      <c r="IN212" s="167"/>
      <c r="IO212" s="167"/>
      <c r="IP212" s="167"/>
      <c r="IQ212" s="167"/>
      <c r="IR212" s="167"/>
      <c r="IS212" s="167"/>
      <c r="IT212" s="167"/>
      <c r="IU212" s="167"/>
      <c r="IV212" s="167"/>
    </row>
    <row r="213" spans="1:256" s="18" customFormat="1" ht="12" customHeight="1" x14ac:dyDescent="0.2">
      <c r="A213" s="168"/>
      <c r="B213" s="168"/>
      <c r="C213" s="169"/>
      <c r="D213" s="169"/>
      <c r="E213" s="169"/>
      <c r="F213" s="169"/>
      <c r="G213" s="169"/>
      <c r="H213" s="168"/>
      <c r="I213" s="168"/>
      <c r="J213" s="168"/>
      <c r="K213" s="168"/>
      <c r="L213" s="164"/>
      <c r="M213" s="164"/>
      <c r="N213" s="164"/>
      <c r="O213" s="164"/>
      <c r="P213" s="164"/>
      <c r="Q213" s="164"/>
      <c r="R213" s="164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68"/>
      <c r="BD213" s="168"/>
      <c r="BE213" s="168"/>
      <c r="BF213" s="168"/>
      <c r="BG213" s="168"/>
      <c r="BH213" s="168"/>
      <c r="BI213" s="168"/>
      <c r="BJ213" s="168"/>
      <c r="BK213" s="168"/>
      <c r="BL213" s="168"/>
      <c r="BM213" s="168"/>
      <c r="BN213" s="168"/>
      <c r="BO213" s="168"/>
      <c r="BP213" s="168"/>
      <c r="BQ213" s="168"/>
      <c r="BR213" s="168"/>
      <c r="BS213" s="168"/>
      <c r="BT213" s="168"/>
      <c r="BU213" s="168"/>
      <c r="BV213" s="168"/>
      <c r="BW213" s="168"/>
      <c r="BX213" s="168"/>
      <c r="BY213" s="168"/>
      <c r="BZ213" s="168"/>
      <c r="CA213" s="168"/>
      <c r="CB213" s="168"/>
      <c r="CC213" s="168"/>
      <c r="CD213" s="168"/>
      <c r="CE213" s="168"/>
      <c r="CF213" s="168"/>
      <c r="CG213" s="168"/>
      <c r="CH213" s="168"/>
      <c r="CI213" s="168"/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8"/>
      <c r="CU213" s="168"/>
      <c r="CV213" s="168"/>
      <c r="CW213" s="168"/>
      <c r="CX213" s="168"/>
      <c r="CY213" s="168"/>
      <c r="CZ213" s="168"/>
      <c r="DA213" s="168"/>
      <c r="DB213" s="168"/>
      <c r="DC213" s="168"/>
      <c r="DD213" s="168"/>
      <c r="DE213" s="168"/>
      <c r="DF213" s="168"/>
      <c r="DG213" s="168"/>
      <c r="DH213" s="168"/>
      <c r="DI213" s="168"/>
      <c r="DJ213" s="168"/>
      <c r="DK213" s="168"/>
      <c r="DL213" s="168"/>
      <c r="DM213" s="168"/>
      <c r="DN213" s="168"/>
      <c r="DO213" s="168"/>
      <c r="DP213" s="168"/>
      <c r="DQ213" s="168"/>
      <c r="DR213" s="168"/>
      <c r="DS213" s="168"/>
      <c r="DT213" s="168"/>
      <c r="DU213" s="168"/>
      <c r="DV213" s="168"/>
      <c r="DW213" s="168"/>
      <c r="DX213" s="168"/>
      <c r="DY213" s="168"/>
      <c r="DZ213" s="168"/>
      <c r="EA213" s="168"/>
      <c r="EB213" s="168"/>
      <c r="EC213" s="168"/>
      <c r="ED213" s="168"/>
      <c r="EE213" s="168"/>
      <c r="EF213" s="168"/>
      <c r="EG213" s="168"/>
      <c r="EH213" s="168"/>
      <c r="EI213" s="168"/>
      <c r="EJ213" s="168"/>
      <c r="EK213" s="168"/>
      <c r="EL213" s="168"/>
      <c r="EM213" s="168"/>
      <c r="EN213" s="168"/>
      <c r="EO213" s="168"/>
      <c r="EP213" s="168"/>
      <c r="EQ213" s="168"/>
      <c r="ER213" s="168"/>
      <c r="ES213" s="168"/>
      <c r="ET213" s="168"/>
      <c r="EU213" s="168"/>
      <c r="EV213" s="168"/>
      <c r="EW213" s="168"/>
      <c r="EX213" s="168"/>
      <c r="EY213" s="168"/>
      <c r="EZ213" s="168"/>
      <c r="FA213" s="168"/>
      <c r="FB213" s="168"/>
      <c r="FC213" s="168"/>
      <c r="FD213" s="168"/>
      <c r="FE213" s="168"/>
      <c r="FF213" s="168"/>
      <c r="FG213" s="168"/>
      <c r="FH213" s="168"/>
      <c r="FI213" s="168"/>
      <c r="FJ213" s="168"/>
      <c r="FK213" s="168"/>
      <c r="FL213" s="168"/>
      <c r="FM213" s="168"/>
      <c r="FN213" s="168"/>
      <c r="FO213" s="168"/>
      <c r="FP213" s="168"/>
      <c r="FQ213" s="168"/>
      <c r="FR213" s="168"/>
      <c r="FS213" s="168"/>
      <c r="FT213" s="168"/>
      <c r="FU213" s="168"/>
      <c r="FV213" s="168"/>
      <c r="FW213" s="168"/>
      <c r="FX213" s="168"/>
      <c r="FY213" s="168"/>
      <c r="FZ213" s="168"/>
      <c r="GA213" s="168"/>
      <c r="GB213" s="168"/>
      <c r="GC213" s="168"/>
      <c r="GD213" s="168"/>
      <c r="GE213" s="168"/>
      <c r="GF213" s="168"/>
      <c r="GG213" s="168"/>
      <c r="GH213" s="168"/>
      <c r="GI213" s="168"/>
      <c r="GJ213" s="168"/>
      <c r="GK213" s="168"/>
      <c r="GL213" s="168"/>
      <c r="GM213" s="168"/>
      <c r="GN213" s="168"/>
      <c r="GO213" s="168"/>
      <c r="GP213" s="168"/>
      <c r="GQ213" s="168"/>
      <c r="GR213" s="168"/>
      <c r="GS213" s="168"/>
      <c r="GT213" s="168"/>
      <c r="GU213" s="168"/>
      <c r="GV213" s="168"/>
      <c r="GW213" s="168"/>
      <c r="GX213" s="168"/>
      <c r="GY213" s="168"/>
      <c r="GZ213" s="168"/>
      <c r="HA213" s="168"/>
      <c r="HB213" s="168"/>
      <c r="HC213" s="168"/>
      <c r="HD213" s="168"/>
      <c r="HE213" s="168"/>
      <c r="HF213" s="168"/>
      <c r="HG213" s="168"/>
      <c r="HH213" s="168"/>
      <c r="HI213" s="168"/>
      <c r="HJ213" s="168"/>
      <c r="HK213" s="168"/>
      <c r="HL213" s="168"/>
      <c r="HM213" s="168"/>
      <c r="HN213" s="168"/>
      <c r="HO213" s="168"/>
      <c r="HP213" s="168"/>
      <c r="HQ213" s="168"/>
      <c r="HR213" s="168"/>
      <c r="HS213" s="168"/>
      <c r="HT213" s="168"/>
      <c r="HU213" s="168"/>
      <c r="HV213" s="168"/>
      <c r="HW213" s="168"/>
      <c r="HX213" s="168"/>
      <c r="HY213" s="168"/>
      <c r="HZ213" s="168"/>
      <c r="IA213" s="168"/>
      <c r="IB213" s="168"/>
      <c r="IC213" s="168"/>
      <c r="ID213" s="168"/>
      <c r="IE213" s="168"/>
      <c r="IF213" s="168"/>
      <c r="IG213" s="168"/>
      <c r="IH213" s="168"/>
      <c r="II213" s="168"/>
      <c r="IJ213" s="168"/>
      <c r="IK213" s="168"/>
      <c r="IL213" s="168"/>
      <c r="IM213" s="168"/>
      <c r="IN213" s="168"/>
      <c r="IO213" s="168"/>
      <c r="IP213" s="168"/>
      <c r="IQ213" s="168"/>
      <c r="IR213" s="168"/>
      <c r="IS213" s="168"/>
      <c r="IT213" s="168"/>
      <c r="IU213" s="168"/>
      <c r="IV213" s="168"/>
    </row>
    <row r="214" spans="1:256" s="18" customFormat="1" ht="12" customHeight="1" x14ac:dyDescent="0.2">
      <c r="A214" s="168"/>
      <c r="B214" s="168"/>
      <c r="C214" s="169"/>
      <c r="D214" s="169"/>
      <c r="E214" s="169"/>
      <c r="F214" s="169"/>
      <c r="G214" s="169"/>
      <c r="H214" s="168"/>
      <c r="I214" s="168"/>
      <c r="J214" s="168"/>
      <c r="K214" s="168"/>
      <c r="L214" s="165"/>
      <c r="M214" s="165"/>
      <c r="N214" s="165"/>
      <c r="O214" s="165"/>
      <c r="P214" s="165"/>
      <c r="Q214" s="165"/>
      <c r="R214" s="165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  <c r="BG214" s="168"/>
      <c r="BH214" s="168"/>
      <c r="BI214" s="168"/>
      <c r="BJ214" s="168"/>
      <c r="BK214" s="168"/>
      <c r="BL214" s="168"/>
      <c r="BM214" s="168"/>
      <c r="BN214" s="168"/>
      <c r="BO214" s="168"/>
      <c r="BP214" s="168"/>
      <c r="BQ214" s="168"/>
      <c r="BR214" s="168"/>
      <c r="BS214" s="168"/>
      <c r="BT214" s="168"/>
      <c r="BU214" s="168"/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8"/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8"/>
      <c r="CU214" s="168"/>
      <c r="CV214" s="168"/>
      <c r="CW214" s="168"/>
      <c r="CX214" s="168"/>
      <c r="CY214" s="168"/>
      <c r="CZ214" s="168"/>
      <c r="DA214" s="168"/>
      <c r="DB214" s="168"/>
      <c r="DC214" s="168"/>
      <c r="DD214" s="168"/>
      <c r="DE214" s="168"/>
      <c r="DF214" s="168"/>
      <c r="DG214" s="168"/>
      <c r="DH214" s="168"/>
      <c r="DI214" s="168"/>
      <c r="DJ214" s="168"/>
      <c r="DK214" s="168"/>
      <c r="DL214" s="168"/>
      <c r="DM214" s="168"/>
      <c r="DN214" s="168"/>
      <c r="DO214" s="168"/>
      <c r="DP214" s="168"/>
      <c r="DQ214" s="168"/>
      <c r="DR214" s="168"/>
      <c r="DS214" s="168"/>
      <c r="DT214" s="168"/>
      <c r="DU214" s="168"/>
      <c r="DV214" s="168"/>
      <c r="DW214" s="168"/>
      <c r="DX214" s="168"/>
      <c r="DY214" s="168"/>
      <c r="DZ214" s="168"/>
      <c r="EA214" s="168"/>
      <c r="EB214" s="168"/>
      <c r="EC214" s="168"/>
      <c r="ED214" s="168"/>
      <c r="EE214" s="168"/>
      <c r="EF214" s="168"/>
      <c r="EG214" s="168"/>
      <c r="EH214" s="168"/>
      <c r="EI214" s="168"/>
      <c r="EJ214" s="168"/>
      <c r="EK214" s="168"/>
      <c r="EL214" s="168"/>
      <c r="EM214" s="168"/>
      <c r="EN214" s="168"/>
      <c r="EO214" s="168"/>
      <c r="EP214" s="168"/>
      <c r="EQ214" s="168"/>
      <c r="ER214" s="168"/>
      <c r="ES214" s="168"/>
      <c r="ET214" s="168"/>
      <c r="EU214" s="168"/>
      <c r="EV214" s="168"/>
      <c r="EW214" s="168"/>
      <c r="EX214" s="168"/>
      <c r="EY214" s="168"/>
      <c r="EZ214" s="168"/>
      <c r="FA214" s="168"/>
      <c r="FB214" s="168"/>
      <c r="FC214" s="168"/>
      <c r="FD214" s="168"/>
      <c r="FE214" s="168"/>
      <c r="FF214" s="168"/>
      <c r="FG214" s="168"/>
      <c r="FH214" s="168"/>
      <c r="FI214" s="168"/>
      <c r="FJ214" s="168"/>
      <c r="FK214" s="168"/>
      <c r="FL214" s="168"/>
      <c r="FM214" s="168"/>
      <c r="FN214" s="168"/>
      <c r="FO214" s="168"/>
      <c r="FP214" s="168"/>
      <c r="FQ214" s="168"/>
      <c r="FR214" s="168"/>
      <c r="FS214" s="168"/>
      <c r="FT214" s="168"/>
      <c r="FU214" s="168"/>
      <c r="FV214" s="168"/>
      <c r="FW214" s="168"/>
      <c r="FX214" s="168"/>
      <c r="FY214" s="168"/>
      <c r="FZ214" s="168"/>
      <c r="GA214" s="168"/>
      <c r="GB214" s="168"/>
      <c r="GC214" s="168"/>
      <c r="GD214" s="168"/>
      <c r="GE214" s="168"/>
      <c r="GF214" s="168"/>
      <c r="GG214" s="168"/>
      <c r="GH214" s="168"/>
      <c r="GI214" s="168"/>
      <c r="GJ214" s="168"/>
      <c r="GK214" s="168"/>
      <c r="GL214" s="168"/>
      <c r="GM214" s="168"/>
      <c r="GN214" s="168"/>
      <c r="GO214" s="168"/>
      <c r="GP214" s="168"/>
      <c r="GQ214" s="168"/>
      <c r="GR214" s="168"/>
      <c r="GS214" s="168"/>
      <c r="GT214" s="168"/>
      <c r="GU214" s="168"/>
      <c r="GV214" s="168"/>
      <c r="GW214" s="168"/>
      <c r="GX214" s="168"/>
      <c r="GY214" s="168"/>
      <c r="GZ214" s="168"/>
      <c r="HA214" s="168"/>
      <c r="HB214" s="168"/>
      <c r="HC214" s="168"/>
      <c r="HD214" s="168"/>
      <c r="HE214" s="168"/>
      <c r="HF214" s="168"/>
      <c r="HG214" s="168"/>
      <c r="HH214" s="168"/>
      <c r="HI214" s="168"/>
      <c r="HJ214" s="168"/>
      <c r="HK214" s="168"/>
      <c r="HL214" s="168"/>
      <c r="HM214" s="168"/>
      <c r="HN214" s="168"/>
      <c r="HO214" s="168"/>
      <c r="HP214" s="168"/>
      <c r="HQ214" s="168"/>
      <c r="HR214" s="168"/>
      <c r="HS214" s="168"/>
      <c r="HT214" s="168"/>
      <c r="HU214" s="168"/>
      <c r="HV214" s="168"/>
      <c r="HW214" s="168"/>
      <c r="HX214" s="168"/>
      <c r="HY214" s="168"/>
      <c r="HZ214" s="168"/>
      <c r="IA214" s="168"/>
      <c r="IB214" s="168"/>
      <c r="IC214" s="168"/>
      <c r="ID214" s="168"/>
      <c r="IE214" s="168"/>
      <c r="IF214" s="168"/>
      <c r="IG214" s="168"/>
      <c r="IH214" s="168"/>
      <c r="II214" s="168"/>
      <c r="IJ214" s="168"/>
      <c r="IK214" s="168"/>
      <c r="IL214" s="168"/>
      <c r="IM214" s="168"/>
      <c r="IN214" s="168"/>
      <c r="IO214" s="168"/>
      <c r="IP214" s="168"/>
      <c r="IQ214" s="168"/>
      <c r="IR214" s="168"/>
      <c r="IS214" s="168"/>
      <c r="IT214" s="168"/>
      <c r="IU214" s="168"/>
      <c r="IV214" s="168"/>
    </row>
    <row r="215" spans="1:256" s="18" customFormat="1" ht="12" customHeight="1" x14ac:dyDescent="0.2">
      <c r="A215" s="168"/>
      <c r="B215" s="168"/>
      <c r="C215" s="169"/>
      <c r="D215" s="169"/>
      <c r="E215" s="169"/>
      <c r="F215" s="169"/>
      <c r="G215" s="169"/>
      <c r="H215" s="168"/>
      <c r="I215" s="168"/>
      <c r="J215" s="168"/>
      <c r="K215" s="168"/>
      <c r="L215" s="165"/>
      <c r="M215" s="165"/>
      <c r="N215" s="165"/>
      <c r="O215" s="165"/>
      <c r="P215" s="165"/>
      <c r="Q215" s="165"/>
      <c r="R215" s="165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  <c r="BG215" s="168"/>
      <c r="BH215" s="168"/>
      <c r="BI215" s="168"/>
      <c r="BJ215" s="168"/>
      <c r="BK215" s="168"/>
      <c r="BL215" s="168"/>
      <c r="BM215" s="168"/>
      <c r="BN215" s="168"/>
      <c r="BO215" s="168"/>
      <c r="BP215" s="168"/>
      <c r="BQ215" s="168"/>
      <c r="BR215" s="168"/>
      <c r="BS215" s="168"/>
      <c r="BT215" s="168"/>
      <c r="BU215" s="168"/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168"/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8"/>
      <c r="CU215" s="168"/>
      <c r="CV215" s="168"/>
      <c r="CW215" s="168"/>
      <c r="CX215" s="168"/>
      <c r="CY215" s="168"/>
      <c r="CZ215" s="168"/>
      <c r="DA215" s="168"/>
      <c r="DB215" s="168"/>
      <c r="DC215" s="168"/>
      <c r="DD215" s="168"/>
      <c r="DE215" s="168"/>
      <c r="DF215" s="168"/>
      <c r="DG215" s="168"/>
      <c r="DH215" s="168"/>
      <c r="DI215" s="168"/>
      <c r="DJ215" s="168"/>
      <c r="DK215" s="168"/>
      <c r="DL215" s="168"/>
      <c r="DM215" s="168"/>
      <c r="DN215" s="168"/>
      <c r="DO215" s="168"/>
      <c r="DP215" s="168"/>
      <c r="DQ215" s="168"/>
      <c r="DR215" s="168"/>
      <c r="DS215" s="168"/>
      <c r="DT215" s="168"/>
      <c r="DU215" s="168"/>
      <c r="DV215" s="168"/>
      <c r="DW215" s="168"/>
      <c r="DX215" s="168"/>
      <c r="DY215" s="168"/>
      <c r="DZ215" s="168"/>
      <c r="EA215" s="168"/>
      <c r="EB215" s="168"/>
      <c r="EC215" s="168"/>
      <c r="ED215" s="168"/>
      <c r="EE215" s="168"/>
      <c r="EF215" s="168"/>
      <c r="EG215" s="168"/>
      <c r="EH215" s="168"/>
      <c r="EI215" s="168"/>
      <c r="EJ215" s="168"/>
      <c r="EK215" s="168"/>
      <c r="EL215" s="168"/>
      <c r="EM215" s="168"/>
      <c r="EN215" s="168"/>
      <c r="EO215" s="168"/>
      <c r="EP215" s="168"/>
      <c r="EQ215" s="168"/>
      <c r="ER215" s="168"/>
      <c r="ES215" s="168"/>
      <c r="ET215" s="168"/>
      <c r="EU215" s="168"/>
      <c r="EV215" s="168"/>
      <c r="EW215" s="168"/>
      <c r="EX215" s="168"/>
      <c r="EY215" s="168"/>
      <c r="EZ215" s="168"/>
      <c r="FA215" s="168"/>
      <c r="FB215" s="168"/>
      <c r="FC215" s="168"/>
      <c r="FD215" s="168"/>
      <c r="FE215" s="168"/>
      <c r="FF215" s="168"/>
      <c r="FG215" s="168"/>
      <c r="FH215" s="168"/>
      <c r="FI215" s="168"/>
      <c r="FJ215" s="168"/>
      <c r="FK215" s="168"/>
      <c r="FL215" s="168"/>
      <c r="FM215" s="168"/>
      <c r="FN215" s="168"/>
      <c r="FO215" s="168"/>
      <c r="FP215" s="168"/>
      <c r="FQ215" s="168"/>
      <c r="FR215" s="168"/>
      <c r="FS215" s="168"/>
      <c r="FT215" s="168"/>
      <c r="FU215" s="168"/>
      <c r="FV215" s="168"/>
      <c r="FW215" s="168"/>
      <c r="FX215" s="168"/>
      <c r="FY215" s="168"/>
      <c r="FZ215" s="168"/>
      <c r="GA215" s="168"/>
      <c r="GB215" s="168"/>
      <c r="GC215" s="168"/>
      <c r="GD215" s="168"/>
      <c r="GE215" s="168"/>
      <c r="GF215" s="168"/>
      <c r="GG215" s="168"/>
      <c r="GH215" s="168"/>
      <c r="GI215" s="168"/>
      <c r="GJ215" s="168"/>
      <c r="GK215" s="168"/>
      <c r="GL215" s="168"/>
      <c r="GM215" s="168"/>
      <c r="GN215" s="168"/>
      <c r="GO215" s="168"/>
      <c r="GP215" s="168"/>
      <c r="GQ215" s="168"/>
      <c r="GR215" s="168"/>
      <c r="GS215" s="168"/>
      <c r="GT215" s="168"/>
      <c r="GU215" s="168"/>
      <c r="GV215" s="168"/>
      <c r="GW215" s="168"/>
      <c r="GX215" s="168"/>
      <c r="GY215" s="168"/>
      <c r="GZ215" s="168"/>
      <c r="HA215" s="168"/>
      <c r="HB215" s="168"/>
      <c r="HC215" s="168"/>
      <c r="HD215" s="168"/>
      <c r="HE215" s="168"/>
      <c r="HF215" s="168"/>
      <c r="HG215" s="168"/>
      <c r="HH215" s="168"/>
      <c r="HI215" s="168"/>
      <c r="HJ215" s="168"/>
      <c r="HK215" s="168"/>
      <c r="HL215" s="168"/>
      <c r="HM215" s="168"/>
      <c r="HN215" s="168"/>
      <c r="HO215" s="168"/>
      <c r="HP215" s="168"/>
      <c r="HQ215" s="168"/>
      <c r="HR215" s="168"/>
      <c r="HS215" s="168"/>
      <c r="HT215" s="168"/>
      <c r="HU215" s="168"/>
      <c r="HV215" s="168"/>
      <c r="HW215" s="168"/>
      <c r="HX215" s="168"/>
      <c r="HY215" s="168"/>
      <c r="HZ215" s="168"/>
      <c r="IA215" s="168"/>
      <c r="IB215" s="168"/>
      <c r="IC215" s="168"/>
      <c r="ID215" s="168"/>
      <c r="IE215" s="168"/>
      <c r="IF215" s="168"/>
      <c r="IG215" s="168"/>
      <c r="IH215" s="168"/>
      <c r="II215" s="168"/>
      <c r="IJ215" s="168"/>
      <c r="IK215" s="168"/>
      <c r="IL215" s="168"/>
      <c r="IM215" s="168"/>
      <c r="IN215" s="168"/>
      <c r="IO215" s="168"/>
      <c r="IP215" s="168"/>
      <c r="IQ215" s="168"/>
      <c r="IR215" s="168"/>
      <c r="IS215" s="168"/>
      <c r="IT215" s="168"/>
      <c r="IU215" s="168"/>
      <c r="IV215" s="168"/>
    </row>
    <row r="216" spans="1:256" s="18" customFormat="1" ht="12" customHeight="1" x14ac:dyDescent="0.2">
      <c r="A216" s="168"/>
      <c r="B216" s="168"/>
      <c r="C216" s="169"/>
      <c r="D216" s="169"/>
      <c r="E216" s="169"/>
      <c r="F216" s="169"/>
      <c r="G216" s="169"/>
      <c r="H216" s="168"/>
      <c r="I216" s="168"/>
      <c r="J216" s="168"/>
      <c r="K216" s="168"/>
      <c r="L216" s="166"/>
      <c r="M216" s="166"/>
      <c r="N216" s="166"/>
      <c r="O216" s="166"/>
      <c r="P216" s="166"/>
      <c r="Q216" s="166"/>
      <c r="R216" s="166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68"/>
      <c r="BD216" s="168"/>
      <c r="BE216" s="168"/>
      <c r="BF216" s="168"/>
      <c r="BG216" s="168"/>
      <c r="BH216" s="168"/>
      <c r="BI216" s="168"/>
      <c r="BJ216" s="168"/>
      <c r="BK216" s="168"/>
      <c r="BL216" s="168"/>
      <c r="BM216" s="168"/>
      <c r="BN216" s="168"/>
      <c r="BO216" s="168"/>
      <c r="BP216" s="168"/>
      <c r="BQ216" s="168"/>
      <c r="BR216" s="168"/>
      <c r="BS216" s="168"/>
      <c r="BT216" s="168"/>
      <c r="BU216" s="168"/>
      <c r="BV216" s="168"/>
      <c r="BW216" s="168"/>
      <c r="BX216" s="168"/>
      <c r="BY216" s="168"/>
      <c r="BZ216" s="168"/>
      <c r="CA216" s="168"/>
      <c r="CB216" s="168"/>
      <c r="CC216" s="168"/>
      <c r="CD216" s="168"/>
      <c r="CE216" s="168"/>
      <c r="CF216" s="168"/>
      <c r="CG216" s="168"/>
      <c r="CH216" s="168"/>
      <c r="CI216" s="168"/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8"/>
      <c r="CU216" s="168"/>
      <c r="CV216" s="168"/>
      <c r="CW216" s="168"/>
      <c r="CX216" s="168"/>
      <c r="CY216" s="168"/>
      <c r="CZ216" s="168"/>
      <c r="DA216" s="168"/>
      <c r="DB216" s="168"/>
      <c r="DC216" s="168"/>
      <c r="DD216" s="168"/>
      <c r="DE216" s="168"/>
      <c r="DF216" s="168"/>
      <c r="DG216" s="168"/>
      <c r="DH216" s="168"/>
      <c r="DI216" s="168"/>
      <c r="DJ216" s="168"/>
      <c r="DK216" s="168"/>
      <c r="DL216" s="168"/>
      <c r="DM216" s="168"/>
      <c r="DN216" s="168"/>
      <c r="DO216" s="168"/>
      <c r="DP216" s="168"/>
      <c r="DQ216" s="168"/>
      <c r="DR216" s="168"/>
      <c r="DS216" s="168"/>
      <c r="DT216" s="168"/>
      <c r="DU216" s="168"/>
      <c r="DV216" s="168"/>
      <c r="DW216" s="168"/>
      <c r="DX216" s="168"/>
      <c r="DY216" s="168"/>
      <c r="DZ216" s="168"/>
      <c r="EA216" s="168"/>
      <c r="EB216" s="168"/>
      <c r="EC216" s="168"/>
      <c r="ED216" s="168"/>
      <c r="EE216" s="168"/>
      <c r="EF216" s="168"/>
      <c r="EG216" s="168"/>
      <c r="EH216" s="168"/>
      <c r="EI216" s="168"/>
      <c r="EJ216" s="168"/>
      <c r="EK216" s="168"/>
      <c r="EL216" s="168"/>
      <c r="EM216" s="168"/>
      <c r="EN216" s="168"/>
      <c r="EO216" s="168"/>
      <c r="EP216" s="168"/>
      <c r="EQ216" s="168"/>
      <c r="ER216" s="168"/>
      <c r="ES216" s="168"/>
      <c r="ET216" s="168"/>
      <c r="EU216" s="168"/>
      <c r="EV216" s="168"/>
      <c r="EW216" s="168"/>
      <c r="EX216" s="168"/>
      <c r="EY216" s="168"/>
      <c r="EZ216" s="168"/>
      <c r="FA216" s="168"/>
      <c r="FB216" s="168"/>
      <c r="FC216" s="168"/>
      <c r="FD216" s="168"/>
      <c r="FE216" s="168"/>
      <c r="FF216" s="168"/>
      <c r="FG216" s="168"/>
      <c r="FH216" s="168"/>
      <c r="FI216" s="168"/>
      <c r="FJ216" s="168"/>
      <c r="FK216" s="168"/>
      <c r="FL216" s="168"/>
      <c r="FM216" s="168"/>
      <c r="FN216" s="168"/>
      <c r="FO216" s="168"/>
      <c r="FP216" s="168"/>
      <c r="FQ216" s="168"/>
      <c r="FR216" s="168"/>
      <c r="FS216" s="168"/>
      <c r="FT216" s="168"/>
      <c r="FU216" s="168"/>
      <c r="FV216" s="168"/>
      <c r="FW216" s="168"/>
      <c r="FX216" s="168"/>
      <c r="FY216" s="168"/>
      <c r="FZ216" s="168"/>
      <c r="GA216" s="168"/>
      <c r="GB216" s="168"/>
      <c r="GC216" s="168"/>
      <c r="GD216" s="168"/>
      <c r="GE216" s="168"/>
      <c r="GF216" s="168"/>
      <c r="GG216" s="168"/>
      <c r="GH216" s="168"/>
      <c r="GI216" s="168"/>
      <c r="GJ216" s="168"/>
      <c r="GK216" s="168"/>
      <c r="GL216" s="168"/>
      <c r="GM216" s="168"/>
      <c r="GN216" s="168"/>
      <c r="GO216" s="168"/>
      <c r="GP216" s="168"/>
      <c r="GQ216" s="168"/>
      <c r="GR216" s="168"/>
      <c r="GS216" s="168"/>
      <c r="GT216" s="168"/>
      <c r="GU216" s="168"/>
      <c r="GV216" s="168"/>
      <c r="GW216" s="168"/>
      <c r="GX216" s="168"/>
      <c r="GY216" s="168"/>
      <c r="GZ216" s="168"/>
      <c r="HA216" s="168"/>
      <c r="HB216" s="168"/>
      <c r="HC216" s="168"/>
      <c r="HD216" s="168"/>
      <c r="HE216" s="168"/>
      <c r="HF216" s="168"/>
      <c r="HG216" s="168"/>
      <c r="HH216" s="168"/>
      <c r="HI216" s="168"/>
      <c r="HJ216" s="168"/>
      <c r="HK216" s="168"/>
      <c r="HL216" s="168"/>
      <c r="HM216" s="168"/>
      <c r="HN216" s="168"/>
      <c r="HO216" s="168"/>
      <c r="HP216" s="168"/>
      <c r="HQ216" s="168"/>
      <c r="HR216" s="168"/>
      <c r="HS216" s="168"/>
      <c r="HT216" s="168"/>
      <c r="HU216" s="168"/>
      <c r="HV216" s="168"/>
      <c r="HW216" s="168"/>
      <c r="HX216" s="168"/>
      <c r="HY216" s="168"/>
      <c r="HZ216" s="168"/>
      <c r="IA216" s="168"/>
      <c r="IB216" s="168"/>
      <c r="IC216" s="168"/>
      <c r="ID216" s="168"/>
      <c r="IE216" s="168"/>
      <c r="IF216" s="168"/>
      <c r="IG216" s="168"/>
      <c r="IH216" s="168"/>
      <c r="II216" s="168"/>
      <c r="IJ216" s="168"/>
      <c r="IK216" s="168"/>
      <c r="IL216" s="168"/>
      <c r="IM216" s="168"/>
      <c r="IN216" s="168"/>
      <c r="IO216" s="168"/>
      <c r="IP216" s="168"/>
      <c r="IQ216" s="168"/>
      <c r="IR216" s="168"/>
      <c r="IS216" s="168"/>
      <c r="IT216" s="168"/>
      <c r="IU216" s="168"/>
      <c r="IV216" s="168"/>
    </row>
    <row r="217" spans="1:256" s="18" customFormat="1" ht="12" customHeight="1" x14ac:dyDescent="0.2">
      <c r="A217" s="168"/>
      <c r="B217" s="168"/>
      <c r="C217" s="169"/>
      <c r="D217" s="169"/>
      <c r="E217" s="169"/>
      <c r="F217" s="169"/>
      <c r="G217" s="169"/>
      <c r="H217" s="168"/>
      <c r="I217" s="168"/>
      <c r="J217" s="168"/>
      <c r="K217" s="168"/>
      <c r="L217" s="165"/>
      <c r="M217" s="165"/>
      <c r="N217" s="165"/>
      <c r="O217" s="165"/>
      <c r="P217" s="165"/>
      <c r="Q217" s="165"/>
      <c r="R217" s="165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8"/>
      <c r="AW217" s="168"/>
      <c r="AX217" s="168"/>
      <c r="AY217" s="168"/>
      <c r="AZ217" s="168"/>
      <c r="BA217" s="168"/>
      <c r="BB217" s="168"/>
      <c r="BC217" s="168"/>
      <c r="BD217" s="168"/>
      <c r="BE217" s="168"/>
      <c r="BF217" s="168"/>
      <c r="BG217" s="168"/>
      <c r="BH217" s="168"/>
      <c r="BI217" s="168"/>
      <c r="BJ217" s="168"/>
      <c r="BK217" s="168"/>
      <c r="BL217" s="168"/>
      <c r="BM217" s="168"/>
      <c r="BN217" s="168"/>
      <c r="BO217" s="168"/>
      <c r="BP217" s="168"/>
      <c r="BQ217" s="168"/>
      <c r="BR217" s="168"/>
      <c r="BS217" s="168"/>
      <c r="BT217" s="168"/>
      <c r="BU217" s="168"/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8"/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8"/>
      <c r="CU217" s="168"/>
      <c r="CV217" s="168"/>
      <c r="CW217" s="168"/>
      <c r="CX217" s="168"/>
      <c r="CY217" s="168"/>
      <c r="CZ217" s="168"/>
      <c r="DA217" s="168"/>
      <c r="DB217" s="168"/>
      <c r="DC217" s="168"/>
      <c r="DD217" s="168"/>
      <c r="DE217" s="168"/>
      <c r="DF217" s="168"/>
      <c r="DG217" s="168"/>
      <c r="DH217" s="168"/>
      <c r="DI217" s="168"/>
      <c r="DJ217" s="168"/>
      <c r="DK217" s="168"/>
      <c r="DL217" s="168"/>
      <c r="DM217" s="168"/>
      <c r="DN217" s="168"/>
      <c r="DO217" s="168"/>
      <c r="DP217" s="168"/>
      <c r="DQ217" s="168"/>
      <c r="DR217" s="168"/>
      <c r="DS217" s="168"/>
      <c r="DT217" s="168"/>
      <c r="DU217" s="168"/>
      <c r="DV217" s="168"/>
      <c r="DW217" s="168"/>
      <c r="DX217" s="168"/>
      <c r="DY217" s="168"/>
      <c r="DZ217" s="168"/>
      <c r="EA217" s="168"/>
      <c r="EB217" s="168"/>
      <c r="EC217" s="168"/>
      <c r="ED217" s="168"/>
      <c r="EE217" s="168"/>
      <c r="EF217" s="168"/>
      <c r="EG217" s="168"/>
      <c r="EH217" s="168"/>
      <c r="EI217" s="168"/>
      <c r="EJ217" s="168"/>
      <c r="EK217" s="168"/>
      <c r="EL217" s="168"/>
      <c r="EM217" s="168"/>
      <c r="EN217" s="168"/>
      <c r="EO217" s="168"/>
      <c r="EP217" s="168"/>
      <c r="EQ217" s="168"/>
      <c r="ER217" s="168"/>
      <c r="ES217" s="168"/>
      <c r="ET217" s="168"/>
      <c r="EU217" s="168"/>
      <c r="EV217" s="168"/>
      <c r="EW217" s="168"/>
      <c r="EX217" s="168"/>
      <c r="EY217" s="168"/>
      <c r="EZ217" s="168"/>
      <c r="FA217" s="168"/>
      <c r="FB217" s="168"/>
      <c r="FC217" s="168"/>
      <c r="FD217" s="168"/>
      <c r="FE217" s="168"/>
      <c r="FF217" s="168"/>
      <c r="FG217" s="168"/>
      <c r="FH217" s="168"/>
      <c r="FI217" s="168"/>
      <c r="FJ217" s="168"/>
      <c r="FK217" s="168"/>
      <c r="FL217" s="168"/>
      <c r="FM217" s="168"/>
      <c r="FN217" s="168"/>
      <c r="FO217" s="168"/>
      <c r="FP217" s="168"/>
      <c r="FQ217" s="168"/>
      <c r="FR217" s="168"/>
      <c r="FS217" s="168"/>
      <c r="FT217" s="168"/>
      <c r="FU217" s="168"/>
      <c r="FV217" s="168"/>
      <c r="FW217" s="168"/>
      <c r="FX217" s="168"/>
      <c r="FY217" s="168"/>
      <c r="FZ217" s="168"/>
      <c r="GA217" s="168"/>
      <c r="GB217" s="168"/>
      <c r="GC217" s="168"/>
      <c r="GD217" s="168"/>
      <c r="GE217" s="168"/>
      <c r="GF217" s="168"/>
      <c r="GG217" s="168"/>
      <c r="GH217" s="168"/>
      <c r="GI217" s="168"/>
      <c r="GJ217" s="168"/>
      <c r="GK217" s="168"/>
      <c r="GL217" s="168"/>
      <c r="GM217" s="168"/>
      <c r="GN217" s="168"/>
      <c r="GO217" s="168"/>
      <c r="GP217" s="168"/>
      <c r="GQ217" s="168"/>
      <c r="GR217" s="168"/>
      <c r="GS217" s="168"/>
      <c r="GT217" s="168"/>
      <c r="GU217" s="168"/>
      <c r="GV217" s="168"/>
      <c r="GW217" s="168"/>
      <c r="GX217" s="168"/>
      <c r="GY217" s="168"/>
      <c r="GZ217" s="168"/>
      <c r="HA217" s="168"/>
      <c r="HB217" s="168"/>
      <c r="HC217" s="168"/>
      <c r="HD217" s="168"/>
      <c r="HE217" s="168"/>
      <c r="HF217" s="168"/>
      <c r="HG217" s="168"/>
      <c r="HH217" s="168"/>
      <c r="HI217" s="168"/>
      <c r="HJ217" s="168"/>
      <c r="HK217" s="168"/>
      <c r="HL217" s="168"/>
      <c r="HM217" s="168"/>
      <c r="HN217" s="168"/>
      <c r="HO217" s="168"/>
      <c r="HP217" s="168"/>
      <c r="HQ217" s="168"/>
      <c r="HR217" s="168"/>
      <c r="HS217" s="168"/>
      <c r="HT217" s="168"/>
      <c r="HU217" s="168"/>
      <c r="HV217" s="168"/>
      <c r="HW217" s="168"/>
      <c r="HX217" s="168"/>
      <c r="HY217" s="168"/>
      <c r="HZ217" s="168"/>
      <c r="IA217" s="168"/>
      <c r="IB217" s="168"/>
      <c r="IC217" s="168"/>
      <c r="ID217" s="168"/>
      <c r="IE217" s="168"/>
      <c r="IF217" s="168"/>
      <c r="IG217" s="168"/>
      <c r="IH217" s="168"/>
      <c r="II217" s="168"/>
      <c r="IJ217" s="168"/>
      <c r="IK217" s="168"/>
      <c r="IL217" s="168"/>
      <c r="IM217" s="168"/>
      <c r="IN217" s="168"/>
      <c r="IO217" s="168"/>
      <c r="IP217" s="168"/>
      <c r="IQ217" s="168"/>
      <c r="IR217" s="168"/>
      <c r="IS217" s="168"/>
      <c r="IT217" s="168"/>
      <c r="IU217" s="168"/>
      <c r="IV217" s="168"/>
    </row>
    <row r="218" spans="1:256" s="18" customFormat="1" ht="12" customHeight="1" x14ac:dyDescent="0.2">
      <c r="A218" s="168"/>
      <c r="B218" s="168"/>
      <c r="C218" s="169"/>
      <c r="D218" s="169"/>
      <c r="E218" s="169"/>
      <c r="F218" s="169"/>
      <c r="G218" s="169"/>
      <c r="H218" s="168"/>
      <c r="I218" s="168"/>
      <c r="J218" s="168"/>
      <c r="K218" s="168"/>
      <c r="L218" s="167"/>
      <c r="M218" s="167"/>
      <c r="N218" s="167"/>
      <c r="O218" s="167"/>
      <c r="P218" s="167"/>
      <c r="Q218" s="167"/>
      <c r="R218" s="167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68"/>
      <c r="BD218" s="168"/>
      <c r="BE218" s="168"/>
      <c r="BF218" s="168"/>
      <c r="BG218" s="168"/>
      <c r="BH218" s="168"/>
      <c r="BI218" s="168"/>
      <c r="BJ218" s="168"/>
      <c r="BK218" s="168"/>
      <c r="BL218" s="168"/>
      <c r="BM218" s="168"/>
      <c r="BN218" s="168"/>
      <c r="BO218" s="168"/>
      <c r="BP218" s="168"/>
      <c r="BQ218" s="168"/>
      <c r="BR218" s="168"/>
      <c r="BS218" s="168"/>
      <c r="BT218" s="168"/>
      <c r="BU218" s="168"/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8"/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8"/>
      <c r="CU218" s="168"/>
      <c r="CV218" s="168"/>
      <c r="CW218" s="168"/>
      <c r="CX218" s="168"/>
      <c r="CY218" s="168"/>
      <c r="CZ218" s="168"/>
      <c r="DA218" s="168"/>
      <c r="DB218" s="168"/>
      <c r="DC218" s="168"/>
      <c r="DD218" s="168"/>
      <c r="DE218" s="168"/>
      <c r="DF218" s="168"/>
      <c r="DG218" s="168"/>
      <c r="DH218" s="168"/>
      <c r="DI218" s="168"/>
      <c r="DJ218" s="168"/>
      <c r="DK218" s="168"/>
      <c r="DL218" s="168"/>
      <c r="DM218" s="168"/>
      <c r="DN218" s="168"/>
      <c r="DO218" s="168"/>
      <c r="DP218" s="168"/>
      <c r="DQ218" s="168"/>
      <c r="DR218" s="168"/>
      <c r="DS218" s="168"/>
      <c r="DT218" s="168"/>
      <c r="DU218" s="168"/>
      <c r="DV218" s="168"/>
      <c r="DW218" s="168"/>
      <c r="DX218" s="168"/>
      <c r="DY218" s="168"/>
      <c r="DZ218" s="168"/>
      <c r="EA218" s="168"/>
      <c r="EB218" s="168"/>
      <c r="EC218" s="168"/>
      <c r="ED218" s="168"/>
      <c r="EE218" s="168"/>
      <c r="EF218" s="168"/>
      <c r="EG218" s="168"/>
      <c r="EH218" s="168"/>
      <c r="EI218" s="168"/>
      <c r="EJ218" s="168"/>
      <c r="EK218" s="168"/>
      <c r="EL218" s="168"/>
      <c r="EM218" s="168"/>
      <c r="EN218" s="168"/>
      <c r="EO218" s="168"/>
      <c r="EP218" s="168"/>
      <c r="EQ218" s="168"/>
      <c r="ER218" s="168"/>
      <c r="ES218" s="168"/>
      <c r="ET218" s="168"/>
      <c r="EU218" s="168"/>
      <c r="EV218" s="168"/>
      <c r="EW218" s="168"/>
      <c r="EX218" s="168"/>
      <c r="EY218" s="168"/>
      <c r="EZ218" s="168"/>
      <c r="FA218" s="168"/>
      <c r="FB218" s="168"/>
      <c r="FC218" s="168"/>
      <c r="FD218" s="168"/>
      <c r="FE218" s="168"/>
      <c r="FF218" s="168"/>
      <c r="FG218" s="168"/>
      <c r="FH218" s="168"/>
      <c r="FI218" s="168"/>
      <c r="FJ218" s="168"/>
      <c r="FK218" s="168"/>
      <c r="FL218" s="168"/>
      <c r="FM218" s="168"/>
      <c r="FN218" s="168"/>
      <c r="FO218" s="168"/>
      <c r="FP218" s="168"/>
      <c r="FQ218" s="168"/>
      <c r="FR218" s="168"/>
      <c r="FS218" s="168"/>
      <c r="FT218" s="168"/>
      <c r="FU218" s="168"/>
      <c r="FV218" s="168"/>
      <c r="FW218" s="168"/>
      <c r="FX218" s="168"/>
      <c r="FY218" s="168"/>
      <c r="FZ218" s="168"/>
      <c r="GA218" s="168"/>
      <c r="GB218" s="168"/>
      <c r="GC218" s="168"/>
      <c r="GD218" s="168"/>
      <c r="GE218" s="168"/>
      <c r="GF218" s="168"/>
      <c r="GG218" s="168"/>
      <c r="GH218" s="168"/>
      <c r="GI218" s="168"/>
      <c r="GJ218" s="168"/>
      <c r="GK218" s="168"/>
      <c r="GL218" s="168"/>
      <c r="GM218" s="168"/>
      <c r="GN218" s="168"/>
      <c r="GO218" s="168"/>
      <c r="GP218" s="168"/>
      <c r="GQ218" s="168"/>
      <c r="GR218" s="168"/>
      <c r="GS218" s="168"/>
      <c r="GT218" s="168"/>
      <c r="GU218" s="168"/>
      <c r="GV218" s="168"/>
      <c r="GW218" s="168"/>
      <c r="GX218" s="168"/>
      <c r="GY218" s="168"/>
      <c r="GZ218" s="168"/>
      <c r="HA218" s="168"/>
      <c r="HB218" s="168"/>
      <c r="HC218" s="168"/>
      <c r="HD218" s="168"/>
      <c r="HE218" s="168"/>
      <c r="HF218" s="168"/>
      <c r="HG218" s="168"/>
      <c r="HH218" s="168"/>
      <c r="HI218" s="168"/>
      <c r="HJ218" s="168"/>
      <c r="HK218" s="168"/>
      <c r="HL218" s="168"/>
      <c r="HM218" s="168"/>
      <c r="HN218" s="168"/>
      <c r="HO218" s="168"/>
      <c r="HP218" s="168"/>
      <c r="HQ218" s="168"/>
      <c r="HR218" s="168"/>
      <c r="HS218" s="168"/>
      <c r="HT218" s="168"/>
      <c r="HU218" s="168"/>
      <c r="HV218" s="168"/>
      <c r="HW218" s="168"/>
      <c r="HX218" s="168"/>
      <c r="HY218" s="168"/>
      <c r="HZ218" s="168"/>
      <c r="IA218" s="168"/>
      <c r="IB218" s="168"/>
      <c r="IC218" s="168"/>
      <c r="ID218" s="168"/>
      <c r="IE218" s="168"/>
      <c r="IF218" s="168"/>
      <c r="IG218" s="168"/>
      <c r="IH218" s="168"/>
      <c r="II218" s="168"/>
      <c r="IJ218" s="168"/>
      <c r="IK218" s="168"/>
      <c r="IL218" s="168"/>
      <c r="IM218" s="168"/>
      <c r="IN218" s="168"/>
      <c r="IO218" s="168"/>
      <c r="IP218" s="168"/>
      <c r="IQ218" s="168"/>
      <c r="IR218" s="168"/>
      <c r="IS218" s="168"/>
      <c r="IT218" s="168"/>
      <c r="IU218" s="168"/>
      <c r="IV218" s="168"/>
    </row>
    <row r="219" spans="1:256" s="18" customFormat="1" ht="12" customHeight="1" x14ac:dyDescent="0.2">
      <c r="A219" s="168"/>
      <c r="B219" s="168"/>
      <c r="C219" s="169"/>
      <c r="D219" s="169"/>
      <c r="E219" s="169"/>
      <c r="F219" s="169"/>
      <c r="G219" s="169"/>
      <c r="H219" s="168"/>
      <c r="I219" s="168"/>
      <c r="J219" s="168"/>
      <c r="K219" s="168"/>
      <c r="L219" s="167"/>
      <c r="M219" s="167"/>
      <c r="N219" s="167"/>
      <c r="O219" s="167"/>
      <c r="P219" s="167"/>
      <c r="Q219" s="167"/>
      <c r="R219" s="167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68"/>
      <c r="BD219" s="168"/>
      <c r="BE219" s="168"/>
      <c r="BF219" s="168"/>
      <c r="BG219" s="168"/>
      <c r="BH219" s="168"/>
      <c r="BI219" s="168"/>
      <c r="BJ219" s="168"/>
      <c r="BK219" s="168"/>
      <c r="BL219" s="168"/>
      <c r="BM219" s="168"/>
      <c r="BN219" s="168"/>
      <c r="BO219" s="168"/>
      <c r="BP219" s="168"/>
      <c r="BQ219" s="168"/>
      <c r="BR219" s="168"/>
      <c r="BS219" s="168"/>
      <c r="BT219" s="168"/>
      <c r="BU219" s="168"/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8"/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8"/>
      <c r="CU219" s="168"/>
      <c r="CV219" s="168"/>
      <c r="CW219" s="168"/>
      <c r="CX219" s="168"/>
      <c r="CY219" s="168"/>
      <c r="CZ219" s="168"/>
      <c r="DA219" s="168"/>
      <c r="DB219" s="168"/>
      <c r="DC219" s="168"/>
      <c r="DD219" s="168"/>
      <c r="DE219" s="168"/>
      <c r="DF219" s="168"/>
      <c r="DG219" s="168"/>
      <c r="DH219" s="168"/>
      <c r="DI219" s="168"/>
      <c r="DJ219" s="168"/>
      <c r="DK219" s="168"/>
      <c r="DL219" s="168"/>
      <c r="DM219" s="168"/>
      <c r="DN219" s="168"/>
      <c r="DO219" s="168"/>
      <c r="DP219" s="168"/>
      <c r="DQ219" s="168"/>
      <c r="DR219" s="168"/>
      <c r="DS219" s="168"/>
      <c r="DT219" s="168"/>
      <c r="DU219" s="168"/>
      <c r="DV219" s="168"/>
      <c r="DW219" s="168"/>
      <c r="DX219" s="168"/>
      <c r="DY219" s="168"/>
      <c r="DZ219" s="168"/>
      <c r="EA219" s="168"/>
      <c r="EB219" s="168"/>
      <c r="EC219" s="168"/>
      <c r="ED219" s="168"/>
      <c r="EE219" s="168"/>
      <c r="EF219" s="168"/>
      <c r="EG219" s="168"/>
      <c r="EH219" s="168"/>
      <c r="EI219" s="168"/>
      <c r="EJ219" s="168"/>
      <c r="EK219" s="168"/>
      <c r="EL219" s="168"/>
      <c r="EM219" s="168"/>
      <c r="EN219" s="168"/>
      <c r="EO219" s="168"/>
      <c r="EP219" s="168"/>
      <c r="EQ219" s="168"/>
      <c r="ER219" s="168"/>
      <c r="ES219" s="168"/>
      <c r="ET219" s="168"/>
      <c r="EU219" s="168"/>
      <c r="EV219" s="168"/>
      <c r="EW219" s="168"/>
      <c r="EX219" s="168"/>
      <c r="EY219" s="168"/>
      <c r="EZ219" s="168"/>
      <c r="FA219" s="168"/>
      <c r="FB219" s="168"/>
      <c r="FC219" s="168"/>
      <c r="FD219" s="168"/>
      <c r="FE219" s="168"/>
      <c r="FF219" s="168"/>
      <c r="FG219" s="168"/>
      <c r="FH219" s="168"/>
      <c r="FI219" s="168"/>
      <c r="FJ219" s="168"/>
      <c r="FK219" s="168"/>
      <c r="FL219" s="168"/>
      <c r="FM219" s="168"/>
      <c r="FN219" s="168"/>
      <c r="FO219" s="168"/>
      <c r="FP219" s="168"/>
      <c r="FQ219" s="168"/>
      <c r="FR219" s="168"/>
      <c r="FS219" s="168"/>
      <c r="FT219" s="168"/>
      <c r="FU219" s="168"/>
      <c r="FV219" s="168"/>
      <c r="FW219" s="168"/>
      <c r="FX219" s="168"/>
      <c r="FY219" s="168"/>
      <c r="FZ219" s="168"/>
      <c r="GA219" s="168"/>
      <c r="GB219" s="168"/>
      <c r="GC219" s="168"/>
      <c r="GD219" s="168"/>
      <c r="GE219" s="168"/>
      <c r="GF219" s="168"/>
      <c r="GG219" s="168"/>
      <c r="GH219" s="168"/>
      <c r="GI219" s="168"/>
      <c r="GJ219" s="168"/>
      <c r="GK219" s="168"/>
      <c r="GL219" s="168"/>
      <c r="GM219" s="168"/>
      <c r="GN219" s="168"/>
      <c r="GO219" s="168"/>
      <c r="GP219" s="168"/>
      <c r="GQ219" s="168"/>
      <c r="GR219" s="168"/>
      <c r="GS219" s="168"/>
      <c r="GT219" s="168"/>
      <c r="GU219" s="168"/>
      <c r="GV219" s="168"/>
      <c r="GW219" s="168"/>
      <c r="GX219" s="168"/>
      <c r="GY219" s="168"/>
      <c r="GZ219" s="168"/>
      <c r="HA219" s="168"/>
      <c r="HB219" s="168"/>
      <c r="HC219" s="168"/>
      <c r="HD219" s="168"/>
      <c r="HE219" s="168"/>
      <c r="HF219" s="168"/>
      <c r="HG219" s="168"/>
      <c r="HH219" s="168"/>
      <c r="HI219" s="168"/>
      <c r="HJ219" s="168"/>
      <c r="HK219" s="168"/>
      <c r="HL219" s="168"/>
      <c r="HM219" s="168"/>
      <c r="HN219" s="168"/>
      <c r="HO219" s="168"/>
      <c r="HP219" s="168"/>
      <c r="HQ219" s="168"/>
      <c r="HR219" s="168"/>
      <c r="HS219" s="168"/>
      <c r="HT219" s="168"/>
      <c r="HU219" s="168"/>
      <c r="HV219" s="168"/>
      <c r="HW219" s="168"/>
      <c r="HX219" s="168"/>
      <c r="HY219" s="168"/>
      <c r="HZ219" s="168"/>
      <c r="IA219" s="168"/>
      <c r="IB219" s="168"/>
      <c r="IC219" s="168"/>
      <c r="ID219" s="168"/>
      <c r="IE219" s="168"/>
      <c r="IF219" s="168"/>
      <c r="IG219" s="168"/>
      <c r="IH219" s="168"/>
      <c r="II219" s="168"/>
      <c r="IJ219" s="168"/>
      <c r="IK219" s="168"/>
      <c r="IL219" s="168"/>
      <c r="IM219" s="168"/>
      <c r="IN219" s="168"/>
      <c r="IO219" s="168"/>
      <c r="IP219" s="168"/>
      <c r="IQ219" s="168"/>
      <c r="IR219" s="168"/>
      <c r="IS219" s="168"/>
      <c r="IT219" s="168"/>
      <c r="IU219" s="168"/>
      <c r="IV219" s="168"/>
    </row>
    <row r="220" spans="1:256" s="30" customFormat="1" ht="12" customHeight="1" x14ac:dyDescent="0.2">
      <c r="A220" s="168"/>
      <c r="B220" s="168"/>
      <c r="C220" s="169"/>
      <c r="D220" s="169"/>
      <c r="E220" s="169"/>
      <c r="F220" s="169"/>
      <c r="G220" s="169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68"/>
      <c r="BD220" s="168"/>
      <c r="BE220" s="168"/>
      <c r="BF220" s="168"/>
      <c r="BG220" s="168"/>
      <c r="BH220" s="168"/>
      <c r="BI220" s="168"/>
      <c r="BJ220" s="168"/>
      <c r="BK220" s="168"/>
      <c r="BL220" s="168"/>
      <c r="BM220" s="168"/>
      <c r="BN220" s="168"/>
      <c r="BO220" s="168"/>
      <c r="BP220" s="168"/>
      <c r="BQ220" s="168"/>
      <c r="BR220" s="168"/>
      <c r="BS220" s="168"/>
      <c r="BT220" s="168"/>
      <c r="BU220" s="168"/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8"/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8"/>
      <c r="CU220" s="168"/>
      <c r="CV220" s="168"/>
      <c r="CW220" s="168"/>
      <c r="CX220" s="168"/>
      <c r="CY220" s="168"/>
      <c r="CZ220" s="168"/>
      <c r="DA220" s="168"/>
      <c r="DB220" s="168"/>
      <c r="DC220" s="168"/>
      <c r="DD220" s="168"/>
      <c r="DE220" s="168"/>
      <c r="DF220" s="168"/>
      <c r="DG220" s="168"/>
      <c r="DH220" s="168"/>
      <c r="DI220" s="168"/>
      <c r="DJ220" s="168"/>
      <c r="DK220" s="168"/>
      <c r="DL220" s="168"/>
      <c r="DM220" s="168"/>
      <c r="DN220" s="168"/>
      <c r="DO220" s="168"/>
      <c r="DP220" s="168"/>
      <c r="DQ220" s="168"/>
      <c r="DR220" s="168"/>
      <c r="DS220" s="168"/>
      <c r="DT220" s="168"/>
      <c r="DU220" s="168"/>
      <c r="DV220" s="168"/>
      <c r="DW220" s="168"/>
      <c r="DX220" s="168"/>
      <c r="DY220" s="168"/>
      <c r="DZ220" s="168"/>
      <c r="EA220" s="168"/>
      <c r="EB220" s="168"/>
      <c r="EC220" s="168"/>
      <c r="ED220" s="168"/>
      <c r="EE220" s="168"/>
      <c r="EF220" s="168"/>
      <c r="EG220" s="168"/>
      <c r="EH220" s="168"/>
      <c r="EI220" s="168"/>
      <c r="EJ220" s="168"/>
      <c r="EK220" s="168"/>
      <c r="EL220" s="168"/>
      <c r="EM220" s="168"/>
      <c r="EN220" s="168"/>
      <c r="EO220" s="168"/>
      <c r="EP220" s="168"/>
      <c r="EQ220" s="168"/>
      <c r="ER220" s="168"/>
      <c r="ES220" s="168"/>
      <c r="ET220" s="168"/>
      <c r="EU220" s="168"/>
      <c r="EV220" s="168"/>
      <c r="EW220" s="168"/>
      <c r="EX220" s="168"/>
      <c r="EY220" s="168"/>
      <c r="EZ220" s="168"/>
      <c r="FA220" s="168"/>
      <c r="FB220" s="168"/>
      <c r="FC220" s="168"/>
      <c r="FD220" s="168"/>
      <c r="FE220" s="168"/>
      <c r="FF220" s="168"/>
      <c r="FG220" s="168"/>
      <c r="FH220" s="168"/>
      <c r="FI220" s="168"/>
      <c r="FJ220" s="168"/>
      <c r="FK220" s="168"/>
      <c r="FL220" s="168"/>
      <c r="FM220" s="168"/>
      <c r="FN220" s="168"/>
      <c r="FO220" s="168"/>
      <c r="FP220" s="168"/>
      <c r="FQ220" s="168"/>
      <c r="FR220" s="168"/>
      <c r="FS220" s="168"/>
      <c r="FT220" s="168"/>
      <c r="FU220" s="168"/>
      <c r="FV220" s="168"/>
      <c r="FW220" s="168"/>
      <c r="FX220" s="168"/>
      <c r="FY220" s="168"/>
      <c r="FZ220" s="168"/>
      <c r="GA220" s="168"/>
      <c r="GB220" s="168"/>
      <c r="GC220" s="168"/>
      <c r="GD220" s="168"/>
      <c r="GE220" s="168"/>
      <c r="GF220" s="168"/>
      <c r="GG220" s="168"/>
      <c r="GH220" s="168"/>
      <c r="GI220" s="168"/>
      <c r="GJ220" s="168"/>
      <c r="GK220" s="168"/>
      <c r="GL220" s="168"/>
      <c r="GM220" s="168"/>
      <c r="GN220" s="168"/>
      <c r="GO220" s="168"/>
      <c r="GP220" s="168"/>
      <c r="GQ220" s="168"/>
      <c r="GR220" s="168"/>
      <c r="GS220" s="168"/>
      <c r="GT220" s="168"/>
      <c r="GU220" s="168"/>
      <c r="GV220" s="168"/>
      <c r="GW220" s="168"/>
      <c r="GX220" s="168"/>
      <c r="GY220" s="168"/>
      <c r="GZ220" s="168"/>
      <c r="HA220" s="168"/>
      <c r="HB220" s="168"/>
      <c r="HC220" s="168"/>
      <c r="HD220" s="168"/>
      <c r="HE220" s="168"/>
      <c r="HF220" s="168"/>
      <c r="HG220" s="168"/>
      <c r="HH220" s="168"/>
      <c r="HI220" s="168"/>
      <c r="HJ220" s="168"/>
      <c r="HK220" s="168"/>
      <c r="HL220" s="168"/>
      <c r="HM220" s="168"/>
      <c r="HN220" s="168"/>
      <c r="HO220" s="168"/>
      <c r="HP220" s="168"/>
      <c r="HQ220" s="168"/>
      <c r="HR220" s="168"/>
      <c r="HS220" s="168"/>
      <c r="HT220" s="168"/>
      <c r="HU220" s="168"/>
      <c r="HV220" s="168"/>
      <c r="HW220" s="168"/>
      <c r="HX220" s="168"/>
      <c r="HY220" s="168"/>
      <c r="HZ220" s="168"/>
      <c r="IA220" s="168"/>
      <c r="IB220" s="168"/>
      <c r="IC220" s="168"/>
      <c r="ID220" s="168"/>
      <c r="IE220" s="168"/>
      <c r="IF220" s="168"/>
      <c r="IG220" s="168"/>
      <c r="IH220" s="168"/>
      <c r="II220" s="168"/>
      <c r="IJ220" s="168"/>
      <c r="IK220" s="168"/>
      <c r="IL220" s="168"/>
      <c r="IM220" s="168"/>
      <c r="IN220" s="168"/>
      <c r="IO220" s="168"/>
      <c r="IP220" s="168"/>
      <c r="IQ220" s="168"/>
      <c r="IR220" s="168"/>
      <c r="IS220" s="168"/>
      <c r="IT220" s="168"/>
      <c r="IU220" s="168"/>
      <c r="IV220" s="168"/>
    </row>
    <row r="221" spans="1:256" s="31" customFormat="1" ht="12" customHeight="1" x14ac:dyDescent="0.2">
      <c r="A221" s="168"/>
      <c r="B221" s="168"/>
      <c r="C221" s="169"/>
      <c r="D221" s="169"/>
      <c r="E221" s="169"/>
      <c r="F221" s="169"/>
      <c r="G221" s="169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8"/>
      <c r="BJ221" s="168"/>
      <c r="BK221" s="168"/>
      <c r="BL221" s="168"/>
      <c r="BM221" s="168"/>
      <c r="BN221" s="168"/>
      <c r="BO221" s="168"/>
      <c r="BP221" s="168"/>
      <c r="BQ221" s="168"/>
      <c r="BR221" s="168"/>
      <c r="BS221" s="168"/>
      <c r="BT221" s="168"/>
      <c r="BU221" s="168"/>
      <c r="BV221" s="168"/>
      <c r="BW221" s="168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8"/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8"/>
      <c r="CU221" s="168"/>
      <c r="CV221" s="168"/>
      <c r="CW221" s="168"/>
      <c r="CX221" s="168"/>
      <c r="CY221" s="168"/>
      <c r="CZ221" s="168"/>
      <c r="DA221" s="168"/>
      <c r="DB221" s="168"/>
      <c r="DC221" s="168"/>
      <c r="DD221" s="168"/>
      <c r="DE221" s="168"/>
      <c r="DF221" s="168"/>
      <c r="DG221" s="168"/>
      <c r="DH221" s="168"/>
      <c r="DI221" s="168"/>
      <c r="DJ221" s="168"/>
      <c r="DK221" s="168"/>
      <c r="DL221" s="168"/>
      <c r="DM221" s="168"/>
      <c r="DN221" s="168"/>
      <c r="DO221" s="168"/>
      <c r="DP221" s="168"/>
      <c r="DQ221" s="168"/>
      <c r="DR221" s="168"/>
      <c r="DS221" s="168"/>
      <c r="DT221" s="168"/>
      <c r="DU221" s="168"/>
      <c r="DV221" s="168"/>
      <c r="DW221" s="168"/>
      <c r="DX221" s="168"/>
      <c r="DY221" s="168"/>
      <c r="DZ221" s="168"/>
      <c r="EA221" s="168"/>
      <c r="EB221" s="168"/>
      <c r="EC221" s="168"/>
      <c r="ED221" s="168"/>
      <c r="EE221" s="168"/>
      <c r="EF221" s="168"/>
      <c r="EG221" s="168"/>
      <c r="EH221" s="168"/>
      <c r="EI221" s="168"/>
      <c r="EJ221" s="168"/>
      <c r="EK221" s="168"/>
      <c r="EL221" s="168"/>
      <c r="EM221" s="168"/>
      <c r="EN221" s="168"/>
      <c r="EO221" s="168"/>
      <c r="EP221" s="168"/>
      <c r="EQ221" s="168"/>
      <c r="ER221" s="168"/>
      <c r="ES221" s="168"/>
      <c r="ET221" s="168"/>
      <c r="EU221" s="168"/>
      <c r="EV221" s="168"/>
      <c r="EW221" s="168"/>
      <c r="EX221" s="168"/>
      <c r="EY221" s="168"/>
      <c r="EZ221" s="168"/>
      <c r="FA221" s="168"/>
      <c r="FB221" s="168"/>
      <c r="FC221" s="168"/>
      <c r="FD221" s="168"/>
      <c r="FE221" s="168"/>
      <c r="FF221" s="168"/>
      <c r="FG221" s="168"/>
      <c r="FH221" s="168"/>
      <c r="FI221" s="168"/>
      <c r="FJ221" s="168"/>
      <c r="FK221" s="168"/>
      <c r="FL221" s="168"/>
      <c r="FM221" s="168"/>
      <c r="FN221" s="168"/>
      <c r="FO221" s="168"/>
      <c r="FP221" s="168"/>
      <c r="FQ221" s="168"/>
      <c r="FR221" s="168"/>
      <c r="FS221" s="168"/>
      <c r="FT221" s="168"/>
      <c r="FU221" s="168"/>
      <c r="FV221" s="168"/>
      <c r="FW221" s="168"/>
      <c r="FX221" s="168"/>
      <c r="FY221" s="168"/>
      <c r="FZ221" s="168"/>
      <c r="GA221" s="168"/>
      <c r="GB221" s="168"/>
      <c r="GC221" s="168"/>
      <c r="GD221" s="168"/>
      <c r="GE221" s="168"/>
      <c r="GF221" s="168"/>
      <c r="GG221" s="168"/>
      <c r="GH221" s="168"/>
      <c r="GI221" s="168"/>
      <c r="GJ221" s="168"/>
      <c r="GK221" s="168"/>
      <c r="GL221" s="168"/>
      <c r="GM221" s="168"/>
      <c r="GN221" s="168"/>
      <c r="GO221" s="168"/>
      <c r="GP221" s="168"/>
      <c r="GQ221" s="168"/>
      <c r="GR221" s="168"/>
      <c r="GS221" s="168"/>
      <c r="GT221" s="168"/>
      <c r="GU221" s="168"/>
      <c r="GV221" s="168"/>
      <c r="GW221" s="168"/>
      <c r="GX221" s="168"/>
      <c r="GY221" s="168"/>
      <c r="GZ221" s="168"/>
      <c r="HA221" s="168"/>
      <c r="HB221" s="168"/>
      <c r="HC221" s="168"/>
      <c r="HD221" s="168"/>
      <c r="HE221" s="168"/>
      <c r="HF221" s="168"/>
      <c r="HG221" s="168"/>
      <c r="HH221" s="168"/>
      <c r="HI221" s="168"/>
      <c r="HJ221" s="168"/>
      <c r="HK221" s="168"/>
      <c r="HL221" s="168"/>
      <c r="HM221" s="168"/>
      <c r="HN221" s="168"/>
      <c r="HO221" s="168"/>
      <c r="HP221" s="168"/>
      <c r="HQ221" s="168"/>
      <c r="HR221" s="168"/>
      <c r="HS221" s="168"/>
      <c r="HT221" s="168"/>
      <c r="HU221" s="168"/>
      <c r="HV221" s="168"/>
      <c r="HW221" s="168"/>
      <c r="HX221" s="168"/>
      <c r="HY221" s="168"/>
      <c r="HZ221" s="168"/>
      <c r="IA221" s="168"/>
      <c r="IB221" s="168"/>
      <c r="IC221" s="168"/>
      <c r="ID221" s="168"/>
      <c r="IE221" s="168"/>
      <c r="IF221" s="168"/>
      <c r="IG221" s="168"/>
      <c r="IH221" s="168"/>
      <c r="II221" s="168"/>
      <c r="IJ221" s="168"/>
      <c r="IK221" s="168"/>
      <c r="IL221" s="168"/>
      <c r="IM221" s="168"/>
      <c r="IN221" s="168"/>
      <c r="IO221" s="168"/>
      <c r="IP221" s="168"/>
      <c r="IQ221" s="168"/>
      <c r="IR221" s="168"/>
      <c r="IS221" s="168"/>
      <c r="IT221" s="168"/>
      <c r="IU221" s="168"/>
      <c r="IV221" s="168"/>
    </row>
    <row r="222" spans="1:256" s="32" customFormat="1" ht="12" customHeight="1" x14ac:dyDescent="0.2">
      <c r="A222" s="168"/>
      <c r="B222" s="168"/>
      <c r="C222" s="169"/>
      <c r="D222" s="169"/>
      <c r="E222" s="169"/>
      <c r="F222" s="169"/>
      <c r="G222" s="169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8"/>
      <c r="BJ222" s="168"/>
      <c r="BK222" s="168"/>
      <c r="BL222" s="168"/>
      <c r="BM222" s="168"/>
      <c r="BN222" s="168"/>
      <c r="BO222" s="168"/>
      <c r="BP222" s="168"/>
      <c r="BQ222" s="168"/>
      <c r="BR222" s="168"/>
      <c r="BS222" s="168"/>
      <c r="BT222" s="168"/>
      <c r="BU222" s="168"/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8"/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8"/>
      <c r="DE222" s="168"/>
      <c r="DF222" s="168"/>
      <c r="DG222" s="168"/>
      <c r="DH222" s="168"/>
      <c r="DI222" s="168"/>
      <c r="DJ222" s="168"/>
      <c r="DK222" s="168"/>
      <c r="DL222" s="168"/>
      <c r="DM222" s="168"/>
      <c r="DN222" s="168"/>
      <c r="DO222" s="168"/>
      <c r="DP222" s="168"/>
      <c r="DQ222" s="168"/>
      <c r="DR222" s="168"/>
      <c r="DS222" s="168"/>
      <c r="DT222" s="168"/>
      <c r="DU222" s="168"/>
      <c r="DV222" s="168"/>
      <c r="DW222" s="168"/>
      <c r="DX222" s="168"/>
      <c r="DY222" s="168"/>
      <c r="DZ222" s="168"/>
      <c r="EA222" s="168"/>
      <c r="EB222" s="168"/>
      <c r="EC222" s="168"/>
      <c r="ED222" s="168"/>
      <c r="EE222" s="168"/>
      <c r="EF222" s="168"/>
      <c r="EG222" s="168"/>
      <c r="EH222" s="168"/>
      <c r="EI222" s="168"/>
      <c r="EJ222" s="168"/>
      <c r="EK222" s="168"/>
      <c r="EL222" s="168"/>
      <c r="EM222" s="168"/>
      <c r="EN222" s="168"/>
      <c r="EO222" s="168"/>
      <c r="EP222" s="168"/>
      <c r="EQ222" s="168"/>
      <c r="ER222" s="168"/>
      <c r="ES222" s="168"/>
      <c r="ET222" s="168"/>
      <c r="EU222" s="168"/>
      <c r="EV222" s="168"/>
      <c r="EW222" s="168"/>
      <c r="EX222" s="168"/>
      <c r="EY222" s="168"/>
      <c r="EZ222" s="168"/>
      <c r="FA222" s="168"/>
      <c r="FB222" s="168"/>
      <c r="FC222" s="168"/>
      <c r="FD222" s="168"/>
      <c r="FE222" s="168"/>
      <c r="FF222" s="168"/>
      <c r="FG222" s="168"/>
      <c r="FH222" s="168"/>
      <c r="FI222" s="168"/>
      <c r="FJ222" s="168"/>
      <c r="FK222" s="168"/>
      <c r="FL222" s="168"/>
      <c r="FM222" s="168"/>
      <c r="FN222" s="168"/>
      <c r="FO222" s="168"/>
      <c r="FP222" s="168"/>
      <c r="FQ222" s="168"/>
      <c r="FR222" s="168"/>
      <c r="FS222" s="168"/>
      <c r="FT222" s="168"/>
      <c r="FU222" s="168"/>
      <c r="FV222" s="168"/>
      <c r="FW222" s="168"/>
      <c r="FX222" s="168"/>
      <c r="FY222" s="168"/>
      <c r="FZ222" s="168"/>
      <c r="GA222" s="168"/>
      <c r="GB222" s="168"/>
      <c r="GC222" s="168"/>
      <c r="GD222" s="168"/>
      <c r="GE222" s="168"/>
      <c r="GF222" s="168"/>
      <c r="GG222" s="168"/>
      <c r="GH222" s="168"/>
      <c r="GI222" s="168"/>
      <c r="GJ222" s="168"/>
      <c r="GK222" s="168"/>
      <c r="GL222" s="168"/>
      <c r="GM222" s="168"/>
      <c r="GN222" s="168"/>
      <c r="GO222" s="168"/>
      <c r="GP222" s="168"/>
      <c r="GQ222" s="168"/>
      <c r="GR222" s="168"/>
      <c r="GS222" s="168"/>
      <c r="GT222" s="168"/>
      <c r="GU222" s="168"/>
      <c r="GV222" s="168"/>
      <c r="GW222" s="168"/>
      <c r="GX222" s="168"/>
      <c r="GY222" s="168"/>
      <c r="GZ222" s="168"/>
      <c r="HA222" s="168"/>
      <c r="HB222" s="168"/>
      <c r="HC222" s="168"/>
      <c r="HD222" s="168"/>
      <c r="HE222" s="168"/>
      <c r="HF222" s="168"/>
      <c r="HG222" s="168"/>
      <c r="HH222" s="168"/>
      <c r="HI222" s="168"/>
      <c r="HJ222" s="168"/>
      <c r="HK222" s="168"/>
      <c r="HL222" s="168"/>
      <c r="HM222" s="168"/>
      <c r="HN222" s="168"/>
      <c r="HO222" s="168"/>
      <c r="HP222" s="168"/>
      <c r="HQ222" s="168"/>
      <c r="HR222" s="168"/>
      <c r="HS222" s="168"/>
      <c r="HT222" s="168"/>
      <c r="HU222" s="168"/>
      <c r="HV222" s="168"/>
      <c r="HW222" s="168"/>
      <c r="HX222" s="168"/>
      <c r="HY222" s="168"/>
      <c r="HZ222" s="168"/>
      <c r="IA222" s="168"/>
      <c r="IB222" s="168"/>
      <c r="IC222" s="168"/>
      <c r="ID222" s="168"/>
      <c r="IE222" s="168"/>
      <c r="IF222" s="168"/>
      <c r="IG222" s="168"/>
      <c r="IH222" s="168"/>
      <c r="II222" s="168"/>
      <c r="IJ222" s="168"/>
      <c r="IK222" s="168"/>
      <c r="IL222" s="168"/>
      <c r="IM222" s="168"/>
      <c r="IN222" s="168"/>
      <c r="IO222" s="168"/>
      <c r="IP222" s="168"/>
      <c r="IQ222" s="168"/>
      <c r="IR222" s="168"/>
      <c r="IS222" s="168"/>
      <c r="IT222" s="168"/>
      <c r="IU222" s="168"/>
      <c r="IV222" s="168"/>
    </row>
    <row r="223" spans="1:256" s="32" customFormat="1" ht="12" customHeight="1" x14ac:dyDescent="0.2">
      <c r="A223" s="168"/>
      <c r="B223" s="168"/>
      <c r="C223" s="169"/>
      <c r="D223" s="169"/>
      <c r="E223" s="169"/>
      <c r="F223" s="169"/>
      <c r="G223" s="169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  <c r="BG223" s="168"/>
      <c r="BH223" s="168"/>
      <c r="BI223" s="168"/>
      <c r="BJ223" s="168"/>
      <c r="BK223" s="168"/>
      <c r="BL223" s="168"/>
      <c r="BM223" s="168"/>
      <c r="BN223" s="168"/>
      <c r="BO223" s="168"/>
      <c r="BP223" s="168"/>
      <c r="BQ223" s="168"/>
      <c r="BR223" s="168"/>
      <c r="BS223" s="168"/>
      <c r="BT223" s="168"/>
      <c r="BU223" s="168"/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8"/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8"/>
      <c r="CU223" s="168"/>
      <c r="CV223" s="168"/>
      <c r="CW223" s="168"/>
      <c r="CX223" s="168"/>
      <c r="CY223" s="168"/>
      <c r="CZ223" s="168"/>
      <c r="DA223" s="168"/>
      <c r="DB223" s="168"/>
      <c r="DC223" s="168"/>
      <c r="DD223" s="168"/>
      <c r="DE223" s="168"/>
      <c r="DF223" s="168"/>
      <c r="DG223" s="168"/>
      <c r="DH223" s="168"/>
      <c r="DI223" s="168"/>
      <c r="DJ223" s="168"/>
      <c r="DK223" s="168"/>
      <c r="DL223" s="168"/>
      <c r="DM223" s="168"/>
      <c r="DN223" s="168"/>
      <c r="DO223" s="168"/>
      <c r="DP223" s="168"/>
      <c r="DQ223" s="168"/>
      <c r="DR223" s="168"/>
      <c r="DS223" s="168"/>
      <c r="DT223" s="168"/>
      <c r="DU223" s="168"/>
      <c r="DV223" s="168"/>
      <c r="DW223" s="168"/>
      <c r="DX223" s="168"/>
      <c r="DY223" s="168"/>
      <c r="DZ223" s="168"/>
      <c r="EA223" s="168"/>
      <c r="EB223" s="168"/>
      <c r="EC223" s="168"/>
      <c r="ED223" s="168"/>
      <c r="EE223" s="168"/>
      <c r="EF223" s="168"/>
      <c r="EG223" s="168"/>
      <c r="EH223" s="168"/>
      <c r="EI223" s="168"/>
      <c r="EJ223" s="168"/>
      <c r="EK223" s="168"/>
      <c r="EL223" s="168"/>
      <c r="EM223" s="168"/>
      <c r="EN223" s="168"/>
      <c r="EO223" s="168"/>
      <c r="EP223" s="168"/>
      <c r="EQ223" s="168"/>
      <c r="ER223" s="168"/>
      <c r="ES223" s="168"/>
      <c r="ET223" s="168"/>
      <c r="EU223" s="168"/>
      <c r="EV223" s="168"/>
      <c r="EW223" s="168"/>
      <c r="EX223" s="168"/>
      <c r="EY223" s="168"/>
      <c r="EZ223" s="168"/>
      <c r="FA223" s="168"/>
      <c r="FB223" s="168"/>
      <c r="FC223" s="168"/>
      <c r="FD223" s="168"/>
      <c r="FE223" s="168"/>
      <c r="FF223" s="168"/>
      <c r="FG223" s="168"/>
      <c r="FH223" s="168"/>
      <c r="FI223" s="168"/>
      <c r="FJ223" s="168"/>
      <c r="FK223" s="168"/>
      <c r="FL223" s="168"/>
      <c r="FM223" s="168"/>
      <c r="FN223" s="168"/>
      <c r="FO223" s="168"/>
      <c r="FP223" s="168"/>
      <c r="FQ223" s="168"/>
      <c r="FR223" s="168"/>
      <c r="FS223" s="168"/>
      <c r="FT223" s="168"/>
      <c r="FU223" s="168"/>
      <c r="FV223" s="168"/>
      <c r="FW223" s="168"/>
      <c r="FX223" s="168"/>
      <c r="FY223" s="168"/>
      <c r="FZ223" s="168"/>
      <c r="GA223" s="168"/>
      <c r="GB223" s="168"/>
      <c r="GC223" s="168"/>
      <c r="GD223" s="168"/>
      <c r="GE223" s="168"/>
      <c r="GF223" s="168"/>
      <c r="GG223" s="168"/>
      <c r="GH223" s="168"/>
      <c r="GI223" s="168"/>
      <c r="GJ223" s="168"/>
      <c r="GK223" s="168"/>
      <c r="GL223" s="168"/>
      <c r="GM223" s="168"/>
      <c r="GN223" s="168"/>
      <c r="GO223" s="168"/>
      <c r="GP223" s="168"/>
      <c r="GQ223" s="168"/>
      <c r="GR223" s="168"/>
      <c r="GS223" s="168"/>
      <c r="GT223" s="168"/>
      <c r="GU223" s="168"/>
      <c r="GV223" s="168"/>
      <c r="GW223" s="168"/>
      <c r="GX223" s="168"/>
      <c r="GY223" s="168"/>
      <c r="GZ223" s="168"/>
      <c r="HA223" s="168"/>
      <c r="HB223" s="168"/>
      <c r="HC223" s="168"/>
      <c r="HD223" s="168"/>
      <c r="HE223" s="168"/>
      <c r="HF223" s="168"/>
      <c r="HG223" s="168"/>
      <c r="HH223" s="168"/>
      <c r="HI223" s="168"/>
      <c r="HJ223" s="168"/>
      <c r="HK223" s="168"/>
      <c r="HL223" s="168"/>
      <c r="HM223" s="168"/>
      <c r="HN223" s="168"/>
      <c r="HO223" s="168"/>
      <c r="HP223" s="168"/>
      <c r="HQ223" s="168"/>
      <c r="HR223" s="168"/>
      <c r="HS223" s="168"/>
      <c r="HT223" s="168"/>
      <c r="HU223" s="168"/>
      <c r="HV223" s="168"/>
      <c r="HW223" s="168"/>
      <c r="HX223" s="168"/>
      <c r="HY223" s="168"/>
      <c r="HZ223" s="168"/>
      <c r="IA223" s="168"/>
      <c r="IB223" s="168"/>
      <c r="IC223" s="168"/>
      <c r="ID223" s="168"/>
      <c r="IE223" s="168"/>
      <c r="IF223" s="168"/>
      <c r="IG223" s="168"/>
      <c r="IH223" s="168"/>
      <c r="II223" s="168"/>
      <c r="IJ223" s="168"/>
      <c r="IK223" s="168"/>
      <c r="IL223" s="168"/>
      <c r="IM223" s="168"/>
      <c r="IN223" s="168"/>
      <c r="IO223" s="168"/>
      <c r="IP223" s="168"/>
      <c r="IQ223" s="168"/>
      <c r="IR223" s="168"/>
      <c r="IS223" s="168"/>
      <c r="IT223" s="168"/>
      <c r="IU223" s="168"/>
      <c r="IV223" s="168"/>
    </row>
    <row r="224" spans="1:256" s="31" customFormat="1" ht="12" customHeight="1" x14ac:dyDescent="0.2">
      <c r="A224" s="168"/>
      <c r="B224" s="168"/>
      <c r="C224" s="169"/>
      <c r="D224" s="169"/>
      <c r="E224" s="169"/>
      <c r="F224" s="169"/>
      <c r="G224" s="169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8"/>
      <c r="BJ224" s="168"/>
      <c r="BK224" s="168"/>
      <c r="BL224" s="168"/>
      <c r="BM224" s="168"/>
      <c r="BN224" s="168"/>
      <c r="BO224" s="168"/>
      <c r="BP224" s="168"/>
      <c r="BQ224" s="168"/>
      <c r="BR224" s="168"/>
      <c r="BS224" s="168"/>
      <c r="BT224" s="168"/>
      <c r="BU224" s="168"/>
      <c r="BV224" s="168"/>
      <c r="BW224" s="168"/>
      <c r="BX224" s="168"/>
      <c r="BY224" s="168"/>
      <c r="BZ224" s="168"/>
      <c r="CA224" s="168"/>
      <c r="CB224" s="168"/>
      <c r="CC224" s="168"/>
      <c r="CD224" s="168"/>
      <c r="CE224" s="168"/>
      <c r="CF224" s="168"/>
      <c r="CG224" s="168"/>
      <c r="CH224" s="168"/>
      <c r="CI224" s="168"/>
      <c r="CJ224" s="168"/>
      <c r="CK224" s="168"/>
      <c r="CL224" s="168"/>
      <c r="CM224" s="168"/>
      <c r="CN224" s="168"/>
      <c r="CO224" s="168"/>
      <c r="CP224" s="168"/>
      <c r="CQ224" s="168"/>
      <c r="CR224" s="168"/>
      <c r="CS224" s="168"/>
      <c r="CT224" s="168"/>
      <c r="CU224" s="168"/>
      <c r="CV224" s="168"/>
      <c r="CW224" s="168"/>
      <c r="CX224" s="168"/>
      <c r="CY224" s="168"/>
      <c r="CZ224" s="168"/>
      <c r="DA224" s="168"/>
      <c r="DB224" s="168"/>
      <c r="DC224" s="168"/>
      <c r="DD224" s="168"/>
      <c r="DE224" s="168"/>
      <c r="DF224" s="168"/>
      <c r="DG224" s="168"/>
      <c r="DH224" s="168"/>
      <c r="DI224" s="168"/>
      <c r="DJ224" s="168"/>
      <c r="DK224" s="168"/>
      <c r="DL224" s="168"/>
      <c r="DM224" s="168"/>
      <c r="DN224" s="168"/>
      <c r="DO224" s="168"/>
      <c r="DP224" s="168"/>
      <c r="DQ224" s="168"/>
      <c r="DR224" s="168"/>
      <c r="DS224" s="168"/>
      <c r="DT224" s="168"/>
      <c r="DU224" s="168"/>
      <c r="DV224" s="168"/>
      <c r="DW224" s="168"/>
      <c r="DX224" s="168"/>
      <c r="DY224" s="168"/>
      <c r="DZ224" s="168"/>
      <c r="EA224" s="168"/>
      <c r="EB224" s="168"/>
      <c r="EC224" s="168"/>
      <c r="ED224" s="168"/>
      <c r="EE224" s="168"/>
      <c r="EF224" s="168"/>
      <c r="EG224" s="168"/>
      <c r="EH224" s="168"/>
      <c r="EI224" s="168"/>
      <c r="EJ224" s="168"/>
      <c r="EK224" s="168"/>
      <c r="EL224" s="168"/>
      <c r="EM224" s="168"/>
      <c r="EN224" s="168"/>
      <c r="EO224" s="168"/>
      <c r="EP224" s="168"/>
      <c r="EQ224" s="168"/>
      <c r="ER224" s="168"/>
      <c r="ES224" s="168"/>
      <c r="ET224" s="168"/>
      <c r="EU224" s="168"/>
      <c r="EV224" s="168"/>
      <c r="EW224" s="168"/>
      <c r="EX224" s="168"/>
      <c r="EY224" s="168"/>
      <c r="EZ224" s="168"/>
      <c r="FA224" s="168"/>
      <c r="FB224" s="168"/>
      <c r="FC224" s="168"/>
      <c r="FD224" s="168"/>
      <c r="FE224" s="168"/>
      <c r="FF224" s="168"/>
      <c r="FG224" s="168"/>
      <c r="FH224" s="168"/>
      <c r="FI224" s="168"/>
      <c r="FJ224" s="168"/>
      <c r="FK224" s="168"/>
      <c r="FL224" s="168"/>
      <c r="FM224" s="168"/>
      <c r="FN224" s="168"/>
      <c r="FO224" s="168"/>
      <c r="FP224" s="168"/>
      <c r="FQ224" s="168"/>
      <c r="FR224" s="168"/>
      <c r="FS224" s="168"/>
      <c r="FT224" s="168"/>
      <c r="FU224" s="168"/>
      <c r="FV224" s="168"/>
      <c r="FW224" s="168"/>
      <c r="FX224" s="168"/>
      <c r="FY224" s="168"/>
      <c r="FZ224" s="168"/>
      <c r="GA224" s="168"/>
      <c r="GB224" s="168"/>
      <c r="GC224" s="168"/>
      <c r="GD224" s="168"/>
      <c r="GE224" s="168"/>
      <c r="GF224" s="168"/>
      <c r="GG224" s="168"/>
      <c r="GH224" s="168"/>
      <c r="GI224" s="168"/>
      <c r="GJ224" s="168"/>
      <c r="GK224" s="168"/>
      <c r="GL224" s="168"/>
      <c r="GM224" s="168"/>
      <c r="GN224" s="168"/>
      <c r="GO224" s="168"/>
      <c r="GP224" s="168"/>
      <c r="GQ224" s="168"/>
      <c r="GR224" s="168"/>
      <c r="GS224" s="168"/>
      <c r="GT224" s="168"/>
      <c r="GU224" s="168"/>
      <c r="GV224" s="168"/>
      <c r="GW224" s="168"/>
      <c r="GX224" s="168"/>
      <c r="GY224" s="168"/>
      <c r="GZ224" s="168"/>
      <c r="HA224" s="168"/>
      <c r="HB224" s="168"/>
      <c r="HC224" s="168"/>
      <c r="HD224" s="168"/>
      <c r="HE224" s="168"/>
      <c r="HF224" s="168"/>
      <c r="HG224" s="168"/>
      <c r="HH224" s="168"/>
      <c r="HI224" s="168"/>
      <c r="HJ224" s="168"/>
      <c r="HK224" s="168"/>
      <c r="HL224" s="168"/>
      <c r="HM224" s="168"/>
      <c r="HN224" s="168"/>
      <c r="HO224" s="168"/>
      <c r="HP224" s="168"/>
      <c r="HQ224" s="168"/>
      <c r="HR224" s="168"/>
      <c r="HS224" s="168"/>
      <c r="HT224" s="168"/>
      <c r="HU224" s="168"/>
      <c r="HV224" s="168"/>
      <c r="HW224" s="168"/>
      <c r="HX224" s="168"/>
      <c r="HY224" s="168"/>
      <c r="HZ224" s="168"/>
      <c r="IA224" s="168"/>
      <c r="IB224" s="168"/>
      <c r="IC224" s="168"/>
      <c r="ID224" s="168"/>
      <c r="IE224" s="168"/>
      <c r="IF224" s="168"/>
      <c r="IG224" s="168"/>
      <c r="IH224" s="168"/>
      <c r="II224" s="168"/>
      <c r="IJ224" s="168"/>
      <c r="IK224" s="168"/>
      <c r="IL224" s="168"/>
      <c r="IM224" s="168"/>
      <c r="IN224" s="168"/>
      <c r="IO224" s="168"/>
      <c r="IP224" s="168"/>
      <c r="IQ224" s="168"/>
      <c r="IR224" s="168"/>
      <c r="IS224" s="168"/>
      <c r="IT224" s="168"/>
      <c r="IU224" s="168"/>
      <c r="IV224" s="168"/>
    </row>
    <row r="225" spans="1:256" s="32" customFormat="1" ht="12" customHeight="1" x14ac:dyDescent="0.2">
      <c r="A225" s="168"/>
      <c r="B225" s="168"/>
      <c r="C225" s="169"/>
      <c r="D225" s="169"/>
      <c r="E225" s="169"/>
      <c r="F225" s="169"/>
      <c r="G225" s="169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8"/>
      <c r="BJ225" s="168"/>
      <c r="BK225" s="168"/>
      <c r="BL225" s="168"/>
      <c r="BM225" s="168"/>
      <c r="BN225" s="168"/>
      <c r="BO225" s="168"/>
      <c r="BP225" s="168"/>
      <c r="BQ225" s="168"/>
      <c r="BR225" s="168"/>
      <c r="BS225" s="168"/>
      <c r="BT225" s="168"/>
      <c r="BU225" s="168"/>
      <c r="BV225" s="168"/>
      <c r="BW225" s="168"/>
      <c r="BX225" s="168"/>
      <c r="BY225" s="168"/>
      <c r="BZ225" s="168"/>
      <c r="CA225" s="168"/>
      <c r="CB225" s="168"/>
      <c r="CC225" s="168"/>
      <c r="CD225" s="168"/>
      <c r="CE225" s="168"/>
      <c r="CF225" s="168"/>
      <c r="CG225" s="168"/>
      <c r="CH225" s="168"/>
      <c r="CI225" s="168"/>
      <c r="CJ225" s="168"/>
      <c r="CK225" s="168"/>
      <c r="CL225" s="168"/>
      <c r="CM225" s="168"/>
      <c r="CN225" s="168"/>
      <c r="CO225" s="168"/>
      <c r="CP225" s="168"/>
      <c r="CQ225" s="168"/>
      <c r="CR225" s="168"/>
      <c r="CS225" s="168"/>
      <c r="CT225" s="168"/>
      <c r="CU225" s="168"/>
      <c r="CV225" s="168"/>
      <c r="CW225" s="168"/>
      <c r="CX225" s="168"/>
      <c r="CY225" s="168"/>
      <c r="CZ225" s="168"/>
      <c r="DA225" s="168"/>
      <c r="DB225" s="168"/>
      <c r="DC225" s="168"/>
      <c r="DD225" s="168"/>
      <c r="DE225" s="168"/>
      <c r="DF225" s="168"/>
      <c r="DG225" s="168"/>
      <c r="DH225" s="168"/>
      <c r="DI225" s="168"/>
      <c r="DJ225" s="168"/>
      <c r="DK225" s="168"/>
      <c r="DL225" s="168"/>
      <c r="DM225" s="168"/>
      <c r="DN225" s="168"/>
      <c r="DO225" s="168"/>
      <c r="DP225" s="168"/>
      <c r="DQ225" s="168"/>
      <c r="DR225" s="168"/>
      <c r="DS225" s="168"/>
      <c r="DT225" s="168"/>
      <c r="DU225" s="168"/>
      <c r="DV225" s="168"/>
      <c r="DW225" s="168"/>
      <c r="DX225" s="168"/>
      <c r="DY225" s="168"/>
      <c r="DZ225" s="168"/>
      <c r="EA225" s="168"/>
      <c r="EB225" s="168"/>
      <c r="EC225" s="168"/>
      <c r="ED225" s="168"/>
      <c r="EE225" s="168"/>
      <c r="EF225" s="168"/>
      <c r="EG225" s="168"/>
      <c r="EH225" s="168"/>
      <c r="EI225" s="168"/>
      <c r="EJ225" s="168"/>
      <c r="EK225" s="168"/>
      <c r="EL225" s="168"/>
      <c r="EM225" s="168"/>
      <c r="EN225" s="168"/>
      <c r="EO225" s="168"/>
      <c r="EP225" s="168"/>
      <c r="EQ225" s="168"/>
      <c r="ER225" s="168"/>
      <c r="ES225" s="168"/>
      <c r="ET225" s="168"/>
      <c r="EU225" s="168"/>
      <c r="EV225" s="168"/>
      <c r="EW225" s="168"/>
      <c r="EX225" s="168"/>
      <c r="EY225" s="168"/>
      <c r="EZ225" s="168"/>
      <c r="FA225" s="168"/>
      <c r="FB225" s="168"/>
      <c r="FC225" s="168"/>
      <c r="FD225" s="168"/>
      <c r="FE225" s="168"/>
      <c r="FF225" s="168"/>
      <c r="FG225" s="168"/>
      <c r="FH225" s="168"/>
      <c r="FI225" s="168"/>
      <c r="FJ225" s="168"/>
      <c r="FK225" s="168"/>
      <c r="FL225" s="168"/>
      <c r="FM225" s="168"/>
      <c r="FN225" s="168"/>
      <c r="FO225" s="168"/>
      <c r="FP225" s="168"/>
      <c r="FQ225" s="168"/>
      <c r="FR225" s="168"/>
      <c r="FS225" s="168"/>
      <c r="FT225" s="168"/>
      <c r="FU225" s="168"/>
      <c r="FV225" s="168"/>
      <c r="FW225" s="168"/>
      <c r="FX225" s="168"/>
      <c r="FY225" s="168"/>
      <c r="FZ225" s="168"/>
      <c r="GA225" s="168"/>
      <c r="GB225" s="168"/>
      <c r="GC225" s="168"/>
      <c r="GD225" s="168"/>
      <c r="GE225" s="168"/>
      <c r="GF225" s="168"/>
      <c r="GG225" s="168"/>
      <c r="GH225" s="168"/>
      <c r="GI225" s="168"/>
      <c r="GJ225" s="168"/>
      <c r="GK225" s="168"/>
      <c r="GL225" s="168"/>
      <c r="GM225" s="168"/>
      <c r="GN225" s="168"/>
      <c r="GO225" s="168"/>
      <c r="GP225" s="168"/>
      <c r="GQ225" s="168"/>
      <c r="GR225" s="168"/>
      <c r="GS225" s="168"/>
      <c r="GT225" s="168"/>
      <c r="GU225" s="168"/>
      <c r="GV225" s="168"/>
      <c r="GW225" s="168"/>
      <c r="GX225" s="168"/>
      <c r="GY225" s="168"/>
      <c r="GZ225" s="168"/>
      <c r="HA225" s="168"/>
      <c r="HB225" s="168"/>
      <c r="HC225" s="168"/>
      <c r="HD225" s="168"/>
      <c r="HE225" s="168"/>
      <c r="HF225" s="168"/>
      <c r="HG225" s="168"/>
      <c r="HH225" s="168"/>
      <c r="HI225" s="168"/>
      <c r="HJ225" s="168"/>
      <c r="HK225" s="168"/>
      <c r="HL225" s="168"/>
      <c r="HM225" s="168"/>
      <c r="HN225" s="168"/>
      <c r="HO225" s="168"/>
      <c r="HP225" s="168"/>
      <c r="HQ225" s="168"/>
      <c r="HR225" s="168"/>
      <c r="HS225" s="168"/>
      <c r="HT225" s="168"/>
      <c r="HU225" s="168"/>
      <c r="HV225" s="168"/>
      <c r="HW225" s="168"/>
      <c r="HX225" s="168"/>
      <c r="HY225" s="168"/>
      <c r="HZ225" s="168"/>
      <c r="IA225" s="168"/>
      <c r="IB225" s="168"/>
      <c r="IC225" s="168"/>
      <c r="ID225" s="168"/>
      <c r="IE225" s="168"/>
      <c r="IF225" s="168"/>
      <c r="IG225" s="168"/>
      <c r="IH225" s="168"/>
      <c r="II225" s="168"/>
      <c r="IJ225" s="168"/>
      <c r="IK225" s="168"/>
      <c r="IL225" s="168"/>
      <c r="IM225" s="168"/>
      <c r="IN225" s="168"/>
      <c r="IO225" s="168"/>
      <c r="IP225" s="168"/>
      <c r="IQ225" s="168"/>
      <c r="IR225" s="168"/>
      <c r="IS225" s="168"/>
      <c r="IT225" s="168"/>
      <c r="IU225" s="168"/>
      <c r="IV225" s="168"/>
    </row>
    <row r="226" spans="1:256" s="33" customFormat="1" ht="12" customHeight="1" x14ac:dyDescent="0.2">
      <c r="A226" s="168"/>
      <c r="B226" s="168"/>
      <c r="C226" s="169"/>
      <c r="D226" s="169"/>
      <c r="E226" s="169"/>
      <c r="F226" s="169"/>
      <c r="G226" s="169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8"/>
      <c r="BJ226" s="168"/>
      <c r="BK226" s="168"/>
      <c r="BL226" s="168"/>
      <c r="BM226" s="168"/>
      <c r="BN226" s="168"/>
      <c r="BO226" s="168"/>
      <c r="BP226" s="168"/>
      <c r="BQ226" s="168"/>
      <c r="BR226" s="168"/>
      <c r="BS226" s="168"/>
      <c r="BT226" s="168"/>
      <c r="BU226" s="168"/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68"/>
      <c r="CI226" s="168"/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8"/>
      <c r="CU226" s="168"/>
      <c r="CV226" s="168"/>
      <c r="CW226" s="168"/>
      <c r="CX226" s="168"/>
      <c r="CY226" s="168"/>
      <c r="CZ226" s="168"/>
      <c r="DA226" s="168"/>
      <c r="DB226" s="168"/>
      <c r="DC226" s="168"/>
      <c r="DD226" s="168"/>
      <c r="DE226" s="168"/>
      <c r="DF226" s="168"/>
      <c r="DG226" s="168"/>
      <c r="DH226" s="168"/>
      <c r="DI226" s="168"/>
      <c r="DJ226" s="168"/>
      <c r="DK226" s="168"/>
      <c r="DL226" s="168"/>
      <c r="DM226" s="168"/>
      <c r="DN226" s="168"/>
      <c r="DO226" s="168"/>
      <c r="DP226" s="168"/>
      <c r="DQ226" s="168"/>
      <c r="DR226" s="168"/>
      <c r="DS226" s="168"/>
      <c r="DT226" s="168"/>
      <c r="DU226" s="168"/>
      <c r="DV226" s="168"/>
      <c r="DW226" s="168"/>
      <c r="DX226" s="168"/>
      <c r="DY226" s="168"/>
      <c r="DZ226" s="168"/>
      <c r="EA226" s="168"/>
      <c r="EB226" s="168"/>
      <c r="EC226" s="168"/>
      <c r="ED226" s="168"/>
      <c r="EE226" s="168"/>
      <c r="EF226" s="168"/>
      <c r="EG226" s="168"/>
      <c r="EH226" s="168"/>
      <c r="EI226" s="168"/>
      <c r="EJ226" s="168"/>
      <c r="EK226" s="168"/>
      <c r="EL226" s="168"/>
      <c r="EM226" s="168"/>
      <c r="EN226" s="168"/>
      <c r="EO226" s="168"/>
      <c r="EP226" s="168"/>
      <c r="EQ226" s="168"/>
      <c r="ER226" s="168"/>
      <c r="ES226" s="168"/>
      <c r="ET226" s="168"/>
      <c r="EU226" s="168"/>
      <c r="EV226" s="168"/>
      <c r="EW226" s="168"/>
      <c r="EX226" s="168"/>
      <c r="EY226" s="168"/>
      <c r="EZ226" s="168"/>
      <c r="FA226" s="168"/>
      <c r="FB226" s="168"/>
      <c r="FC226" s="168"/>
      <c r="FD226" s="168"/>
      <c r="FE226" s="168"/>
      <c r="FF226" s="168"/>
      <c r="FG226" s="168"/>
      <c r="FH226" s="168"/>
      <c r="FI226" s="168"/>
      <c r="FJ226" s="168"/>
      <c r="FK226" s="168"/>
      <c r="FL226" s="168"/>
      <c r="FM226" s="168"/>
      <c r="FN226" s="168"/>
      <c r="FO226" s="168"/>
      <c r="FP226" s="168"/>
      <c r="FQ226" s="168"/>
      <c r="FR226" s="168"/>
      <c r="FS226" s="168"/>
      <c r="FT226" s="168"/>
      <c r="FU226" s="168"/>
      <c r="FV226" s="168"/>
      <c r="FW226" s="168"/>
      <c r="FX226" s="168"/>
      <c r="FY226" s="168"/>
      <c r="FZ226" s="168"/>
      <c r="GA226" s="168"/>
      <c r="GB226" s="168"/>
      <c r="GC226" s="168"/>
      <c r="GD226" s="168"/>
      <c r="GE226" s="168"/>
      <c r="GF226" s="168"/>
      <c r="GG226" s="168"/>
      <c r="GH226" s="168"/>
      <c r="GI226" s="168"/>
      <c r="GJ226" s="168"/>
      <c r="GK226" s="168"/>
      <c r="GL226" s="168"/>
      <c r="GM226" s="168"/>
      <c r="GN226" s="168"/>
      <c r="GO226" s="168"/>
      <c r="GP226" s="168"/>
      <c r="GQ226" s="168"/>
      <c r="GR226" s="168"/>
      <c r="GS226" s="168"/>
      <c r="GT226" s="168"/>
      <c r="GU226" s="168"/>
      <c r="GV226" s="168"/>
      <c r="GW226" s="168"/>
      <c r="GX226" s="168"/>
      <c r="GY226" s="168"/>
      <c r="GZ226" s="168"/>
      <c r="HA226" s="168"/>
      <c r="HB226" s="168"/>
      <c r="HC226" s="168"/>
      <c r="HD226" s="168"/>
      <c r="HE226" s="168"/>
      <c r="HF226" s="168"/>
      <c r="HG226" s="168"/>
      <c r="HH226" s="168"/>
      <c r="HI226" s="168"/>
      <c r="HJ226" s="168"/>
      <c r="HK226" s="168"/>
      <c r="HL226" s="168"/>
      <c r="HM226" s="168"/>
      <c r="HN226" s="168"/>
      <c r="HO226" s="168"/>
      <c r="HP226" s="168"/>
      <c r="HQ226" s="168"/>
      <c r="HR226" s="168"/>
      <c r="HS226" s="168"/>
      <c r="HT226" s="168"/>
      <c r="HU226" s="168"/>
      <c r="HV226" s="168"/>
      <c r="HW226" s="168"/>
      <c r="HX226" s="168"/>
      <c r="HY226" s="168"/>
      <c r="HZ226" s="168"/>
      <c r="IA226" s="168"/>
      <c r="IB226" s="168"/>
      <c r="IC226" s="168"/>
      <c r="ID226" s="168"/>
      <c r="IE226" s="168"/>
      <c r="IF226" s="168"/>
      <c r="IG226" s="168"/>
      <c r="IH226" s="168"/>
      <c r="II226" s="168"/>
      <c r="IJ226" s="168"/>
      <c r="IK226" s="168"/>
      <c r="IL226" s="168"/>
      <c r="IM226" s="168"/>
      <c r="IN226" s="168"/>
      <c r="IO226" s="168"/>
      <c r="IP226" s="168"/>
      <c r="IQ226" s="168"/>
      <c r="IR226" s="168"/>
      <c r="IS226" s="168"/>
      <c r="IT226" s="168"/>
      <c r="IU226" s="168"/>
      <c r="IV226" s="168"/>
    </row>
    <row r="227" spans="1:256" s="33" customFormat="1" ht="12" customHeight="1" x14ac:dyDescent="0.2">
      <c r="A227" s="168"/>
      <c r="B227" s="168"/>
      <c r="C227" s="169"/>
      <c r="D227" s="169"/>
      <c r="E227" s="169"/>
      <c r="F227" s="169"/>
      <c r="G227" s="169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I227" s="168"/>
      <c r="BJ227" s="168"/>
      <c r="BK227" s="168"/>
      <c r="BL227" s="168"/>
      <c r="BM227" s="168"/>
      <c r="BN227" s="168"/>
      <c r="BO227" s="168"/>
      <c r="BP227" s="168"/>
      <c r="BQ227" s="168"/>
      <c r="BR227" s="168"/>
      <c r="BS227" s="168"/>
      <c r="BT227" s="168"/>
      <c r="BU227" s="168"/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68"/>
      <c r="CI227" s="168"/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8"/>
      <c r="CU227" s="168"/>
      <c r="CV227" s="168"/>
      <c r="CW227" s="168"/>
      <c r="CX227" s="168"/>
      <c r="CY227" s="168"/>
      <c r="CZ227" s="168"/>
      <c r="DA227" s="168"/>
      <c r="DB227" s="168"/>
      <c r="DC227" s="168"/>
      <c r="DD227" s="168"/>
      <c r="DE227" s="168"/>
      <c r="DF227" s="168"/>
      <c r="DG227" s="168"/>
      <c r="DH227" s="168"/>
      <c r="DI227" s="168"/>
      <c r="DJ227" s="168"/>
      <c r="DK227" s="168"/>
      <c r="DL227" s="168"/>
      <c r="DM227" s="168"/>
      <c r="DN227" s="168"/>
      <c r="DO227" s="168"/>
      <c r="DP227" s="168"/>
      <c r="DQ227" s="168"/>
      <c r="DR227" s="168"/>
      <c r="DS227" s="168"/>
      <c r="DT227" s="168"/>
      <c r="DU227" s="168"/>
      <c r="DV227" s="168"/>
      <c r="DW227" s="168"/>
      <c r="DX227" s="168"/>
      <c r="DY227" s="168"/>
      <c r="DZ227" s="168"/>
      <c r="EA227" s="168"/>
      <c r="EB227" s="168"/>
      <c r="EC227" s="168"/>
      <c r="ED227" s="168"/>
      <c r="EE227" s="168"/>
      <c r="EF227" s="168"/>
      <c r="EG227" s="168"/>
      <c r="EH227" s="168"/>
      <c r="EI227" s="168"/>
      <c r="EJ227" s="168"/>
      <c r="EK227" s="168"/>
      <c r="EL227" s="168"/>
      <c r="EM227" s="168"/>
      <c r="EN227" s="168"/>
      <c r="EO227" s="168"/>
      <c r="EP227" s="168"/>
      <c r="EQ227" s="168"/>
      <c r="ER227" s="168"/>
      <c r="ES227" s="168"/>
      <c r="ET227" s="168"/>
      <c r="EU227" s="168"/>
      <c r="EV227" s="168"/>
      <c r="EW227" s="168"/>
      <c r="EX227" s="168"/>
      <c r="EY227" s="168"/>
      <c r="EZ227" s="168"/>
      <c r="FA227" s="168"/>
      <c r="FB227" s="168"/>
      <c r="FC227" s="168"/>
      <c r="FD227" s="168"/>
      <c r="FE227" s="168"/>
      <c r="FF227" s="168"/>
      <c r="FG227" s="168"/>
      <c r="FH227" s="168"/>
      <c r="FI227" s="168"/>
      <c r="FJ227" s="168"/>
      <c r="FK227" s="168"/>
      <c r="FL227" s="168"/>
      <c r="FM227" s="168"/>
      <c r="FN227" s="168"/>
      <c r="FO227" s="168"/>
      <c r="FP227" s="168"/>
      <c r="FQ227" s="168"/>
      <c r="FR227" s="168"/>
      <c r="FS227" s="168"/>
      <c r="FT227" s="168"/>
      <c r="FU227" s="168"/>
      <c r="FV227" s="168"/>
      <c r="FW227" s="168"/>
      <c r="FX227" s="168"/>
      <c r="FY227" s="168"/>
      <c r="FZ227" s="168"/>
      <c r="GA227" s="168"/>
      <c r="GB227" s="168"/>
      <c r="GC227" s="168"/>
      <c r="GD227" s="168"/>
      <c r="GE227" s="168"/>
      <c r="GF227" s="168"/>
      <c r="GG227" s="168"/>
      <c r="GH227" s="168"/>
      <c r="GI227" s="168"/>
      <c r="GJ227" s="168"/>
      <c r="GK227" s="168"/>
      <c r="GL227" s="168"/>
      <c r="GM227" s="168"/>
      <c r="GN227" s="168"/>
      <c r="GO227" s="168"/>
      <c r="GP227" s="168"/>
      <c r="GQ227" s="168"/>
      <c r="GR227" s="168"/>
      <c r="GS227" s="168"/>
      <c r="GT227" s="168"/>
      <c r="GU227" s="168"/>
      <c r="GV227" s="168"/>
      <c r="GW227" s="168"/>
      <c r="GX227" s="168"/>
      <c r="GY227" s="168"/>
      <c r="GZ227" s="168"/>
      <c r="HA227" s="168"/>
      <c r="HB227" s="168"/>
      <c r="HC227" s="168"/>
      <c r="HD227" s="168"/>
      <c r="HE227" s="168"/>
      <c r="HF227" s="168"/>
      <c r="HG227" s="168"/>
      <c r="HH227" s="168"/>
      <c r="HI227" s="168"/>
      <c r="HJ227" s="168"/>
      <c r="HK227" s="168"/>
      <c r="HL227" s="168"/>
      <c r="HM227" s="168"/>
      <c r="HN227" s="168"/>
      <c r="HO227" s="168"/>
      <c r="HP227" s="168"/>
      <c r="HQ227" s="168"/>
      <c r="HR227" s="168"/>
      <c r="HS227" s="168"/>
      <c r="HT227" s="168"/>
      <c r="HU227" s="168"/>
      <c r="HV227" s="168"/>
      <c r="HW227" s="168"/>
      <c r="HX227" s="168"/>
      <c r="HY227" s="168"/>
      <c r="HZ227" s="168"/>
      <c r="IA227" s="168"/>
      <c r="IB227" s="168"/>
      <c r="IC227" s="168"/>
      <c r="ID227" s="168"/>
      <c r="IE227" s="168"/>
      <c r="IF227" s="168"/>
      <c r="IG227" s="168"/>
      <c r="IH227" s="168"/>
      <c r="II227" s="168"/>
      <c r="IJ227" s="168"/>
      <c r="IK227" s="168"/>
      <c r="IL227" s="168"/>
      <c r="IM227" s="168"/>
      <c r="IN227" s="168"/>
      <c r="IO227" s="168"/>
      <c r="IP227" s="168"/>
      <c r="IQ227" s="168"/>
      <c r="IR227" s="168"/>
      <c r="IS227" s="168"/>
      <c r="IT227" s="168"/>
      <c r="IU227" s="168"/>
      <c r="IV227" s="168"/>
    </row>
  </sheetData>
  <mergeCells count="177">
    <mergeCell ref="A25:B25"/>
    <mergeCell ref="A28:B28"/>
    <mergeCell ref="A31:B31"/>
    <mergeCell ref="A32:B32"/>
    <mergeCell ref="A7:I7"/>
    <mergeCell ref="A9:B9"/>
    <mergeCell ref="A11:B11"/>
    <mergeCell ref="A12:B12"/>
    <mergeCell ref="A16:B16"/>
    <mergeCell ref="A20:B20"/>
    <mergeCell ref="A22:B22"/>
    <mergeCell ref="A23:B23"/>
    <mergeCell ref="A24:B24"/>
    <mergeCell ref="A1:I1"/>
    <mergeCell ref="A2:I2"/>
    <mergeCell ref="A3:I3"/>
    <mergeCell ref="A4:I4"/>
    <mergeCell ref="A5:B5"/>
    <mergeCell ref="C5:H5"/>
    <mergeCell ref="A6:B6"/>
    <mergeCell ref="C6:E6"/>
    <mergeCell ref="F6:H6"/>
    <mergeCell ref="A37:B37"/>
    <mergeCell ref="A38:B38"/>
    <mergeCell ref="A39:B39"/>
    <mergeCell ref="A41:B41"/>
    <mergeCell ref="A42:B42"/>
    <mergeCell ref="A43:B43"/>
    <mergeCell ref="A46:B46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25:B125"/>
    <mergeCell ref="A126:B126"/>
    <mergeCell ref="A127:B127"/>
    <mergeCell ref="A178:B178"/>
    <mergeCell ref="A170:B170"/>
    <mergeCell ref="A159:B159"/>
    <mergeCell ref="A160:B160"/>
    <mergeCell ref="A161:B161"/>
    <mergeCell ref="A162:B162"/>
    <mergeCell ref="A163:B163"/>
    <mergeCell ref="A164:B164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B148"/>
    <mergeCell ref="A149:B149"/>
    <mergeCell ref="A150:B150"/>
    <mergeCell ref="A151:B151"/>
    <mergeCell ref="A183:B183"/>
    <mergeCell ref="A171:B171"/>
    <mergeCell ref="A172:B172"/>
    <mergeCell ref="A173:B173"/>
    <mergeCell ref="A175:B175"/>
    <mergeCell ref="A177:B177"/>
    <mergeCell ref="A152:B152"/>
    <mergeCell ref="A153:B153"/>
    <mergeCell ref="A154:B154"/>
    <mergeCell ref="A155:B155"/>
    <mergeCell ref="A156:B156"/>
    <mergeCell ref="A158:B158"/>
    <mergeCell ref="A166:B166"/>
    <mergeCell ref="A167:B167"/>
    <mergeCell ref="A168:B168"/>
    <mergeCell ref="A179:B179"/>
    <mergeCell ref="A180:B180"/>
    <mergeCell ref="A181:B181"/>
    <mergeCell ref="A182:B182"/>
    <mergeCell ref="A212:I212"/>
    <mergeCell ref="A176:B176"/>
    <mergeCell ref="A184:B184"/>
    <mergeCell ref="A189:B189"/>
    <mergeCell ref="A201:B201"/>
    <mergeCell ref="A207:I207"/>
    <mergeCell ref="A208:I208"/>
    <mergeCell ref="A209:I209"/>
    <mergeCell ref="A198:B198"/>
    <mergeCell ref="A199:B199"/>
    <mergeCell ref="A200:B200"/>
    <mergeCell ref="A192:B192"/>
    <mergeCell ref="A193:B193"/>
    <mergeCell ref="A194:B194"/>
    <mergeCell ref="A195:B195"/>
    <mergeCell ref="A197:B197"/>
    <mergeCell ref="A211:I211"/>
    <mergeCell ref="A206:I206"/>
    <mergeCell ref="A210:I210"/>
    <mergeCell ref="A185:B185"/>
    <mergeCell ref="A187:B187"/>
    <mergeCell ref="A188:B188"/>
    <mergeCell ref="A190:B190"/>
    <mergeCell ref="A191:B191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7"/>
  <sheetViews>
    <sheetView workbookViewId="0">
      <pane ySplit="9" topLeftCell="A10" activePane="bottomLeft" state="frozen"/>
      <selection pane="bottomLeft" activeCell="A10" sqref="A10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8" width="9.7109375" style="2" customWidth="1"/>
    <col min="9" max="9" width="14.5703125" style="2" customWidth="1"/>
    <col min="10" max="16384" width="9.140625" style="1"/>
  </cols>
  <sheetData>
    <row r="1" spans="1:9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s="3" customFormat="1" ht="12.75" customHeight="1" x14ac:dyDescent="0.2">
      <c r="A2" s="288" t="s">
        <v>374</v>
      </c>
      <c r="B2" s="288"/>
      <c r="C2" s="288"/>
      <c r="D2" s="288"/>
      <c r="E2" s="288"/>
      <c r="F2" s="288"/>
      <c r="G2" s="288"/>
      <c r="H2" s="288"/>
      <c r="I2" s="288"/>
    </row>
    <row r="3" spans="1:9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12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127" customFormat="1" ht="12" customHeight="1" x14ac:dyDescent="0.2">
      <c r="A6" s="243"/>
      <c r="B6" s="243"/>
      <c r="C6" s="244">
        <v>2015</v>
      </c>
      <c r="D6" s="245"/>
      <c r="E6" s="245"/>
      <c r="F6" s="245">
        <v>2016</v>
      </c>
      <c r="G6" s="245"/>
      <c r="H6" s="259"/>
      <c r="I6" s="128">
        <v>2016</v>
      </c>
    </row>
    <row r="7" spans="1:9" s="12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9" customFormat="1" ht="12" customHeight="1" x14ac:dyDescent="0.2">
      <c r="A8" s="10"/>
      <c r="B8" s="10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</row>
    <row r="9" spans="1:9" s="12" customFormat="1" ht="12" customHeight="1" x14ac:dyDescent="0.2">
      <c r="A9" s="258" t="s">
        <v>6</v>
      </c>
      <c r="B9" s="258"/>
      <c r="C9" s="13">
        <v>351946</v>
      </c>
      <c r="D9" s="13">
        <v>171466</v>
      </c>
      <c r="E9" s="13">
        <v>180480</v>
      </c>
      <c r="F9" s="13">
        <v>354375</v>
      </c>
      <c r="G9" s="13">
        <v>172877</v>
      </c>
      <c r="H9" s="13">
        <v>181498</v>
      </c>
      <c r="I9" s="13">
        <v>353160</v>
      </c>
    </row>
    <row r="10" spans="1:9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16" customFormat="1" ht="12" customHeight="1" x14ac:dyDescent="0.2">
      <c r="A11" s="247" t="s">
        <v>7</v>
      </c>
      <c r="B11" s="247"/>
      <c r="C11" s="17">
        <v>29623</v>
      </c>
      <c r="D11" s="17">
        <v>15051</v>
      </c>
      <c r="E11" s="17">
        <v>14572</v>
      </c>
      <c r="F11" s="17">
        <v>29820</v>
      </c>
      <c r="G11" s="17">
        <v>15185</v>
      </c>
      <c r="H11" s="17">
        <v>14635</v>
      </c>
      <c r="I11" s="17">
        <v>29721</v>
      </c>
    </row>
    <row r="12" spans="1:9" s="18" customFormat="1" ht="12" customHeight="1" x14ac:dyDescent="0.2">
      <c r="A12" s="246" t="s">
        <v>8</v>
      </c>
      <c r="B12" s="246"/>
      <c r="C12" s="19">
        <v>9343</v>
      </c>
      <c r="D12" s="19">
        <v>4754</v>
      </c>
      <c r="E12" s="19">
        <v>4589</v>
      </c>
      <c r="F12" s="19">
        <v>9335</v>
      </c>
      <c r="G12" s="19">
        <v>4761</v>
      </c>
      <c r="H12" s="19">
        <v>4574</v>
      </c>
      <c r="I12" s="19">
        <v>9340</v>
      </c>
    </row>
    <row r="13" spans="1:9" s="18" customFormat="1" ht="12" customHeight="1" x14ac:dyDescent="0.2">
      <c r="A13" s="20"/>
      <c r="B13" s="21" t="s">
        <v>9</v>
      </c>
      <c r="C13" s="19">
        <v>3356</v>
      </c>
      <c r="D13" s="19">
        <v>1709</v>
      </c>
      <c r="E13" s="19">
        <v>1647</v>
      </c>
      <c r="F13" s="19">
        <v>3320</v>
      </c>
      <c r="G13" s="19">
        <v>1694</v>
      </c>
      <c r="H13" s="19">
        <v>1626</v>
      </c>
      <c r="I13" s="19">
        <v>3338</v>
      </c>
    </row>
    <row r="14" spans="1:9" s="18" customFormat="1" ht="12" customHeight="1" x14ac:dyDescent="0.2">
      <c r="A14" s="20"/>
      <c r="B14" s="21" t="s">
        <v>10</v>
      </c>
      <c r="C14" s="19">
        <v>2986</v>
      </c>
      <c r="D14" s="19">
        <v>1495</v>
      </c>
      <c r="E14" s="19">
        <v>1491</v>
      </c>
      <c r="F14" s="19">
        <v>2978</v>
      </c>
      <c r="G14" s="19">
        <v>1493</v>
      </c>
      <c r="H14" s="19">
        <v>1485</v>
      </c>
      <c r="I14" s="19">
        <v>2981</v>
      </c>
    </row>
    <row r="15" spans="1:9" s="18" customFormat="1" ht="12" customHeight="1" x14ac:dyDescent="0.2">
      <c r="A15" s="20"/>
      <c r="B15" s="22" t="s">
        <v>11</v>
      </c>
      <c r="C15" s="19">
        <v>3001</v>
      </c>
      <c r="D15" s="19">
        <v>1550</v>
      </c>
      <c r="E15" s="19">
        <v>1451</v>
      </c>
      <c r="F15" s="19">
        <v>3037</v>
      </c>
      <c r="G15" s="19">
        <v>1574</v>
      </c>
      <c r="H15" s="19">
        <v>1463</v>
      </c>
      <c r="I15" s="19">
        <v>3021</v>
      </c>
    </row>
    <row r="16" spans="1:9" s="18" customFormat="1" ht="12" customHeight="1" x14ac:dyDescent="0.2">
      <c r="A16" s="246" t="s">
        <v>12</v>
      </c>
      <c r="B16" s="246"/>
      <c r="C16" s="19">
        <v>5714</v>
      </c>
      <c r="D16" s="19">
        <v>2883</v>
      </c>
      <c r="E16" s="19">
        <v>2831</v>
      </c>
      <c r="F16" s="19">
        <v>5767</v>
      </c>
      <c r="G16" s="19">
        <v>2904</v>
      </c>
      <c r="H16" s="19">
        <v>2863</v>
      </c>
      <c r="I16" s="19">
        <v>5740</v>
      </c>
    </row>
    <row r="17" spans="1:9" s="18" customFormat="1" ht="12" customHeight="1" x14ac:dyDescent="0.2">
      <c r="A17" s="20"/>
      <c r="B17" s="21" t="s">
        <v>13</v>
      </c>
      <c r="C17" s="19">
        <v>1783</v>
      </c>
      <c r="D17" s="19">
        <v>889</v>
      </c>
      <c r="E17" s="19">
        <v>894</v>
      </c>
      <c r="F17" s="19">
        <v>1816</v>
      </c>
      <c r="G17" s="19">
        <v>907</v>
      </c>
      <c r="H17" s="19">
        <v>909</v>
      </c>
      <c r="I17" s="19">
        <v>1799</v>
      </c>
    </row>
    <row r="18" spans="1:9" s="18" customFormat="1" ht="12" customHeight="1" x14ac:dyDescent="0.2">
      <c r="A18" s="20"/>
      <c r="B18" s="21" t="s">
        <v>14</v>
      </c>
      <c r="C18" s="19">
        <v>1856</v>
      </c>
      <c r="D18" s="19">
        <v>927</v>
      </c>
      <c r="E18" s="19">
        <v>929</v>
      </c>
      <c r="F18" s="19">
        <v>1850</v>
      </c>
      <c r="G18" s="19">
        <v>917</v>
      </c>
      <c r="H18" s="19">
        <v>933</v>
      </c>
      <c r="I18" s="19">
        <v>1854</v>
      </c>
    </row>
    <row r="19" spans="1:9" s="18" customFormat="1" ht="12" customHeight="1" x14ac:dyDescent="0.2">
      <c r="A19" s="23"/>
      <c r="B19" s="21" t="s">
        <v>15</v>
      </c>
      <c r="C19" s="19">
        <v>2075</v>
      </c>
      <c r="D19" s="19">
        <v>1067</v>
      </c>
      <c r="E19" s="19">
        <v>1008</v>
      </c>
      <c r="F19" s="19">
        <v>2101</v>
      </c>
      <c r="G19" s="19">
        <v>1080</v>
      </c>
      <c r="H19" s="19">
        <v>1021</v>
      </c>
      <c r="I19" s="19">
        <v>2087</v>
      </c>
    </row>
    <row r="20" spans="1:9" s="18" customFormat="1" ht="12" customHeight="1" x14ac:dyDescent="0.2">
      <c r="A20" s="253" t="s">
        <v>16</v>
      </c>
      <c r="B20" s="253"/>
      <c r="C20" s="25">
        <v>14566</v>
      </c>
      <c r="D20" s="25">
        <v>7414</v>
      </c>
      <c r="E20" s="25">
        <v>7152</v>
      </c>
      <c r="F20" s="25">
        <v>14718</v>
      </c>
      <c r="G20" s="25">
        <v>7520</v>
      </c>
      <c r="H20" s="25">
        <v>7198</v>
      </c>
      <c r="I20" s="25">
        <v>14641</v>
      </c>
    </row>
    <row r="21" spans="1:9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6" customFormat="1" ht="12" customHeight="1" x14ac:dyDescent="0.2">
      <c r="A22" s="247" t="s">
        <v>349</v>
      </c>
      <c r="B22" s="247"/>
      <c r="C22" s="17">
        <v>69672</v>
      </c>
      <c r="D22" s="17">
        <v>33586</v>
      </c>
      <c r="E22" s="17">
        <v>36086</v>
      </c>
      <c r="F22" s="17">
        <v>70214</v>
      </c>
      <c r="G22" s="17">
        <v>33849</v>
      </c>
      <c r="H22" s="17">
        <v>36365</v>
      </c>
      <c r="I22" s="17">
        <v>69942</v>
      </c>
    </row>
    <row r="23" spans="1:9" s="18" customFormat="1" ht="12" customHeight="1" x14ac:dyDescent="0.2">
      <c r="A23" s="246" t="s">
        <v>18</v>
      </c>
      <c r="B23" s="246"/>
      <c r="C23" s="19">
        <v>41542</v>
      </c>
      <c r="D23" s="19">
        <v>19727</v>
      </c>
      <c r="E23" s="19">
        <v>21815</v>
      </c>
      <c r="F23" s="19">
        <v>41841</v>
      </c>
      <c r="G23" s="19">
        <v>19909</v>
      </c>
      <c r="H23" s="19">
        <v>21932</v>
      </c>
      <c r="I23" s="19">
        <v>41692</v>
      </c>
    </row>
    <row r="24" spans="1:9" s="18" customFormat="1" ht="12" customHeight="1" x14ac:dyDescent="0.2">
      <c r="A24" s="246" t="s">
        <v>19</v>
      </c>
      <c r="B24" s="246"/>
      <c r="C24" s="19">
        <v>5136</v>
      </c>
      <c r="D24" s="19">
        <v>2535</v>
      </c>
      <c r="E24" s="19">
        <v>2601</v>
      </c>
      <c r="F24" s="19">
        <v>5154</v>
      </c>
      <c r="G24" s="19">
        <v>2542</v>
      </c>
      <c r="H24" s="19">
        <v>2612</v>
      </c>
      <c r="I24" s="19">
        <v>5145</v>
      </c>
    </row>
    <row r="25" spans="1:9" s="18" customFormat="1" ht="12" customHeight="1" x14ac:dyDescent="0.2">
      <c r="A25" s="246" t="s">
        <v>20</v>
      </c>
      <c r="B25" s="246"/>
      <c r="C25" s="19">
        <v>12521</v>
      </c>
      <c r="D25" s="19">
        <v>6151</v>
      </c>
      <c r="E25" s="19">
        <v>6370</v>
      </c>
      <c r="F25" s="19">
        <v>12706</v>
      </c>
      <c r="G25" s="19">
        <v>6220</v>
      </c>
      <c r="H25" s="19">
        <v>6486</v>
      </c>
      <c r="I25" s="19">
        <v>12614</v>
      </c>
    </row>
    <row r="26" spans="1:9" s="18" customFormat="1" ht="12" customHeight="1" x14ac:dyDescent="0.2">
      <c r="A26" s="26"/>
      <c r="B26" s="21" t="s">
        <v>21</v>
      </c>
      <c r="C26" s="19">
        <v>883</v>
      </c>
      <c r="D26" s="19">
        <v>435</v>
      </c>
      <c r="E26" s="19">
        <v>448</v>
      </c>
      <c r="F26" s="19">
        <v>871</v>
      </c>
      <c r="G26" s="19">
        <v>423</v>
      </c>
      <c r="H26" s="19">
        <v>448</v>
      </c>
      <c r="I26" s="19">
        <v>877</v>
      </c>
    </row>
    <row r="27" spans="1:9" s="18" customFormat="1" ht="12" customHeight="1" x14ac:dyDescent="0.2">
      <c r="A27" s="23"/>
      <c r="B27" s="21" t="s">
        <v>22</v>
      </c>
      <c r="C27" s="19">
        <v>11638</v>
      </c>
      <c r="D27" s="19">
        <v>5716</v>
      </c>
      <c r="E27" s="19">
        <v>5922</v>
      </c>
      <c r="F27" s="19">
        <v>11835</v>
      </c>
      <c r="G27" s="19">
        <v>5797</v>
      </c>
      <c r="H27" s="19">
        <v>6038</v>
      </c>
      <c r="I27" s="19">
        <v>11737</v>
      </c>
    </row>
    <row r="28" spans="1:9" s="18" customFormat="1" ht="12" customHeight="1" x14ac:dyDescent="0.2">
      <c r="A28" s="246" t="s">
        <v>23</v>
      </c>
      <c r="B28" s="246"/>
      <c r="C28" s="19">
        <v>3788</v>
      </c>
      <c r="D28" s="19">
        <v>1819</v>
      </c>
      <c r="E28" s="19">
        <v>1969</v>
      </c>
      <c r="F28" s="19">
        <v>3791</v>
      </c>
      <c r="G28" s="19">
        <v>1821</v>
      </c>
      <c r="H28" s="19">
        <v>1970</v>
      </c>
      <c r="I28" s="19">
        <v>3789</v>
      </c>
    </row>
    <row r="29" spans="1:9" s="18" customFormat="1" ht="12" customHeight="1" x14ac:dyDescent="0.2">
      <c r="A29" s="26"/>
      <c r="B29" s="21" t="s">
        <v>24</v>
      </c>
      <c r="C29" s="19">
        <v>1170</v>
      </c>
      <c r="D29" s="19">
        <v>583</v>
      </c>
      <c r="E29" s="19">
        <v>587</v>
      </c>
      <c r="F29" s="19">
        <v>1183</v>
      </c>
      <c r="G29" s="19">
        <v>594</v>
      </c>
      <c r="H29" s="19">
        <v>589</v>
      </c>
      <c r="I29" s="19">
        <v>1176</v>
      </c>
    </row>
    <row r="30" spans="1:9" s="18" customFormat="1" ht="12" customHeight="1" x14ac:dyDescent="0.2">
      <c r="A30" s="23"/>
      <c r="B30" s="21" t="s">
        <v>25</v>
      </c>
      <c r="C30" s="19">
        <v>2618</v>
      </c>
      <c r="D30" s="19">
        <v>1236</v>
      </c>
      <c r="E30" s="19">
        <v>1382</v>
      </c>
      <c r="F30" s="19">
        <v>2608</v>
      </c>
      <c r="G30" s="19">
        <v>1227</v>
      </c>
      <c r="H30" s="19">
        <v>1381</v>
      </c>
      <c r="I30" s="19">
        <v>2613</v>
      </c>
    </row>
    <row r="31" spans="1:9" s="18" customFormat="1" ht="12" customHeight="1" x14ac:dyDescent="0.2">
      <c r="A31" s="246" t="s">
        <v>26</v>
      </c>
      <c r="B31" s="246"/>
      <c r="C31" s="19">
        <v>701</v>
      </c>
      <c r="D31" s="19">
        <v>366</v>
      </c>
      <c r="E31" s="19">
        <v>335</v>
      </c>
      <c r="F31" s="19">
        <v>698</v>
      </c>
      <c r="G31" s="19">
        <v>359</v>
      </c>
      <c r="H31" s="19">
        <v>339</v>
      </c>
      <c r="I31" s="19">
        <v>698</v>
      </c>
    </row>
    <row r="32" spans="1:9" s="18" customFormat="1" ht="12" customHeight="1" x14ac:dyDescent="0.2">
      <c r="A32" s="246" t="s">
        <v>350</v>
      </c>
      <c r="B32" s="246"/>
      <c r="C32" s="19">
        <v>5984</v>
      </c>
      <c r="D32" s="19">
        <v>2988</v>
      </c>
      <c r="E32" s="19">
        <v>2996</v>
      </c>
      <c r="F32" s="19">
        <v>6024</v>
      </c>
      <c r="G32" s="19">
        <v>2998</v>
      </c>
      <c r="H32" s="19">
        <v>3026</v>
      </c>
      <c r="I32" s="19">
        <v>6004</v>
      </c>
    </row>
    <row r="33" spans="1:9" s="18" customFormat="1" ht="12" customHeight="1" x14ac:dyDescent="0.2">
      <c r="A33" s="26"/>
      <c r="B33" s="21" t="s">
        <v>28</v>
      </c>
      <c r="C33" s="19">
        <v>540</v>
      </c>
      <c r="D33" s="19">
        <v>282</v>
      </c>
      <c r="E33" s="19">
        <v>258</v>
      </c>
      <c r="F33" s="19">
        <v>569</v>
      </c>
      <c r="G33" s="19">
        <v>305</v>
      </c>
      <c r="H33" s="19">
        <v>264</v>
      </c>
      <c r="I33" s="19">
        <v>554</v>
      </c>
    </row>
    <row r="34" spans="1:9" s="18" customFormat="1" ht="12" customHeight="1" x14ac:dyDescent="0.2">
      <c r="A34" s="20"/>
      <c r="B34" s="21" t="s">
        <v>29</v>
      </c>
      <c r="C34" s="19">
        <v>211</v>
      </c>
      <c r="D34" s="19">
        <v>126</v>
      </c>
      <c r="E34" s="19">
        <v>85</v>
      </c>
      <c r="F34" s="19">
        <v>207</v>
      </c>
      <c r="G34" s="19">
        <v>122</v>
      </c>
      <c r="H34" s="19">
        <v>85</v>
      </c>
      <c r="I34" s="19">
        <v>207</v>
      </c>
    </row>
    <row r="35" spans="1:9" s="18" customFormat="1" ht="12" customHeight="1" x14ac:dyDescent="0.2">
      <c r="A35" s="20"/>
      <c r="B35" s="27" t="s">
        <v>351</v>
      </c>
      <c r="C35" s="25">
        <v>5233</v>
      </c>
      <c r="D35" s="25">
        <v>2580</v>
      </c>
      <c r="E35" s="25">
        <v>2653</v>
      </c>
      <c r="F35" s="25">
        <v>5248</v>
      </c>
      <c r="G35" s="25">
        <v>2571</v>
      </c>
      <c r="H35" s="25">
        <v>2677</v>
      </c>
      <c r="I35" s="25">
        <v>5243</v>
      </c>
    </row>
    <row r="36" spans="1:9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16" customFormat="1" ht="12" customHeight="1" x14ac:dyDescent="0.2">
      <c r="A37" s="247" t="s">
        <v>31</v>
      </c>
      <c r="B37" s="247"/>
      <c r="C37" s="17">
        <v>49561</v>
      </c>
      <c r="D37" s="17">
        <v>24081</v>
      </c>
      <c r="E37" s="17">
        <v>25480</v>
      </c>
      <c r="F37" s="17">
        <v>50190</v>
      </c>
      <c r="G37" s="17">
        <v>24415</v>
      </c>
      <c r="H37" s="17">
        <v>25775</v>
      </c>
      <c r="I37" s="17">
        <v>49877</v>
      </c>
    </row>
    <row r="38" spans="1:9" s="18" customFormat="1" ht="12" customHeight="1" x14ac:dyDescent="0.2">
      <c r="A38" s="246" t="s">
        <v>32</v>
      </c>
      <c r="B38" s="246"/>
      <c r="C38" s="19">
        <v>43558</v>
      </c>
      <c r="D38" s="19">
        <v>21046</v>
      </c>
      <c r="E38" s="19">
        <v>22512</v>
      </c>
      <c r="F38" s="19">
        <v>44044</v>
      </c>
      <c r="G38" s="19">
        <v>21319</v>
      </c>
      <c r="H38" s="19">
        <v>22725</v>
      </c>
      <c r="I38" s="19">
        <v>43802</v>
      </c>
    </row>
    <row r="39" spans="1:9" s="18" customFormat="1" ht="12" customHeight="1" x14ac:dyDescent="0.2">
      <c r="A39" s="253" t="s">
        <v>33</v>
      </c>
      <c r="B39" s="253"/>
      <c r="C39" s="25">
        <v>6003</v>
      </c>
      <c r="D39" s="25">
        <v>3035</v>
      </c>
      <c r="E39" s="25">
        <v>2968</v>
      </c>
      <c r="F39" s="25">
        <v>6146</v>
      </c>
      <c r="G39" s="25">
        <v>3096</v>
      </c>
      <c r="H39" s="25">
        <v>3050</v>
      </c>
      <c r="I39" s="25">
        <v>6075</v>
      </c>
    </row>
    <row r="40" spans="1:9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6" customFormat="1" ht="12" customHeight="1" x14ac:dyDescent="0.2">
      <c r="A41" s="247" t="s">
        <v>34</v>
      </c>
      <c r="B41" s="247"/>
      <c r="C41" s="17">
        <v>146639</v>
      </c>
      <c r="D41" s="17">
        <v>71141</v>
      </c>
      <c r="E41" s="17">
        <v>75498</v>
      </c>
      <c r="F41" s="17">
        <v>147228</v>
      </c>
      <c r="G41" s="17">
        <v>71548</v>
      </c>
      <c r="H41" s="17">
        <v>75680</v>
      </c>
      <c r="I41" s="17">
        <v>146929</v>
      </c>
    </row>
    <row r="42" spans="1:9" s="18" customFormat="1" ht="12" customHeight="1" x14ac:dyDescent="0.2">
      <c r="A42" s="246" t="s">
        <v>35</v>
      </c>
      <c r="B42" s="246"/>
      <c r="C42" s="19">
        <v>99473</v>
      </c>
      <c r="D42" s="19">
        <v>48018</v>
      </c>
      <c r="E42" s="19">
        <v>51455</v>
      </c>
      <c r="F42" s="19">
        <v>99654</v>
      </c>
      <c r="G42" s="19">
        <v>48237</v>
      </c>
      <c r="H42" s="19">
        <v>51417</v>
      </c>
      <c r="I42" s="19">
        <v>99555</v>
      </c>
    </row>
    <row r="43" spans="1:9" s="18" customFormat="1" ht="12" customHeight="1" x14ac:dyDescent="0.2">
      <c r="A43" s="257" t="s">
        <v>36</v>
      </c>
      <c r="B43" s="257"/>
      <c r="C43" s="19">
        <v>23457</v>
      </c>
      <c r="D43" s="19">
        <v>11713</v>
      </c>
      <c r="E43" s="19">
        <v>11744</v>
      </c>
      <c r="F43" s="19">
        <v>23624</v>
      </c>
      <c r="G43" s="19">
        <v>11763</v>
      </c>
      <c r="H43" s="19">
        <v>11861</v>
      </c>
      <c r="I43" s="19">
        <v>23539</v>
      </c>
    </row>
    <row r="44" spans="1:9" s="18" customFormat="1" ht="12" customHeight="1" x14ac:dyDescent="0.2">
      <c r="A44" s="27"/>
      <c r="B44" s="21" t="s">
        <v>37</v>
      </c>
      <c r="C44" s="19">
        <v>13617</v>
      </c>
      <c r="D44" s="19">
        <v>6890</v>
      </c>
      <c r="E44" s="19">
        <v>6727</v>
      </c>
      <c r="F44" s="19">
        <v>13671</v>
      </c>
      <c r="G44" s="19">
        <v>6899</v>
      </c>
      <c r="H44" s="19">
        <v>6772</v>
      </c>
      <c r="I44" s="19">
        <v>13642</v>
      </c>
    </row>
    <row r="45" spans="1:9" s="18" customFormat="1" ht="12" customHeight="1" x14ac:dyDescent="0.2">
      <c r="A45" s="27"/>
      <c r="B45" s="21" t="s">
        <v>38</v>
      </c>
      <c r="C45" s="19">
        <v>9840</v>
      </c>
      <c r="D45" s="19">
        <v>4823</v>
      </c>
      <c r="E45" s="19">
        <v>5017</v>
      </c>
      <c r="F45" s="19">
        <v>9953</v>
      </c>
      <c r="G45" s="19">
        <v>4864</v>
      </c>
      <c r="H45" s="19">
        <v>5089</v>
      </c>
      <c r="I45" s="19">
        <v>9897</v>
      </c>
    </row>
    <row r="46" spans="1:9" s="18" customFormat="1" ht="12" customHeight="1" x14ac:dyDescent="0.2">
      <c r="A46" s="246" t="s">
        <v>40</v>
      </c>
      <c r="B46" s="246"/>
      <c r="C46" s="19">
        <v>23709</v>
      </c>
      <c r="D46" s="19">
        <v>11410</v>
      </c>
      <c r="E46" s="19">
        <v>12299</v>
      </c>
      <c r="F46" s="19">
        <v>23950</v>
      </c>
      <c r="G46" s="19">
        <v>11548</v>
      </c>
      <c r="H46" s="19">
        <v>12402</v>
      </c>
      <c r="I46" s="19">
        <v>23835</v>
      </c>
    </row>
    <row r="47" spans="1:9" s="18" customFormat="1" ht="12" customHeight="1" x14ac:dyDescent="0.2">
      <c r="A47" s="27"/>
      <c r="B47" s="21" t="s">
        <v>41</v>
      </c>
      <c r="C47" s="19">
        <v>2839</v>
      </c>
      <c r="D47" s="19">
        <v>1385</v>
      </c>
      <c r="E47" s="19">
        <v>1454</v>
      </c>
      <c r="F47" s="19">
        <v>2881</v>
      </c>
      <c r="G47" s="19">
        <v>1403</v>
      </c>
      <c r="H47" s="19">
        <v>1478</v>
      </c>
      <c r="I47" s="19">
        <v>2860</v>
      </c>
    </row>
    <row r="48" spans="1:9" s="18" customFormat="1" ht="12" customHeight="1" x14ac:dyDescent="0.2">
      <c r="A48" s="27"/>
      <c r="B48" s="21" t="s">
        <v>42</v>
      </c>
      <c r="C48" s="19">
        <v>6227</v>
      </c>
      <c r="D48" s="19">
        <v>3034</v>
      </c>
      <c r="E48" s="19">
        <v>3193</v>
      </c>
      <c r="F48" s="19">
        <v>6210</v>
      </c>
      <c r="G48" s="19">
        <v>3046</v>
      </c>
      <c r="H48" s="19">
        <v>3164</v>
      </c>
      <c r="I48" s="19">
        <v>6225</v>
      </c>
    </row>
    <row r="49" spans="1:9" s="18" customFormat="1" ht="12" customHeight="1" x14ac:dyDescent="0.2">
      <c r="A49" s="27"/>
      <c r="B49" s="27" t="s">
        <v>43</v>
      </c>
      <c r="C49" s="25">
        <v>14643</v>
      </c>
      <c r="D49" s="25">
        <v>6991</v>
      </c>
      <c r="E49" s="25">
        <v>7652</v>
      </c>
      <c r="F49" s="25">
        <v>14859</v>
      </c>
      <c r="G49" s="25">
        <v>7099</v>
      </c>
      <c r="H49" s="25">
        <v>7760</v>
      </c>
      <c r="I49" s="25">
        <v>14750</v>
      </c>
    </row>
    <row r="50" spans="1:9" s="18" customFormat="1" ht="12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</row>
    <row r="51" spans="1:9" s="16" customFormat="1" ht="12" customHeight="1" x14ac:dyDescent="0.2">
      <c r="A51" s="247" t="s">
        <v>44</v>
      </c>
      <c r="B51" s="247"/>
      <c r="C51" s="17">
        <v>56451</v>
      </c>
      <c r="D51" s="17">
        <v>27607</v>
      </c>
      <c r="E51" s="17">
        <v>28844</v>
      </c>
      <c r="F51" s="17">
        <v>56923</v>
      </c>
      <c r="G51" s="17">
        <v>27880</v>
      </c>
      <c r="H51" s="17">
        <v>29043</v>
      </c>
      <c r="I51" s="17">
        <v>56691</v>
      </c>
    </row>
    <row r="52" spans="1:9" s="18" customFormat="1" ht="12" customHeight="1" x14ac:dyDescent="0.2">
      <c r="A52" s="246" t="s">
        <v>45</v>
      </c>
      <c r="B52" s="246"/>
      <c r="C52" s="19">
        <v>19616</v>
      </c>
      <c r="D52" s="19">
        <v>9510</v>
      </c>
      <c r="E52" s="19">
        <v>10106</v>
      </c>
      <c r="F52" s="19">
        <v>19720</v>
      </c>
      <c r="G52" s="19">
        <v>9623</v>
      </c>
      <c r="H52" s="19">
        <v>10097</v>
      </c>
      <c r="I52" s="19">
        <v>19667</v>
      </c>
    </row>
    <row r="53" spans="1:9" s="18" customFormat="1" ht="12" customHeight="1" x14ac:dyDescent="0.2">
      <c r="A53" s="246" t="s">
        <v>46</v>
      </c>
      <c r="B53" s="246"/>
      <c r="C53" s="19">
        <v>32691</v>
      </c>
      <c r="D53" s="19">
        <v>16065</v>
      </c>
      <c r="E53" s="19">
        <v>16626</v>
      </c>
      <c r="F53" s="19">
        <v>33013</v>
      </c>
      <c r="G53" s="19">
        <v>16195</v>
      </c>
      <c r="H53" s="19">
        <v>16818</v>
      </c>
      <c r="I53" s="19">
        <v>32856</v>
      </c>
    </row>
    <row r="54" spans="1:9" s="18" customFormat="1" ht="12" customHeight="1" x14ac:dyDescent="0.2">
      <c r="A54" s="253" t="s">
        <v>47</v>
      </c>
      <c r="B54" s="253"/>
      <c r="C54" s="25">
        <v>4144</v>
      </c>
      <c r="D54" s="25">
        <v>2032</v>
      </c>
      <c r="E54" s="25">
        <v>2112</v>
      </c>
      <c r="F54" s="25">
        <v>4190</v>
      </c>
      <c r="G54" s="25">
        <v>2062</v>
      </c>
      <c r="H54" s="25">
        <v>2128</v>
      </c>
      <c r="I54" s="25">
        <v>4168</v>
      </c>
    </row>
    <row r="55" spans="1:9" s="18" customFormat="1" ht="12" customHeight="1" x14ac:dyDescent="0.2">
      <c r="A55" s="22"/>
      <c r="B55" s="28"/>
      <c r="C55" s="29"/>
      <c r="D55" s="29"/>
      <c r="E55" s="29"/>
      <c r="F55" s="29"/>
      <c r="G55" s="29"/>
      <c r="H55" s="29"/>
      <c r="I55" s="29"/>
    </row>
    <row r="56" spans="1:9" s="18" customFormat="1" ht="12" customHeight="1" x14ac:dyDescent="0.2">
      <c r="A56" s="256" t="s">
        <v>48</v>
      </c>
      <c r="B56" s="256"/>
      <c r="C56" s="15">
        <v>51183</v>
      </c>
      <c r="D56" s="15">
        <v>24969</v>
      </c>
      <c r="E56" s="15">
        <v>26214</v>
      </c>
      <c r="F56" s="15">
        <v>51564</v>
      </c>
      <c r="G56" s="15">
        <v>25189</v>
      </c>
      <c r="H56" s="15">
        <v>26375</v>
      </c>
      <c r="I56" s="15">
        <v>51374</v>
      </c>
    </row>
    <row r="57" spans="1:9" s="18" customFormat="1" ht="12" customHeight="1" x14ac:dyDescent="0.2">
      <c r="A57" s="246" t="s">
        <v>49</v>
      </c>
      <c r="B57" s="246"/>
      <c r="C57" s="19">
        <v>3390</v>
      </c>
      <c r="D57" s="19">
        <v>1659</v>
      </c>
      <c r="E57" s="19">
        <v>1731</v>
      </c>
      <c r="F57" s="19">
        <v>3385</v>
      </c>
      <c r="G57" s="19">
        <v>1655</v>
      </c>
      <c r="H57" s="19">
        <v>1730</v>
      </c>
      <c r="I57" s="19">
        <v>3388</v>
      </c>
    </row>
    <row r="58" spans="1:9" s="18" customFormat="1" ht="12" customHeight="1" x14ac:dyDescent="0.2">
      <c r="A58" s="246" t="s">
        <v>51</v>
      </c>
      <c r="B58" s="246"/>
      <c r="C58" s="19">
        <v>2048</v>
      </c>
      <c r="D58" s="19">
        <v>994</v>
      </c>
      <c r="E58" s="19">
        <v>1054</v>
      </c>
      <c r="F58" s="19">
        <v>2059</v>
      </c>
      <c r="G58" s="19">
        <v>1002</v>
      </c>
      <c r="H58" s="19">
        <v>1057</v>
      </c>
      <c r="I58" s="19">
        <v>2054</v>
      </c>
    </row>
    <row r="59" spans="1:9" s="18" customFormat="1" ht="12" customHeight="1" x14ac:dyDescent="0.2">
      <c r="A59" s="246" t="s">
        <v>52</v>
      </c>
      <c r="B59" s="246"/>
      <c r="C59" s="19">
        <v>2096</v>
      </c>
      <c r="D59" s="19">
        <v>1038</v>
      </c>
      <c r="E59" s="19">
        <v>1058</v>
      </c>
      <c r="F59" s="19">
        <v>2131</v>
      </c>
      <c r="G59" s="19">
        <v>1060</v>
      </c>
      <c r="H59" s="19">
        <v>1071</v>
      </c>
      <c r="I59" s="19">
        <v>2114</v>
      </c>
    </row>
    <row r="60" spans="1:9" s="18" customFormat="1" ht="12" customHeight="1" x14ac:dyDescent="0.2">
      <c r="A60" s="246" t="s">
        <v>53</v>
      </c>
      <c r="B60" s="246"/>
      <c r="C60" s="19">
        <v>8174</v>
      </c>
      <c r="D60" s="19">
        <v>3977</v>
      </c>
      <c r="E60" s="19">
        <v>4197</v>
      </c>
      <c r="F60" s="19">
        <v>8331</v>
      </c>
      <c r="G60" s="19">
        <v>4114</v>
      </c>
      <c r="H60" s="19">
        <v>4217</v>
      </c>
      <c r="I60" s="19">
        <v>8252</v>
      </c>
    </row>
    <row r="61" spans="1:9" s="18" customFormat="1" ht="12" customHeight="1" x14ac:dyDescent="0.2">
      <c r="A61" s="246" t="s">
        <v>54</v>
      </c>
      <c r="B61" s="246"/>
      <c r="C61" s="19">
        <v>2859</v>
      </c>
      <c r="D61" s="19">
        <v>1389</v>
      </c>
      <c r="E61" s="19">
        <v>1470</v>
      </c>
      <c r="F61" s="19">
        <v>2892</v>
      </c>
      <c r="G61" s="19">
        <v>1401</v>
      </c>
      <c r="H61" s="19">
        <v>1491</v>
      </c>
      <c r="I61" s="19">
        <v>2876</v>
      </c>
    </row>
    <row r="62" spans="1:9" s="18" customFormat="1" ht="12" customHeight="1" x14ac:dyDescent="0.2">
      <c r="A62" s="246" t="s">
        <v>56</v>
      </c>
      <c r="B62" s="246"/>
      <c r="C62" s="19">
        <v>14938</v>
      </c>
      <c r="D62" s="19">
        <v>7280</v>
      </c>
      <c r="E62" s="19">
        <v>7658</v>
      </c>
      <c r="F62" s="19">
        <v>15110</v>
      </c>
      <c r="G62" s="19">
        <v>7331</v>
      </c>
      <c r="H62" s="19">
        <v>7779</v>
      </c>
      <c r="I62" s="19">
        <v>15024</v>
      </c>
    </row>
    <row r="63" spans="1:9" s="18" customFormat="1" ht="12" customHeight="1" x14ac:dyDescent="0.2">
      <c r="A63" s="246" t="s">
        <v>58</v>
      </c>
      <c r="B63" s="246"/>
      <c r="C63" s="19">
        <v>4633</v>
      </c>
      <c r="D63" s="19">
        <v>2188</v>
      </c>
      <c r="E63" s="19">
        <v>2445</v>
      </c>
      <c r="F63" s="19">
        <v>4597</v>
      </c>
      <c r="G63" s="19">
        <v>2187</v>
      </c>
      <c r="H63" s="19">
        <v>2410</v>
      </c>
      <c r="I63" s="19">
        <v>4615</v>
      </c>
    </row>
    <row r="64" spans="1:9" s="18" customFormat="1" ht="12" customHeight="1" x14ac:dyDescent="0.2">
      <c r="A64" s="246" t="s">
        <v>59</v>
      </c>
      <c r="B64" s="246"/>
      <c r="C64" s="19">
        <v>2400</v>
      </c>
      <c r="D64" s="19">
        <v>1166</v>
      </c>
      <c r="E64" s="19">
        <v>1234</v>
      </c>
      <c r="F64" s="19">
        <v>2398</v>
      </c>
      <c r="G64" s="19">
        <v>1169</v>
      </c>
      <c r="H64" s="19">
        <v>1229</v>
      </c>
      <c r="I64" s="19">
        <v>2398</v>
      </c>
    </row>
    <row r="65" spans="1:9" s="18" customFormat="1" ht="12" customHeight="1" x14ac:dyDescent="0.2">
      <c r="A65" s="246" t="s">
        <v>60</v>
      </c>
      <c r="B65" s="246"/>
      <c r="C65" s="19">
        <v>2610</v>
      </c>
      <c r="D65" s="19">
        <v>1299</v>
      </c>
      <c r="E65" s="19">
        <v>1311</v>
      </c>
      <c r="F65" s="19">
        <v>2627</v>
      </c>
      <c r="G65" s="19">
        <v>1306</v>
      </c>
      <c r="H65" s="19">
        <v>1321</v>
      </c>
      <c r="I65" s="19">
        <v>2619</v>
      </c>
    </row>
    <row r="66" spans="1:9" s="18" customFormat="1" ht="12" customHeight="1" x14ac:dyDescent="0.2">
      <c r="A66" s="246" t="s">
        <v>61</v>
      </c>
      <c r="B66" s="246"/>
      <c r="C66" s="19">
        <v>4616</v>
      </c>
      <c r="D66" s="19">
        <v>2293</v>
      </c>
      <c r="E66" s="19">
        <v>2323</v>
      </c>
      <c r="F66" s="19">
        <v>4627</v>
      </c>
      <c r="G66" s="19">
        <v>2297</v>
      </c>
      <c r="H66" s="19">
        <v>2330</v>
      </c>
      <c r="I66" s="19">
        <v>4622</v>
      </c>
    </row>
    <row r="67" spans="1:9" s="18" customFormat="1" ht="12" customHeight="1" x14ac:dyDescent="0.2">
      <c r="A67" s="253" t="s">
        <v>62</v>
      </c>
      <c r="B67" s="253"/>
      <c r="C67" s="25">
        <v>3419</v>
      </c>
      <c r="D67" s="25">
        <v>1686</v>
      </c>
      <c r="E67" s="25">
        <v>1733</v>
      </c>
      <c r="F67" s="25">
        <v>3407</v>
      </c>
      <c r="G67" s="25">
        <v>1667</v>
      </c>
      <c r="H67" s="25">
        <v>1740</v>
      </c>
      <c r="I67" s="25">
        <v>3412</v>
      </c>
    </row>
    <row r="68" spans="1:9" s="18" customFormat="1" ht="12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</row>
    <row r="69" spans="1:9" s="18" customFormat="1" ht="12" customHeight="1" x14ac:dyDescent="0.2">
      <c r="A69" s="247" t="s">
        <v>63</v>
      </c>
      <c r="B69" s="247"/>
      <c r="C69" s="17">
        <v>151522</v>
      </c>
      <c r="D69" s="17">
        <v>73578</v>
      </c>
      <c r="E69" s="17">
        <v>77944</v>
      </c>
      <c r="F69" s="17">
        <v>152203</v>
      </c>
      <c r="G69" s="17">
        <v>74037</v>
      </c>
      <c r="H69" s="17">
        <v>78166</v>
      </c>
      <c r="I69" s="17">
        <v>151862</v>
      </c>
    </row>
    <row r="70" spans="1:9" s="18" customFormat="1" ht="12" customHeight="1" x14ac:dyDescent="0.2">
      <c r="A70" s="246" t="s">
        <v>64</v>
      </c>
      <c r="B70" s="246"/>
      <c r="C70" s="19">
        <v>4467</v>
      </c>
      <c r="D70" s="19">
        <v>2132</v>
      </c>
      <c r="E70" s="19">
        <v>2335</v>
      </c>
      <c r="F70" s="19">
        <v>4518</v>
      </c>
      <c r="G70" s="19">
        <v>2163</v>
      </c>
      <c r="H70" s="19">
        <v>2355</v>
      </c>
      <c r="I70" s="19">
        <v>4492</v>
      </c>
    </row>
    <row r="71" spans="1:9" s="18" customFormat="1" ht="12" customHeight="1" x14ac:dyDescent="0.2">
      <c r="A71" s="246" t="s">
        <v>65</v>
      </c>
      <c r="B71" s="246"/>
      <c r="C71" s="19">
        <v>1421</v>
      </c>
      <c r="D71" s="19">
        <v>693</v>
      </c>
      <c r="E71" s="19">
        <v>728</v>
      </c>
      <c r="F71" s="19">
        <v>1414</v>
      </c>
      <c r="G71" s="19">
        <v>688</v>
      </c>
      <c r="H71" s="19">
        <v>726</v>
      </c>
      <c r="I71" s="19">
        <v>1418</v>
      </c>
    </row>
    <row r="72" spans="1:9" s="18" customFormat="1" ht="12" customHeight="1" x14ac:dyDescent="0.2">
      <c r="A72" s="246" t="s">
        <v>66</v>
      </c>
      <c r="B72" s="246"/>
      <c r="C72" s="19">
        <v>348</v>
      </c>
      <c r="D72" s="19">
        <v>166</v>
      </c>
      <c r="E72" s="19">
        <v>182</v>
      </c>
      <c r="F72" s="19">
        <v>368</v>
      </c>
      <c r="G72" s="19">
        <v>178</v>
      </c>
      <c r="H72" s="19">
        <v>190</v>
      </c>
      <c r="I72" s="19">
        <v>358</v>
      </c>
    </row>
    <row r="73" spans="1:9" s="18" customFormat="1" ht="12" customHeight="1" x14ac:dyDescent="0.2">
      <c r="A73" s="246" t="s">
        <v>67</v>
      </c>
      <c r="B73" s="246"/>
      <c r="C73" s="19">
        <v>1004</v>
      </c>
      <c r="D73" s="19">
        <v>499</v>
      </c>
      <c r="E73" s="19">
        <v>505</v>
      </c>
      <c r="F73" s="19">
        <v>1004</v>
      </c>
      <c r="G73" s="19">
        <v>498</v>
      </c>
      <c r="H73" s="19">
        <v>506</v>
      </c>
      <c r="I73" s="19">
        <v>1005</v>
      </c>
    </row>
    <row r="74" spans="1:9" s="18" customFormat="1" ht="12" customHeight="1" x14ac:dyDescent="0.2">
      <c r="A74" s="246" t="s">
        <v>68</v>
      </c>
      <c r="B74" s="246"/>
      <c r="C74" s="19">
        <v>308</v>
      </c>
      <c r="D74" s="19">
        <v>149</v>
      </c>
      <c r="E74" s="19">
        <v>159</v>
      </c>
      <c r="F74" s="19">
        <v>305</v>
      </c>
      <c r="G74" s="19">
        <v>147</v>
      </c>
      <c r="H74" s="19">
        <v>158</v>
      </c>
      <c r="I74" s="19">
        <v>306</v>
      </c>
    </row>
    <row r="75" spans="1:9" s="18" customFormat="1" ht="12" customHeight="1" x14ac:dyDescent="0.2">
      <c r="A75" s="246" t="s">
        <v>69</v>
      </c>
      <c r="B75" s="246"/>
      <c r="C75" s="19">
        <v>1544</v>
      </c>
      <c r="D75" s="19">
        <v>750</v>
      </c>
      <c r="E75" s="19">
        <v>794</v>
      </c>
      <c r="F75" s="19">
        <v>1574</v>
      </c>
      <c r="G75" s="19">
        <v>759</v>
      </c>
      <c r="H75" s="19">
        <v>815</v>
      </c>
      <c r="I75" s="19">
        <v>1559</v>
      </c>
    </row>
    <row r="76" spans="1:9" s="18" customFormat="1" ht="12" customHeight="1" x14ac:dyDescent="0.2">
      <c r="A76" s="246" t="s">
        <v>70</v>
      </c>
      <c r="B76" s="246"/>
      <c r="C76" s="19">
        <v>635</v>
      </c>
      <c r="D76" s="19">
        <v>326</v>
      </c>
      <c r="E76" s="19">
        <v>309</v>
      </c>
      <c r="F76" s="19">
        <v>644</v>
      </c>
      <c r="G76" s="19">
        <v>326</v>
      </c>
      <c r="H76" s="19">
        <v>318</v>
      </c>
      <c r="I76" s="19">
        <v>640</v>
      </c>
    </row>
    <row r="77" spans="1:9" s="18" customFormat="1" ht="12" customHeight="1" x14ac:dyDescent="0.2">
      <c r="A77" s="246" t="s">
        <v>71</v>
      </c>
      <c r="B77" s="246"/>
      <c r="C77" s="19">
        <v>2632</v>
      </c>
      <c r="D77" s="19">
        <v>1265</v>
      </c>
      <c r="E77" s="19">
        <v>1367</v>
      </c>
      <c r="F77" s="19">
        <v>2648</v>
      </c>
      <c r="G77" s="19">
        <v>1272</v>
      </c>
      <c r="H77" s="19">
        <v>1376</v>
      </c>
      <c r="I77" s="19">
        <v>2639</v>
      </c>
    </row>
    <row r="78" spans="1:9" s="18" customFormat="1" ht="12" customHeight="1" x14ac:dyDescent="0.2">
      <c r="A78" s="246" t="s">
        <v>73</v>
      </c>
      <c r="B78" s="246"/>
      <c r="C78" s="19">
        <v>871</v>
      </c>
      <c r="D78" s="19">
        <v>432</v>
      </c>
      <c r="E78" s="19">
        <v>439</v>
      </c>
      <c r="F78" s="19">
        <v>905</v>
      </c>
      <c r="G78" s="19">
        <v>448</v>
      </c>
      <c r="H78" s="19">
        <v>457</v>
      </c>
      <c r="I78" s="19">
        <v>888</v>
      </c>
    </row>
    <row r="79" spans="1:9" s="18" customFormat="1" ht="12" customHeight="1" x14ac:dyDescent="0.2">
      <c r="A79" s="246" t="s">
        <v>75</v>
      </c>
      <c r="B79" s="246"/>
      <c r="C79" s="19">
        <v>485</v>
      </c>
      <c r="D79" s="19">
        <v>243</v>
      </c>
      <c r="E79" s="19">
        <v>242</v>
      </c>
      <c r="F79" s="19">
        <v>495</v>
      </c>
      <c r="G79" s="19">
        <v>252</v>
      </c>
      <c r="H79" s="19">
        <v>243</v>
      </c>
      <c r="I79" s="19">
        <v>491</v>
      </c>
    </row>
    <row r="80" spans="1:9" s="18" customFormat="1" ht="12" customHeight="1" x14ac:dyDescent="0.2">
      <c r="A80" s="246" t="s">
        <v>76</v>
      </c>
      <c r="B80" s="246"/>
      <c r="C80" s="19">
        <v>759</v>
      </c>
      <c r="D80" s="19">
        <v>373</v>
      </c>
      <c r="E80" s="19">
        <v>386</v>
      </c>
      <c r="F80" s="19">
        <v>791</v>
      </c>
      <c r="G80" s="19">
        <v>385</v>
      </c>
      <c r="H80" s="19">
        <v>406</v>
      </c>
      <c r="I80" s="19">
        <v>774</v>
      </c>
    </row>
    <row r="81" spans="1:9" s="18" customFormat="1" ht="12" customHeight="1" x14ac:dyDescent="0.2">
      <c r="A81" s="246" t="s">
        <v>77</v>
      </c>
      <c r="B81" s="246"/>
      <c r="C81" s="19">
        <v>1529</v>
      </c>
      <c r="D81" s="19">
        <v>763</v>
      </c>
      <c r="E81" s="19">
        <v>766</v>
      </c>
      <c r="F81" s="19">
        <v>1520</v>
      </c>
      <c r="G81" s="19">
        <v>757</v>
      </c>
      <c r="H81" s="19">
        <v>763</v>
      </c>
      <c r="I81" s="19">
        <v>1525</v>
      </c>
    </row>
    <row r="82" spans="1:9" s="18" customFormat="1" ht="12" customHeight="1" x14ac:dyDescent="0.2">
      <c r="A82" s="246" t="s">
        <v>80</v>
      </c>
      <c r="B82" s="246"/>
      <c r="C82" s="19">
        <v>2137</v>
      </c>
      <c r="D82" s="19">
        <v>1054</v>
      </c>
      <c r="E82" s="19">
        <v>1083</v>
      </c>
      <c r="F82" s="19">
        <v>2121</v>
      </c>
      <c r="G82" s="19">
        <v>1042</v>
      </c>
      <c r="H82" s="19">
        <v>1079</v>
      </c>
      <c r="I82" s="19">
        <v>2129</v>
      </c>
    </row>
    <row r="83" spans="1:9" s="18" customFormat="1" ht="12" customHeight="1" x14ac:dyDescent="0.2">
      <c r="A83" s="246" t="s">
        <v>81</v>
      </c>
      <c r="B83" s="246"/>
      <c r="C83" s="19">
        <v>6524</v>
      </c>
      <c r="D83" s="19">
        <v>3214</v>
      </c>
      <c r="E83" s="19">
        <v>3310</v>
      </c>
      <c r="F83" s="19">
        <v>6603</v>
      </c>
      <c r="G83" s="19">
        <v>3241</v>
      </c>
      <c r="H83" s="19">
        <v>3362</v>
      </c>
      <c r="I83" s="19">
        <v>6564</v>
      </c>
    </row>
    <row r="84" spans="1:9" s="18" customFormat="1" ht="12" customHeight="1" x14ac:dyDescent="0.2">
      <c r="A84" s="246" t="s">
        <v>84</v>
      </c>
      <c r="B84" s="246"/>
      <c r="C84" s="19">
        <v>4339</v>
      </c>
      <c r="D84" s="19">
        <v>2048</v>
      </c>
      <c r="E84" s="19">
        <v>2291</v>
      </c>
      <c r="F84" s="19">
        <v>4373</v>
      </c>
      <c r="G84" s="19">
        <v>2072</v>
      </c>
      <c r="H84" s="19">
        <v>2301</v>
      </c>
      <c r="I84" s="19">
        <v>4357</v>
      </c>
    </row>
    <row r="85" spans="1:9" s="18" customFormat="1" ht="12" customHeight="1" x14ac:dyDescent="0.2">
      <c r="A85" s="246" t="s">
        <v>87</v>
      </c>
      <c r="B85" s="246"/>
      <c r="C85" s="19">
        <v>4671</v>
      </c>
      <c r="D85" s="19">
        <v>2314</v>
      </c>
      <c r="E85" s="19">
        <v>2357</v>
      </c>
      <c r="F85" s="19">
        <v>4656</v>
      </c>
      <c r="G85" s="19">
        <v>2312</v>
      </c>
      <c r="H85" s="19">
        <v>2344</v>
      </c>
      <c r="I85" s="19">
        <v>4663</v>
      </c>
    </row>
    <row r="86" spans="1:9" s="18" customFormat="1" ht="12" customHeight="1" x14ac:dyDescent="0.2">
      <c r="A86" s="246" t="s">
        <v>88</v>
      </c>
      <c r="B86" s="246"/>
      <c r="C86" s="19">
        <v>2068</v>
      </c>
      <c r="D86" s="19">
        <v>971</v>
      </c>
      <c r="E86" s="19">
        <v>1097</v>
      </c>
      <c r="F86" s="19">
        <v>2083</v>
      </c>
      <c r="G86" s="19">
        <v>988</v>
      </c>
      <c r="H86" s="19">
        <v>1095</v>
      </c>
      <c r="I86" s="19">
        <v>2074</v>
      </c>
    </row>
    <row r="87" spans="1:9" s="18" customFormat="1" ht="12" customHeight="1" x14ac:dyDescent="0.2">
      <c r="A87" s="246" t="s">
        <v>89</v>
      </c>
      <c r="B87" s="246"/>
      <c r="C87" s="19">
        <v>877</v>
      </c>
      <c r="D87" s="19">
        <v>428</v>
      </c>
      <c r="E87" s="19">
        <v>449</v>
      </c>
      <c r="F87" s="19">
        <v>875</v>
      </c>
      <c r="G87" s="19">
        <v>425</v>
      </c>
      <c r="H87" s="19">
        <v>450</v>
      </c>
      <c r="I87" s="19">
        <v>877</v>
      </c>
    </row>
    <row r="88" spans="1:9" s="18" customFormat="1" ht="12" customHeight="1" x14ac:dyDescent="0.2">
      <c r="A88" s="246" t="s">
        <v>90</v>
      </c>
      <c r="B88" s="246"/>
      <c r="C88" s="19">
        <v>1354</v>
      </c>
      <c r="D88" s="19">
        <v>688</v>
      </c>
      <c r="E88" s="19">
        <v>666</v>
      </c>
      <c r="F88" s="19">
        <v>1359</v>
      </c>
      <c r="G88" s="19">
        <v>688</v>
      </c>
      <c r="H88" s="19">
        <v>671</v>
      </c>
      <c r="I88" s="19">
        <v>1355</v>
      </c>
    </row>
    <row r="89" spans="1:9" s="18" customFormat="1" ht="12" customHeight="1" x14ac:dyDescent="0.2">
      <c r="A89" s="246" t="s">
        <v>91</v>
      </c>
      <c r="B89" s="246"/>
      <c r="C89" s="19">
        <v>551</v>
      </c>
      <c r="D89" s="19">
        <v>265</v>
      </c>
      <c r="E89" s="19">
        <v>286</v>
      </c>
      <c r="F89" s="19">
        <v>546</v>
      </c>
      <c r="G89" s="19">
        <v>274</v>
      </c>
      <c r="H89" s="19">
        <v>272</v>
      </c>
      <c r="I89" s="19">
        <v>550</v>
      </c>
    </row>
    <row r="90" spans="1:9" s="18" customFormat="1" ht="12" customHeight="1" x14ac:dyDescent="0.2">
      <c r="A90" s="246" t="s">
        <v>92</v>
      </c>
      <c r="B90" s="246"/>
      <c r="C90" s="19">
        <v>519</v>
      </c>
      <c r="D90" s="19">
        <v>259</v>
      </c>
      <c r="E90" s="19">
        <v>260</v>
      </c>
      <c r="F90" s="19">
        <v>526</v>
      </c>
      <c r="G90" s="19">
        <v>263</v>
      </c>
      <c r="H90" s="19">
        <v>263</v>
      </c>
      <c r="I90" s="19">
        <v>522</v>
      </c>
    </row>
    <row r="91" spans="1:9" s="18" customFormat="1" ht="12" customHeight="1" x14ac:dyDescent="0.2">
      <c r="A91" s="246" t="s">
        <v>93</v>
      </c>
      <c r="B91" s="246"/>
      <c r="C91" s="19">
        <v>1265</v>
      </c>
      <c r="D91" s="19">
        <v>608</v>
      </c>
      <c r="E91" s="19">
        <v>657</v>
      </c>
      <c r="F91" s="19">
        <v>1299</v>
      </c>
      <c r="G91" s="19">
        <v>629</v>
      </c>
      <c r="H91" s="19">
        <v>670</v>
      </c>
      <c r="I91" s="19">
        <v>1283</v>
      </c>
    </row>
    <row r="92" spans="1:9" s="18" customFormat="1" ht="12" customHeight="1" x14ac:dyDescent="0.2">
      <c r="A92" s="246" t="s">
        <v>94</v>
      </c>
      <c r="B92" s="246"/>
      <c r="C92" s="19">
        <v>1770</v>
      </c>
      <c r="D92" s="19">
        <v>879</v>
      </c>
      <c r="E92" s="19">
        <v>891</v>
      </c>
      <c r="F92" s="19">
        <v>1785</v>
      </c>
      <c r="G92" s="19">
        <v>888</v>
      </c>
      <c r="H92" s="19">
        <v>897</v>
      </c>
      <c r="I92" s="19">
        <v>1776</v>
      </c>
    </row>
    <row r="93" spans="1:9" s="18" customFormat="1" ht="12" customHeight="1" x14ac:dyDescent="0.2">
      <c r="A93" s="246" t="s">
        <v>95</v>
      </c>
      <c r="B93" s="246"/>
      <c r="C93" s="19">
        <v>63583</v>
      </c>
      <c r="D93" s="19">
        <v>30617</v>
      </c>
      <c r="E93" s="19">
        <v>32966</v>
      </c>
      <c r="F93" s="19">
        <v>63932</v>
      </c>
      <c r="G93" s="19">
        <v>30868</v>
      </c>
      <c r="H93" s="19">
        <v>33064</v>
      </c>
      <c r="I93" s="19">
        <v>63758</v>
      </c>
    </row>
    <row r="94" spans="1:9" s="18" customFormat="1" ht="12" customHeight="1" x14ac:dyDescent="0.2">
      <c r="A94" s="246" t="s">
        <v>96</v>
      </c>
      <c r="B94" s="246"/>
      <c r="C94" s="19">
        <v>1494</v>
      </c>
      <c r="D94" s="19">
        <v>715</v>
      </c>
      <c r="E94" s="19">
        <v>779</v>
      </c>
      <c r="F94" s="19">
        <v>1594</v>
      </c>
      <c r="G94" s="19">
        <v>753</v>
      </c>
      <c r="H94" s="19">
        <v>841</v>
      </c>
      <c r="I94" s="19">
        <v>1545</v>
      </c>
    </row>
    <row r="95" spans="1:9" s="18" customFormat="1" ht="12" customHeight="1" x14ac:dyDescent="0.2">
      <c r="A95" s="246" t="s">
        <v>97</v>
      </c>
      <c r="B95" s="246"/>
      <c r="C95" s="19">
        <v>1300</v>
      </c>
      <c r="D95" s="19">
        <v>651</v>
      </c>
      <c r="E95" s="19">
        <v>649</v>
      </c>
      <c r="F95" s="19">
        <v>1318</v>
      </c>
      <c r="G95" s="19">
        <v>671</v>
      </c>
      <c r="H95" s="19">
        <v>647</v>
      </c>
      <c r="I95" s="19">
        <v>1308</v>
      </c>
    </row>
    <row r="96" spans="1:9" s="18" customFormat="1" ht="12" customHeight="1" x14ac:dyDescent="0.2">
      <c r="A96" s="246" t="s">
        <v>98</v>
      </c>
      <c r="B96" s="246"/>
      <c r="C96" s="19">
        <v>631</v>
      </c>
      <c r="D96" s="19">
        <v>313</v>
      </c>
      <c r="E96" s="19">
        <v>318</v>
      </c>
      <c r="F96" s="19">
        <v>664</v>
      </c>
      <c r="G96" s="19">
        <v>335</v>
      </c>
      <c r="H96" s="19">
        <v>329</v>
      </c>
      <c r="I96" s="19">
        <v>648</v>
      </c>
    </row>
    <row r="97" spans="1:9" s="18" customFormat="1" ht="12" customHeight="1" x14ac:dyDescent="0.2">
      <c r="A97" s="246" t="s">
        <v>99</v>
      </c>
      <c r="B97" s="246"/>
      <c r="C97" s="19">
        <v>6209</v>
      </c>
      <c r="D97" s="19">
        <v>2923</v>
      </c>
      <c r="E97" s="19">
        <v>3286</v>
      </c>
      <c r="F97" s="19">
        <v>6195</v>
      </c>
      <c r="G97" s="19">
        <v>2887</v>
      </c>
      <c r="H97" s="19">
        <v>3308</v>
      </c>
      <c r="I97" s="19">
        <v>6202</v>
      </c>
    </row>
    <row r="98" spans="1:9" s="18" customFormat="1" ht="12" customHeight="1" x14ac:dyDescent="0.2">
      <c r="A98" s="246" t="s">
        <v>100</v>
      </c>
      <c r="B98" s="246"/>
      <c r="C98" s="19">
        <v>1461</v>
      </c>
      <c r="D98" s="19">
        <v>747</v>
      </c>
      <c r="E98" s="19">
        <v>714</v>
      </c>
      <c r="F98" s="19">
        <v>1457</v>
      </c>
      <c r="G98" s="19">
        <v>747</v>
      </c>
      <c r="H98" s="19">
        <v>710</v>
      </c>
      <c r="I98" s="19">
        <v>1460</v>
      </c>
    </row>
    <row r="99" spans="1:9" s="18" customFormat="1" ht="12" customHeight="1" x14ac:dyDescent="0.2">
      <c r="A99" s="246" t="s">
        <v>101</v>
      </c>
      <c r="B99" s="246"/>
      <c r="C99" s="19">
        <v>1800</v>
      </c>
      <c r="D99" s="19">
        <v>878</v>
      </c>
      <c r="E99" s="19">
        <v>922</v>
      </c>
      <c r="F99" s="19">
        <v>1806</v>
      </c>
      <c r="G99" s="19">
        <v>888</v>
      </c>
      <c r="H99" s="19">
        <v>918</v>
      </c>
      <c r="I99" s="19">
        <v>1802</v>
      </c>
    </row>
    <row r="100" spans="1:9" s="18" customFormat="1" ht="12" customHeight="1" x14ac:dyDescent="0.2">
      <c r="A100" s="246" t="s">
        <v>102</v>
      </c>
      <c r="B100" s="246"/>
      <c r="C100" s="19">
        <v>1358</v>
      </c>
      <c r="D100" s="19">
        <v>683</v>
      </c>
      <c r="E100" s="19">
        <v>675</v>
      </c>
      <c r="F100" s="19">
        <v>1375</v>
      </c>
      <c r="G100" s="19">
        <v>688</v>
      </c>
      <c r="H100" s="19">
        <v>687</v>
      </c>
      <c r="I100" s="19">
        <v>1366</v>
      </c>
    </row>
    <row r="101" spans="1:9" s="18" customFormat="1" ht="12" customHeight="1" x14ac:dyDescent="0.2">
      <c r="A101" s="246" t="s">
        <v>103</v>
      </c>
      <c r="B101" s="246"/>
      <c r="C101" s="19">
        <v>311</v>
      </c>
      <c r="D101" s="19">
        <v>153</v>
      </c>
      <c r="E101" s="19">
        <v>158</v>
      </c>
      <c r="F101" s="19">
        <v>308</v>
      </c>
      <c r="G101" s="19">
        <v>152</v>
      </c>
      <c r="H101" s="19">
        <v>156</v>
      </c>
      <c r="I101" s="19">
        <v>310</v>
      </c>
    </row>
    <row r="102" spans="1:9" s="18" customFormat="1" ht="12" customHeight="1" x14ac:dyDescent="0.2">
      <c r="A102" s="246" t="s">
        <v>340</v>
      </c>
      <c r="B102" s="246"/>
      <c r="C102" s="19">
        <v>4693</v>
      </c>
      <c r="D102" s="19">
        <v>2487</v>
      </c>
      <c r="E102" s="19">
        <v>2206</v>
      </c>
      <c r="F102" s="19">
        <v>4655</v>
      </c>
      <c r="G102" s="19">
        <v>2435</v>
      </c>
      <c r="H102" s="19">
        <v>2220</v>
      </c>
      <c r="I102" s="19">
        <v>4673</v>
      </c>
    </row>
    <row r="103" spans="1:9" s="18" customFormat="1" ht="12" customHeight="1" x14ac:dyDescent="0.2">
      <c r="A103" s="246" t="s">
        <v>104</v>
      </c>
      <c r="B103" s="246"/>
      <c r="C103" s="19">
        <v>900</v>
      </c>
      <c r="D103" s="19">
        <v>438</v>
      </c>
      <c r="E103" s="19">
        <v>462</v>
      </c>
      <c r="F103" s="19">
        <v>896</v>
      </c>
      <c r="G103" s="19">
        <v>447</v>
      </c>
      <c r="H103" s="19">
        <v>449</v>
      </c>
      <c r="I103" s="19">
        <v>898</v>
      </c>
    </row>
    <row r="104" spans="1:9" s="18" customFormat="1" ht="12" customHeight="1" x14ac:dyDescent="0.2">
      <c r="A104" s="246" t="s">
        <v>105</v>
      </c>
      <c r="B104" s="246"/>
      <c r="C104" s="19">
        <v>769</v>
      </c>
      <c r="D104" s="19">
        <v>387</v>
      </c>
      <c r="E104" s="19">
        <v>382</v>
      </c>
      <c r="F104" s="19">
        <v>755</v>
      </c>
      <c r="G104" s="19">
        <v>373</v>
      </c>
      <c r="H104" s="19">
        <v>382</v>
      </c>
      <c r="I104" s="19">
        <v>762</v>
      </c>
    </row>
    <row r="105" spans="1:9" s="18" customFormat="1" ht="12" customHeight="1" x14ac:dyDescent="0.2">
      <c r="A105" s="246" t="s">
        <v>106</v>
      </c>
      <c r="B105" s="246"/>
      <c r="C105" s="19">
        <v>821</v>
      </c>
      <c r="D105" s="19">
        <v>382</v>
      </c>
      <c r="E105" s="19">
        <v>439</v>
      </c>
      <c r="F105" s="19">
        <v>804</v>
      </c>
      <c r="G105" s="19">
        <v>371</v>
      </c>
      <c r="H105" s="19">
        <v>433</v>
      </c>
      <c r="I105" s="19">
        <v>813</v>
      </c>
    </row>
    <row r="106" spans="1:9" s="18" customFormat="1" ht="12" customHeight="1" x14ac:dyDescent="0.2">
      <c r="A106" s="246" t="s">
        <v>107</v>
      </c>
      <c r="B106" s="246"/>
      <c r="C106" s="19">
        <v>327</v>
      </c>
      <c r="D106" s="19">
        <v>159</v>
      </c>
      <c r="E106" s="19">
        <v>168</v>
      </c>
      <c r="F106" s="19">
        <v>331</v>
      </c>
      <c r="G106" s="19">
        <v>158</v>
      </c>
      <c r="H106" s="19">
        <v>173</v>
      </c>
      <c r="I106" s="19">
        <v>327</v>
      </c>
    </row>
    <row r="107" spans="1:9" s="18" customFormat="1" ht="12" customHeight="1" x14ac:dyDescent="0.2">
      <c r="A107" s="246" t="s">
        <v>108</v>
      </c>
      <c r="B107" s="246"/>
      <c r="C107" s="19">
        <v>832</v>
      </c>
      <c r="D107" s="19">
        <v>393</v>
      </c>
      <c r="E107" s="19">
        <v>439</v>
      </c>
      <c r="F107" s="19">
        <v>843</v>
      </c>
      <c r="G107" s="19">
        <v>402</v>
      </c>
      <c r="H107" s="19">
        <v>441</v>
      </c>
      <c r="I107" s="19">
        <v>839</v>
      </c>
    </row>
    <row r="108" spans="1:9" s="18" customFormat="1" ht="12" customHeight="1" x14ac:dyDescent="0.2">
      <c r="A108" s="246" t="s">
        <v>109</v>
      </c>
      <c r="B108" s="246"/>
      <c r="C108" s="19">
        <v>1440</v>
      </c>
      <c r="D108" s="19">
        <v>688</v>
      </c>
      <c r="E108" s="19">
        <v>752</v>
      </c>
      <c r="F108" s="19">
        <v>1466</v>
      </c>
      <c r="G108" s="19">
        <v>698</v>
      </c>
      <c r="H108" s="19">
        <v>768</v>
      </c>
      <c r="I108" s="19">
        <v>1452</v>
      </c>
    </row>
    <row r="109" spans="1:9" s="18" customFormat="1" ht="12" customHeight="1" x14ac:dyDescent="0.2">
      <c r="A109" s="246" t="s">
        <v>110</v>
      </c>
      <c r="B109" s="246"/>
      <c r="C109" s="19">
        <v>4054</v>
      </c>
      <c r="D109" s="19">
        <v>2052</v>
      </c>
      <c r="E109" s="19">
        <v>2002</v>
      </c>
      <c r="F109" s="19">
        <v>4152</v>
      </c>
      <c r="G109" s="19">
        <v>2120</v>
      </c>
      <c r="H109" s="19">
        <v>2032</v>
      </c>
      <c r="I109" s="19">
        <v>4103</v>
      </c>
    </row>
    <row r="110" spans="1:9" s="18" customFormat="1" ht="12" customHeight="1" x14ac:dyDescent="0.2">
      <c r="A110" s="246" t="s">
        <v>111</v>
      </c>
      <c r="B110" s="246"/>
      <c r="C110" s="19">
        <v>1876</v>
      </c>
      <c r="D110" s="19">
        <v>921</v>
      </c>
      <c r="E110" s="19">
        <v>955</v>
      </c>
      <c r="F110" s="19">
        <v>1884</v>
      </c>
      <c r="G110" s="19">
        <v>925</v>
      </c>
      <c r="H110" s="19">
        <v>959</v>
      </c>
      <c r="I110" s="19">
        <v>1881</v>
      </c>
    </row>
    <row r="111" spans="1:9" s="18" customFormat="1" ht="12" customHeight="1" x14ac:dyDescent="0.2">
      <c r="A111" s="246" t="s">
        <v>112</v>
      </c>
      <c r="B111" s="246"/>
      <c r="C111" s="19">
        <v>803</v>
      </c>
      <c r="D111" s="19">
        <v>389</v>
      </c>
      <c r="E111" s="19">
        <v>414</v>
      </c>
      <c r="F111" s="19">
        <v>813</v>
      </c>
      <c r="G111" s="19">
        <v>393</v>
      </c>
      <c r="H111" s="19">
        <v>420</v>
      </c>
      <c r="I111" s="19">
        <v>808</v>
      </c>
    </row>
    <row r="112" spans="1:9" s="18" customFormat="1" ht="12" customHeight="1" x14ac:dyDescent="0.2">
      <c r="A112" s="246" t="s">
        <v>113</v>
      </c>
      <c r="B112" s="246"/>
      <c r="C112" s="19">
        <v>1620</v>
      </c>
      <c r="D112" s="19">
        <v>799</v>
      </c>
      <c r="E112" s="19">
        <v>821</v>
      </c>
      <c r="F112" s="19">
        <v>1612</v>
      </c>
      <c r="G112" s="19">
        <v>796</v>
      </c>
      <c r="H112" s="19">
        <v>816</v>
      </c>
      <c r="I112" s="19">
        <v>1616</v>
      </c>
    </row>
    <row r="113" spans="1:9" s="18" customFormat="1" ht="12" customHeight="1" x14ac:dyDescent="0.2">
      <c r="A113" s="246" t="s">
        <v>114</v>
      </c>
      <c r="B113" s="246"/>
      <c r="C113" s="19">
        <v>1422</v>
      </c>
      <c r="D113" s="19">
        <v>702</v>
      </c>
      <c r="E113" s="19">
        <v>720</v>
      </c>
      <c r="F113" s="19">
        <v>1398</v>
      </c>
      <c r="G113" s="19">
        <v>692</v>
      </c>
      <c r="H113" s="19">
        <v>706</v>
      </c>
      <c r="I113" s="19">
        <v>1411</v>
      </c>
    </row>
    <row r="114" spans="1:9" s="18" customFormat="1" ht="12" customHeight="1" x14ac:dyDescent="0.2">
      <c r="A114" s="246" t="s">
        <v>116</v>
      </c>
      <c r="B114" s="246"/>
      <c r="C114" s="19">
        <v>816</v>
      </c>
      <c r="D114" s="19">
        <v>404</v>
      </c>
      <c r="E114" s="19">
        <v>412</v>
      </c>
      <c r="F114" s="19">
        <v>834</v>
      </c>
      <c r="G114" s="19">
        <v>411</v>
      </c>
      <c r="H114" s="19">
        <v>423</v>
      </c>
      <c r="I114" s="19">
        <v>825</v>
      </c>
    </row>
    <row r="115" spans="1:9" s="18" customFormat="1" ht="12" customHeight="1" x14ac:dyDescent="0.2">
      <c r="A115" s="246" t="s">
        <v>117</v>
      </c>
      <c r="B115" s="246"/>
      <c r="C115" s="19">
        <v>2240</v>
      </c>
      <c r="D115" s="19">
        <v>1065</v>
      </c>
      <c r="E115" s="19">
        <v>1175</v>
      </c>
      <c r="F115" s="19">
        <v>2212</v>
      </c>
      <c r="G115" s="19">
        <v>1055</v>
      </c>
      <c r="H115" s="19">
        <v>1157</v>
      </c>
      <c r="I115" s="19">
        <v>2225</v>
      </c>
    </row>
    <row r="116" spans="1:9" s="18" customFormat="1" ht="12" customHeight="1" x14ac:dyDescent="0.2">
      <c r="A116" s="246" t="s">
        <v>118</v>
      </c>
      <c r="B116" s="246"/>
      <c r="C116" s="19">
        <v>702</v>
      </c>
      <c r="D116" s="19">
        <v>333</v>
      </c>
      <c r="E116" s="19">
        <v>369</v>
      </c>
      <c r="F116" s="19">
        <v>703</v>
      </c>
      <c r="G116" s="19">
        <v>333</v>
      </c>
      <c r="H116" s="19">
        <v>370</v>
      </c>
      <c r="I116" s="19">
        <v>704</v>
      </c>
    </row>
    <row r="117" spans="1:9" s="18" customFormat="1" ht="12" customHeight="1" x14ac:dyDescent="0.2">
      <c r="A117" s="246" t="s">
        <v>121</v>
      </c>
      <c r="B117" s="246"/>
      <c r="C117" s="19">
        <v>1953</v>
      </c>
      <c r="D117" s="19">
        <v>838</v>
      </c>
      <c r="E117" s="19">
        <v>1115</v>
      </c>
      <c r="F117" s="19">
        <v>1783</v>
      </c>
      <c r="G117" s="19">
        <v>806</v>
      </c>
      <c r="H117" s="19">
        <v>977</v>
      </c>
      <c r="I117" s="19">
        <v>1866</v>
      </c>
    </row>
    <row r="118" spans="1:9" s="18" customFormat="1" ht="12" customHeight="1" x14ac:dyDescent="0.2">
      <c r="A118" s="246" t="s">
        <v>122</v>
      </c>
      <c r="B118" s="246"/>
      <c r="C118" s="19">
        <v>3072</v>
      </c>
      <c r="D118" s="19">
        <v>1510</v>
      </c>
      <c r="E118" s="19">
        <v>1562</v>
      </c>
      <c r="F118" s="19">
        <v>3066</v>
      </c>
      <c r="G118" s="19">
        <v>1515</v>
      </c>
      <c r="H118" s="19">
        <v>1551</v>
      </c>
      <c r="I118" s="19">
        <v>3069</v>
      </c>
    </row>
    <row r="119" spans="1:9" s="18" customFormat="1" ht="12" customHeight="1" x14ac:dyDescent="0.2">
      <c r="A119" s="246" t="s">
        <v>124</v>
      </c>
      <c r="B119" s="246"/>
      <c r="C119" s="19">
        <v>581</v>
      </c>
      <c r="D119" s="19">
        <v>283</v>
      </c>
      <c r="E119" s="19">
        <v>298</v>
      </c>
      <c r="F119" s="19">
        <v>582</v>
      </c>
      <c r="G119" s="19">
        <v>288</v>
      </c>
      <c r="H119" s="19">
        <v>294</v>
      </c>
      <c r="I119" s="19">
        <v>582</v>
      </c>
    </row>
    <row r="120" spans="1:9" s="18" customFormat="1" ht="12" customHeight="1" x14ac:dyDescent="0.2">
      <c r="A120" s="246" t="s">
        <v>125</v>
      </c>
      <c r="B120" s="246"/>
      <c r="C120" s="19">
        <v>2000</v>
      </c>
      <c r="D120" s="19">
        <v>959</v>
      </c>
      <c r="E120" s="19">
        <v>1041</v>
      </c>
      <c r="F120" s="19">
        <v>1971</v>
      </c>
      <c r="G120" s="19">
        <v>938</v>
      </c>
      <c r="H120" s="19">
        <v>1033</v>
      </c>
      <c r="I120" s="19">
        <v>1985</v>
      </c>
    </row>
    <row r="121" spans="1:9" s="18" customFormat="1" ht="12" customHeight="1" x14ac:dyDescent="0.2">
      <c r="A121" s="254" t="s">
        <v>126</v>
      </c>
      <c r="B121" s="254"/>
      <c r="C121" s="25">
        <v>376</v>
      </c>
      <c r="D121" s="25">
        <v>190</v>
      </c>
      <c r="E121" s="25">
        <v>186</v>
      </c>
      <c r="F121" s="25">
        <v>382</v>
      </c>
      <c r="G121" s="25">
        <v>197</v>
      </c>
      <c r="H121" s="25">
        <v>185</v>
      </c>
      <c r="I121" s="25">
        <v>379</v>
      </c>
    </row>
    <row r="122" spans="1:9" s="18" customFormat="1" ht="12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18" customFormat="1" ht="12" customHeight="1" x14ac:dyDescent="0.2">
      <c r="A123" s="247" t="s">
        <v>127</v>
      </c>
      <c r="B123" s="247"/>
      <c r="C123" s="17">
        <v>63688</v>
      </c>
      <c r="D123" s="17">
        <v>30598</v>
      </c>
      <c r="E123" s="17">
        <v>33090</v>
      </c>
      <c r="F123" s="17">
        <v>64190</v>
      </c>
      <c r="G123" s="17">
        <v>30851</v>
      </c>
      <c r="H123" s="17">
        <v>33339</v>
      </c>
      <c r="I123" s="17">
        <v>63938</v>
      </c>
    </row>
    <row r="124" spans="1:9" s="18" customFormat="1" ht="12" customHeight="1" x14ac:dyDescent="0.2">
      <c r="A124" s="246" t="s">
        <v>128</v>
      </c>
      <c r="B124" s="246"/>
      <c r="C124" s="19">
        <v>5439</v>
      </c>
      <c r="D124" s="19">
        <v>2552</v>
      </c>
      <c r="E124" s="19">
        <v>2887</v>
      </c>
      <c r="F124" s="19">
        <v>5515</v>
      </c>
      <c r="G124" s="19">
        <v>2596</v>
      </c>
      <c r="H124" s="19">
        <v>2919</v>
      </c>
      <c r="I124" s="19">
        <v>5476</v>
      </c>
    </row>
    <row r="125" spans="1:9" s="18" customFormat="1" ht="12" customHeight="1" x14ac:dyDescent="0.2">
      <c r="A125" s="246" t="s">
        <v>129</v>
      </c>
      <c r="B125" s="246"/>
      <c r="C125" s="19">
        <v>182</v>
      </c>
      <c r="D125" s="19">
        <v>86</v>
      </c>
      <c r="E125" s="19">
        <v>96</v>
      </c>
      <c r="F125" s="19">
        <v>175</v>
      </c>
      <c r="G125" s="19">
        <v>80</v>
      </c>
      <c r="H125" s="19">
        <v>95</v>
      </c>
      <c r="I125" s="19">
        <v>178</v>
      </c>
    </row>
    <row r="126" spans="1:9" s="18" customFormat="1" ht="12" customHeight="1" x14ac:dyDescent="0.2">
      <c r="A126" s="246" t="s">
        <v>130</v>
      </c>
      <c r="B126" s="246"/>
      <c r="C126" s="19">
        <v>495</v>
      </c>
      <c r="D126" s="19">
        <v>244</v>
      </c>
      <c r="E126" s="19">
        <v>251</v>
      </c>
      <c r="F126" s="19">
        <v>495</v>
      </c>
      <c r="G126" s="19">
        <v>249</v>
      </c>
      <c r="H126" s="19">
        <v>246</v>
      </c>
      <c r="I126" s="19">
        <v>496</v>
      </c>
    </row>
    <row r="127" spans="1:9" s="18" customFormat="1" ht="12" customHeight="1" x14ac:dyDescent="0.2">
      <c r="A127" s="246" t="s">
        <v>131</v>
      </c>
      <c r="B127" s="246"/>
      <c r="C127" s="19">
        <v>1769</v>
      </c>
      <c r="D127" s="19">
        <v>879</v>
      </c>
      <c r="E127" s="19">
        <v>890</v>
      </c>
      <c r="F127" s="19">
        <v>1773</v>
      </c>
      <c r="G127" s="19">
        <v>877</v>
      </c>
      <c r="H127" s="19">
        <v>896</v>
      </c>
      <c r="I127" s="19">
        <v>1771</v>
      </c>
    </row>
    <row r="128" spans="1:9" s="18" customFormat="1" ht="12" customHeight="1" x14ac:dyDescent="0.2">
      <c r="A128" s="246" t="s">
        <v>134</v>
      </c>
      <c r="B128" s="246"/>
      <c r="C128" s="19">
        <v>1170</v>
      </c>
      <c r="D128" s="19">
        <v>583</v>
      </c>
      <c r="E128" s="19">
        <v>587</v>
      </c>
      <c r="F128" s="19">
        <v>1183</v>
      </c>
      <c r="G128" s="19">
        <v>594</v>
      </c>
      <c r="H128" s="19">
        <v>589</v>
      </c>
      <c r="I128" s="19">
        <v>1176</v>
      </c>
    </row>
    <row r="129" spans="1:9" s="18" customFormat="1" ht="12" customHeight="1" x14ac:dyDescent="0.2">
      <c r="A129" s="246" t="s">
        <v>136</v>
      </c>
      <c r="B129" s="246"/>
      <c r="C129" s="19">
        <v>13</v>
      </c>
      <c r="D129" s="19">
        <v>7</v>
      </c>
      <c r="E129" s="19">
        <v>6</v>
      </c>
      <c r="F129" s="19">
        <v>14</v>
      </c>
      <c r="G129" s="19">
        <v>7</v>
      </c>
      <c r="H129" s="19">
        <v>7</v>
      </c>
      <c r="I129" s="19">
        <v>14</v>
      </c>
    </row>
    <row r="130" spans="1:9" s="18" customFormat="1" ht="12" customHeight="1" x14ac:dyDescent="0.2">
      <c r="A130" s="246" t="s">
        <v>137</v>
      </c>
      <c r="B130" s="246"/>
      <c r="C130" s="19">
        <v>2909</v>
      </c>
      <c r="D130" s="19">
        <v>1436</v>
      </c>
      <c r="E130" s="19">
        <v>1473</v>
      </c>
      <c r="F130" s="19">
        <v>2909</v>
      </c>
      <c r="G130" s="19">
        <v>1444</v>
      </c>
      <c r="H130" s="19">
        <v>1465</v>
      </c>
      <c r="I130" s="19">
        <v>2909</v>
      </c>
    </row>
    <row r="131" spans="1:9" s="18" customFormat="1" ht="12" customHeight="1" x14ac:dyDescent="0.2">
      <c r="A131" s="246" t="s">
        <v>138</v>
      </c>
      <c r="B131" s="246"/>
      <c r="C131" s="19">
        <v>100</v>
      </c>
      <c r="D131" s="19">
        <v>47</v>
      </c>
      <c r="E131" s="19">
        <v>53</v>
      </c>
      <c r="F131" s="19">
        <v>107</v>
      </c>
      <c r="G131" s="19">
        <v>50</v>
      </c>
      <c r="H131" s="19">
        <v>57</v>
      </c>
      <c r="I131" s="19">
        <v>103</v>
      </c>
    </row>
    <row r="132" spans="1:9" s="124" customFormat="1" ht="12" customHeight="1" x14ac:dyDescent="0.2">
      <c r="A132" s="294" t="s">
        <v>341</v>
      </c>
      <c r="B132" s="294"/>
      <c r="C132" s="49">
        <v>5136</v>
      </c>
      <c r="D132" s="49">
        <v>2535</v>
      </c>
      <c r="E132" s="49">
        <v>2601</v>
      </c>
      <c r="F132" s="49">
        <v>5154</v>
      </c>
      <c r="G132" s="49">
        <v>2542</v>
      </c>
      <c r="H132" s="49">
        <v>2612</v>
      </c>
      <c r="I132" s="49">
        <v>5145</v>
      </c>
    </row>
    <row r="133" spans="1:9" s="18" customFormat="1" ht="12" customHeight="1" x14ac:dyDescent="0.2">
      <c r="A133" s="246" t="s">
        <v>140</v>
      </c>
      <c r="B133" s="246"/>
      <c r="C133" s="19">
        <v>4511</v>
      </c>
      <c r="D133" s="19">
        <v>2204</v>
      </c>
      <c r="E133" s="19">
        <v>2307</v>
      </c>
      <c r="F133" s="19">
        <v>4568</v>
      </c>
      <c r="G133" s="19">
        <v>2224</v>
      </c>
      <c r="H133" s="19">
        <v>2344</v>
      </c>
      <c r="I133" s="19">
        <v>4539</v>
      </c>
    </row>
    <row r="134" spans="1:9" s="18" customFormat="1" ht="12" customHeight="1" x14ac:dyDescent="0.2">
      <c r="A134" s="246" t="s">
        <v>144</v>
      </c>
      <c r="B134" s="246"/>
      <c r="C134" s="19">
        <v>1343</v>
      </c>
      <c r="D134" s="19">
        <v>681</v>
      </c>
      <c r="E134" s="19">
        <v>662</v>
      </c>
      <c r="F134" s="19">
        <v>1318</v>
      </c>
      <c r="G134" s="19">
        <v>669</v>
      </c>
      <c r="H134" s="19">
        <v>649</v>
      </c>
      <c r="I134" s="19">
        <v>1330</v>
      </c>
    </row>
    <row r="135" spans="1:9" s="18" customFormat="1" ht="12" customHeight="1" x14ac:dyDescent="0.2">
      <c r="A135" s="246" t="s">
        <v>145</v>
      </c>
      <c r="B135" s="246"/>
      <c r="C135" s="19">
        <v>15968</v>
      </c>
      <c r="D135" s="19">
        <v>7530</v>
      </c>
      <c r="E135" s="19">
        <v>8438</v>
      </c>
      <c r="F135" s="19">
        <v>16122</v>
      </c>
      <c r="G135" s="19">
        <v>7613</v>
      </c>
      <c r="H135" s="19">
        <v>8509</v>
      </c>
      <c r="I135" s="19">
        <v>16046</v>
      </c>
    </row>
    <row r="136" spans="1:9" s="18" customFormat="1" ht="12" customHeight="1" x14ac:dyDescent="0.2">
      <c r="A136" s="246" t="s">
        <v>146</v>
      </c>
      <c r="B136" s="246"/>
      <c r="C136" s="19">
        <v>6517</v>
      </c>
      <c r="D136" s="19">
        <v>3226</v>
      </c>
      <c r="E136" s="19">
        <v>3291</v>
      </c>
      <c r="F136" s="19">
        <v>6612</v>
      </c>
      <c r="G136" s="19">
        <v>3284</v>
      </c>
      <c r="H136" s="19">
        <v>3328</v>
      </c>
      <c r="I136" s="19">
        <v>6564</v>
      </c>
    </row>
    <row r="137" spans="1:9" s="18" customFormat="1" ht="12" customHeight="1" x14ac:dyDescent="0.2">
      <c r="A137" s="246" t="s">
        <v>148</v>
      </c>
      <c r="B137" s="246"/>
      <c r="C137" s="19">
        <v>218</v>
      </c>
      <c r="D137" s="19">
        <v>113</v>
      </c>
      <c r="E137" s="19">
        <v>105</v>
      </c>
      <c r="F137" s="19">
        <v>216</v>
      </c>
      <c r="G137" s="19">
        <v>109</v>
      </c>
      <c r="H137" s="19">
        <v>107</v>
      </c>
      <c r="I137" s="19">
        <v>217</v>
      </c>
    </row>
    <row r="138" spans="1:9" s="18" customFormat="1" ht="12" customHeight="1" x14ac:dyDescent="0.2">
      <c r="A138" s="246" t="s">
        <v>149</v>
      </c>
      <c r="B138" s="246"/>
      <c r="C138" s="19">
        <v>7244</v>
      </c>
      <c r="D138" s="19">
        <v>3329</v>
      </c>
      <c r="E138" s="19">
        <v>3915</v>
      </c>
      <c r="F138" s="19">
        <v>7268</v>
      </c>
      <c r="G138" s="19">
        <v>3335</v>
      </c>
      <c r="H138" s="19">
        <v>3933</v>
      </c>
      <c r="I138" s="19">
        <v>7257</v>
      </c>
    </row>
    <row r="139" spans="1:9" s="18" customFormat="1" ht="12" customHeight="1" x14ac:dyDescent="0.2">
      <c r="A139" s="246" t="s">
        <v>151</v>
      </c>
      <c r="B139" s="246"/>
      <c r="C139" s="19">
        <v>2727</v>
      </c>
      <c r="D139" s="19">
        <v>1279</v>
      </c>
      <c r="E139" s="19">
        <v>1448</v>
      </c>
      <c r="F139" s="19">
        <v>2686</v>
      </c>
      <c r="G139" s="19">
        <v>1268</v>
      </c>
      <c r="H139" s="19">
        <v>1418</v>
      </c>
      <c r="I139" s="19">
        <v>2706</v>
      </c>
    </row>
    <row r="140" spans="1:9" s="18" customFormat="1" ht="12" customHeight="1" x14ac:dyDescent="0.2">
      <c r="A140" s="246" t="s">
        <v>152</v>
      </c>
      <c r="B140" s="246"/>
      <c r="C140" s="19">
        <v>701</v>
      </c>
      <c r="D140" s="19">
        <v>366</v>
      </c>
      <c r="E140" s="19">
        <v>335</v>
      </c>
      <c r="F140" s="19">
        <v>698</v>
      </c>
      <c r="G140" s="19">
        <v>359</v>
      </c>
      <c r="H140" s="19">
        <v>339</v>
      </c>
      <c r="I140" s="19">
        <v>698</v>
      </c>
    </row>
    <row r="141" spans="1:9" s="18" customFormat="1" ht="12" customHeight="1" x14ac:dyDescent="0.2">
      <c r="A141" s="246" t="s">
        <v>153</v>
      </c>
      <c r="B141" s="246"/>
      <c r="C141" s="19">
        <v>759</v>
      </c>
      <c r="D141" s="19">
        <v>366</v>
      </c>
      <c r="E141" s="19">
        <v>393</v>
      </c>
      <c r="F141" s="19">
        <v>767</v>
      </c>
      <c r="G141" s="19">
        <v>366</v>
      </c>
      <c r="H141" s="19">
        <v>401</v>
      </c>
      <c r="I141" s="19">
        <v>763</v>
      </c>
    </row>
    <row r="142" spans="1:9" s="18" customFormat="1" ht="12" customHeight="1" x14ac:dyDescent="0.2">
      <c r="A142" s="246" t="s">
        <v>155</v>
      </c>
      <c r="B142" s="246"/>
      <c r="C142" s="19">
        <v>624</v>
      </c>
      <c r="D142" s="19">
        <v>322</v>
      </c>
      <c r="E142" s="19">
        <v>302</v>
      </c>
      <c r="F142" s="19">
        <v>603</v>
      </c>
      <c r="G142" s="19">
        <v>321</v>
      </c>
      <c r="H142" s="19">
        <v>282</v>
      </c>
      <c r="I142" s="19">
        <v>613</v>
      </c>
    </row>
    <row r="143" spans="1:9" s="18" customFormat="1" ht="12" customHeight="1" x14ac:dyDescent="0.2">
      <c r="A143" s="246" t="s">
        <v>158</v>
      </c>
      <c r="B143" s="246"/>
      <c r="C143" s="19">
        <v>91</v>
      </c>
      <c r="D143" s="19">
        <v>39</v>
      </c>
      <c r="E143" s="19">
        <v>52</v>
      </c>
      <c r="F143" s="19">
        <v>87</v>
      </c>
      <c r="G143" s="19">
        <v>36</v>
      </c>
      <c r="H143" s="19">
        <v>51</v>
      </c>
      <c r="I143" s="19">
        <v>89</v>
      </c>
    </row>
    <row r="144" spans="1:9" s="18" customFormat="1" ht="12" customHeight="1" x14ac:dyDescent="0.2">
      <c r="A144" s="246" t="s">
        <v>160</v>
      </c>
      <c r="B144" s="246"/>
      <c r="C144" s="19">
        <v>2875</v>
      </c>
      <c r="D144" s="19">
        <v>1395</v>
      </c>
      <c r="E144" s="19">
        <v>1480</v>
      </c>
      <c r="F144" s="19">
        <v>3040</v>
      </c>
      <c r="G144" s="19">
        <v>1460</v>
      </c>
      <c r="H144" s="19">
        <v>1580</v>
      </c>
      <c r="I144" s="19">
        <v>2959</v>
      </c>
    </row>
    <row r="145" spans="1:9" s="18" customFormat="1" ht="12" customHeight="1" x14ac:dyDescent="0.2">
      <c r="A145" s="246" t="s">
        <v>355</v>
      </c>
      <c r="B145" s="246"/>
      <c r="C145" s="19">
        <v>2618</v>
      </c>
      <c r="D145" s="19">
        <v>1236</v>
      </c>
      <c r="E145" s="19">
        <v>1382</v>
      </c>
      <c r="F145" s="19">
        <v>2608</v>
      </c>
      <c r="G145" s="19">
        <v>1227</v>
      </c>
      <c r="H145" s="19">
        <v>1381</v>
      </c>
      <c r="I145" s="19">
        <v>2613</v>
      </c>
    </row>
    <row r="146" spans="1:9" s="18" customFormat="1" ht="12" customHeight="1" x14ac:dyDescent="0.2">
      <c r="A146" s="253" t="s">
        <v>164</v>
      </c>
      <c r="B146" s="253"/>
      <c r="C146" s="25">
        <v>279</v>
      </c>
      <c r="D146" s="25">
        <v>143</v>
      </c>
      <c r="E146" s="25">
        <v>136</v>
      </c>
      <c r="F146" s="25">
        <v>272</v>
      </c>
      <c r="G146" s="25">
        <v>141</v>
      </c>
      <c r="H146" s="25">
        <v>131</v>
      </c>
      <c r="I146" s="25">
        <v>276</v>
      </c>
    </row>
    <row r="147" spans="1:9" s="18" customFormat="1" ht="12" customHeight="1" x14ac:dyDescent="0.2">
      <c r="A147" s="22"/>
      <c r="B147" s="22"/>
      <c r="C147" s="22"/>
      <c r="D147" s="22"/>
      <c r="E147" s="22"/>
      <c r="F147" s="22"/>
      <c r="G147" s="22"/>
      <c r="H147" s="22"/>
      <c r="I147" s="22"/>
    </row>
    <row r="148" spans="1:9" s="18" customFormat="1" ht="12" customHeight="1" x14ac:dyDescent="0.2">
      <c r="A148" s="247" t="s">
        <v>165</v>
      </c>
      <c r="B148" s="247"/>
      <c r="C148" s="17">
        <v>5984</v>
      </c>
      <c r="D148" s="17">
        <v>2988</v>
      </c>
      <c r="E148" s="17">
        <v>2996</v>
      </c>
      <c r="F148" s="17">
        <v>6024</v>
      </c>
      <c r="G148" s="17">
        <v>2998</v>
      </c>
      <c r="H148" s="17">
        <v>3026</v>
      </c>
      <c r="I148" s="17">
        <v>6004</v>
      </c>
    </row>
    <row r="149" spans="1:9" s="18" customFormat="1" ht="12" customHeight="1" x14ac:dyDescent="0.2">
      <c r="A149" s="246" t="s">
        <v>166</v>
      </c>
      <c r="B149" s="246"/>
      <c r="C149" s="19">
        <v>1464</v>
      </c>
      <c r="D149" s="19">
        <v>727</v>
      </c>
      <c r="E149" s="19">
        <v>737</v>
      </c>
      <c r="F149" s="19">
        <v>1479</v>
      </c>
      <c r="G149" s="19">
        <v>728</v>
      </c>
      <c r="H149" s="19">
        <v>751</v>
      </c>
      <c r="I149" s="19">
        <v>1472</v>
      </c>
    </row>
    <row r="150" spans="1:9" s="18" customFormat="1" ht="12" customHeight="1" x14ac:dyDescent="0.2">
      <c r="A150" s="246" t="s">
        <v>167</v>
      </c>
      <c r="B150" s="246"/>
      <c r="C150" s="19">
        <v>52</v>
      </c>
      <c r="D150" s="19">
        <v>33</v>
      </c>
      <c r="E150" s="19">
        <v>19</v>
      </c>
      <c r="F150" s="19">
        <v>55</v>
      </c>
      <c r="G150" s="19">
        <v>35</v>
      </c>
      <c r="H150" s="19">
        <v>20</v>
      </c>
      <c r="I150" s="19">
        <v>54</v>
      </c>
    </row>
    <row r="151" spans="1:9" s="18" customFormat="1" ht="12" customHeight="1" x14ac:dyDescent="0.2">
      <c r="A151" s="246" t="s">
        <v>168</v>
      </c>
      <c r="B151" s="246"/>
      <c r="C151" s="19">
        <v>57</v>
      </c>
      <c r="D151" s="19">
        <v>34</v>
      </c>
      <c r="E151" s="19">
        <v>23</v>
      </c>
      <c r="F151" s="19">
        <v>56</v>
      </c>
      <c r="G151" s="19">
        <v>33</v>
      </c>
      <c r="H151" s="19">
        <v>23</v>
      </c>
      <c r="I151" s="19">
        <v>56</v>
      </c>
    </row>
    <row r="152" spans="1:9" s="18" customFormat="1" ht="12" customHeight="1" x14ac:dyDescent="0.2">
      <c r="A152" s="246" t="s">
        <v>169</v>
      </c>
      <c r="B152" s="246"/>
      <c r="C152" s="19">
        <v>53</v>
      </c>
      <c r="D152" s="19">
        <v>32</v>
      </c>
      <c r="E152" s="19">
        <v>21</v>
      </c>
      <c r="F152" s="19">
        <v>51</v>
      </c>
      <c r="G152" s="19">
        <v>30</v>
      </c>
      <c r="H152" s="19">
        <v>21</v>
      </c>
      <c r="I152" s="19">
        <v>51</v>
      </c>
    </row>
    <row r="153" spans="1:9" s="18" customFormat="1" ht="12" customHeight="1" x14ac:dyDescent="0.2">
      <c r="A153" s="246" t="s">
        <v>170</v>
      </c>
      <c r="B153" s="246"/>
      <c r="C153" s="19">
        <v>1185</v>
      </c>
      <c r="D153" s="19">
        <v>579</v>
      </c>
      <c r="E153" s="19">
        <v>606</v>
      </c>
      <c r="F153" s="19">
        <v>1177</v>
      </c>
      <c r="G153" s="19">
        <v>567</v>
      </c>
      <c r="H153" s="19">
        <v>610</v>
      </c>
      <c r="I153" s="19">
        <v>1182</v>
      </c>
    </row>
    <row r="154" spans="1:9" s="18" customFormat="1" ht="12" customHeight="1" x14ac:dyDescent="0.2">
      <c r="A154" s="246" t="s">
        <v>171</v>
      </c>
      <c r="B154" s="246"/>
      <c r="C154" s="19">
        <v>540</v>
      </c>
      <c r="D154" s="19">
        <v>282</v>
      </c>
      <c r="E154" s="19">
        <v>258</v>
      </c>
      <c r="F154" s="19">
        <v>569</v>
      </c>
      <c r="G154" s="19">
        <v>305</v>
      </c>
      <c r="H154" s="19">
        <v>264</v>
      </c>
      <c r="I154" s="19">
        <v>554</v>
      </c>
    </row>
    <row r="155" spans="1:9" s="18" customFormat="1" ht="12" customHeight="1" x14ac:dyDescent="0.2">
      <c r="A155" s="246" t="s">
        <v>172</v>
      </c>
      <c r="B155" s="246"/>
      <c r="C155" s="19">
        <v>49</v>
      </c>
      <c r="D155" s="19">
        <v>27</v>
      </c>
      <c r="E155" s="19">
        <v>22</v>
      </c>
      <c r="F155" s="19">
        <v>45</v>
      </c>
      <c r="G155" s="19">
        <v>24</v>
      </c>
      <c r="H155" s="19">
        <v>21</v>
      </c>
      <c r="I155" s="19">
        <v>46</v>
      </c>
    </row>
    <row r="156" spans="1:9" s="18" customFormat="1" ht="12" customHeight="1" x14ac:dyDescent="0.2">
      <c r="A156" s="253" t="s">
        <v>173</v>
      </c>
      <c r="B156" s="253"/>
      <c r="C156" s="25">
        <v>2584</v>
      </c>
      <c r="D156" s="25">
        <v>1274</v>
      </c>
      <c r="E156" s="25">
        <v>1310</v>
      </c>
      <c r="F156" s="25">
        <v>2592</v>
      </c>
      <c r="G156" s="25">
        <v>1276</v>
      </c>
      <c r="H156" s="25">
        <v>1316</v>
      </c>
      <c r="I156" s="25">
        <v>2589</v>
      </c>
    </row>
    <row r="157" spans="1:9" s="18" customFormat="1" ht="12" customHeight="1" x14ac:dyDescent="0.2">
      <c r="A157" s="22"/>
      <c r="B157" s="22"/>
      <c r="C157" s="22"/>
      <c r="D157" s="22"/>
      <c r="E157" s="22"/>
      <c r="F157" s="22"/>
      <c r="G157" s="22"/>
      <c r="H157" s="22"/>
      <c r="I157" s="22"/>
    </row>
    <row r="158" spans="1:9" s="18" customFormat="1" ht="12" customHeight="1" x14ac:dyDescent="0.2">
      <c r="A158" s="247" t="s">
        <v>174</v>
      </c>
      <c r="B158" s="247"/>
      <c r="C158" s="17">
        <v>51422</v>
      </c>
      <c r="D158" s="17">
        <v>25018</v>
      </c>
      <c r="E158" s="17">
        <v>26404</v>
      </c>
      <c r="F158" s="17">
        <v>52063</v>
      </c>
      <c r="G158" s="17">
        <v>25366</v>
      </c>
      <c r="H158" s="17">
        <v>26697</v>
      </c>
      <c r="I158" s="17">
        <v>51742</v>
      </c>
    </row>
    <row r="159" spans="1:9" s="18" customFormat="1" ht="12" customHeight="1" x14ac:dyDescent="0.2">
      <c r="A159" s="246" t="s">
        <v>175</v>
      </c>
      <c r="B159" s="246"/>
      <c r="C159" s="19">
        <v>4812</v>
      </c>
      <c r="D159" s="19">
        <v>2373</v>
      </c>
      <c r="E159" s="19">
        <v>2439</v>
      </c>
      <c r="F159" s="19">
        <v>4944</v>
      </c>
      <c r="G159" s="19">
        <v>2466</v>
      </c>
      <c r="H159" s="19">
        <v>2478</v>
      </c>
      <c r="I159" s="19">
        <v>4878</v>
      </c>
    </row>
    <row r="160" spans="1:9" s="18" customFormat="1" ht="12" customHeight="1" x14ac:dyDescent="0.2">
      <c r="A160" s="246" t="s">
        <v>176</v>
      </c>
      <c r="B160" s="246"/>
      <c r="C160" s="19">
        <v>18308</v>
      </c>
      <c r="D160" s="19">
        <v>8627</v>
      </c>
      <c r="E160" s="19">
        <v>9681</v>
      </c>
      <c r="F160" s="19">
        <v>18347</v>
      </c>
      <c r="G160" s="19">
        <v>8645</v>
      </c>
      <c r="H160" s="19">
        <v>9702</v>
      </c>
      <c r="I160" s="19">
        <v>18327</v>
      </c>
    </row>
    <row r="161" spans="1:9" s="18" customFormat="1" ht="12" customHeight="1" x14ac:dyDescent="0.2">
      <c r="A161" s="246" t="s">
        <v>177</v>
      </c>
      <c r="B161" s="246"/>
      <c r="C161" s="19">
        <v>2762</v>
      </c>
      <c r="D161" s="19">
        <v>1430</v>
      </c>
      <c r="E161" s="19">
        <v>1332</v>
      </c>
      <c r="F161" s="19">
        <v>2855</v>
      </c>
      <c r="G161" s="19">
        <v>1475</v>
      </c>
      <c r="H161" s="19">
        <v>1380</v>
      </c>
      <c r="I161" s="19">
        <v>2808</v>
      </c>
    </row>
    <row r="162" spans="1:9" s="18" customFormat="1" ht="12" customHeight="1" x14ac:dyDescent="0.2">
      <c r="A162" s="246" t="s">
        <v>178</v>
      </c>
      <c r="B162" s="246"/>
      <c r="C162" s="19">
        <v>2790</v>
      </c>
      <c r="D162" s="19">
        <v>1421</v>
      </c>
      <c r="E162" s="19">
        <v>1369</v>
      </c>
      <c r="F162" s="19">
        <v>2809</v>
      </c>
      <c r="G162" s="19">
        <v>1431</v>
      </c>
      <c r="H162" s="19">
        <v>1378</v>
      </c>
      <c r="I162" s="19">
        <v>2800</v>
      </c>
    </row>
    <row r="163" spans="1:9" s="18" customFormat="1" ht="12" customHeight="1" x14ac:dyDescent="0.2">
      <c r="A163" s="246" t="s">
        <v>179</v>
      </c>
      <c r="B163" s="246"/>
      <c r="C163" s="19">
        <v>8627</v>
      </c>
      <c r="D163" s="19">
        <v>4145</v>
      </c>
      <c r="E163" s="19">
        <v>4482</v>
      </c>
      <c r="F163" s="19">
        <v>8751</v>
      </c>
      <c r="G163" s="19">
        <v>4193</v>
      </c>
      <c r="H163" s="19">
        <v>4558</v>
      </c>
      <c r="I163" s="19">
        <v>8690</v>
      </c>
    </row>
    <row r="164" spans="1:9" s="18" customFormat="1" ht="12" customHeight="1" x14ac:dyDescent="0.2">
      <c r="A164" s="246" t="s">
        <v>180</v>
      </c>
      <c r="B164" s="246"/>
      <c r="C164" s="19">
        <v>735</v>
      </c>
      <c r="D164" s="19">
        <v>362</v>
      </c>
      <c r="E164" s="19">
        <v>373</v>
      </c>
      <c r="F164" s="19">
        <v>752</v>
      </c>
      <c r="G164" s="19">
        <v>373</v>
      </c>
      <c r="H164" s="19">
        <v>379</v>
      </c>
      <c r="I164" s="19">
        <v>742</v>
      </c>
    </row>
    <row r="165" spans="1:9" s="18" customFormat="1" ht="12" customHeight="1" x14ac:dyDescent="0.2">
      <c r="A165" s="246" t="s">
        <v>181</v>
      </c>
      <c r="B165" s="246"/>
      <c r="C165" s="19">
        <v>788</v>
      </c>
      <c r="D165" s="19">
        <v>382</v>
      </c>
      <c r="E165" s="19">
        <v>406</v>
      </c>
      <c r="F165" s="19">
        <v>817</v>
      </c>
      <c r="G165" s="19">
        <v>405</v>
      </c>
      <c r="H165" s="19">
        <v>412</v>
      </c>
      <c r="I165" s="19">
        <v>803</v>
      </c>
    </row>
    <row r="166" spans="1:9" s="18" customFormat="1" ht="12" customHeight="1" x14ac:dyDescent="0.2">
      <c r="A166" s="246" t="s">
        <v>182</v>
      </c>
      <c r="B166" s="246"/>
      <c r="C166" s="19">
        <v>830</v>
      </c>
      <c r="D166" s="19">
        <v>404</v>
      </c>
      <c r="E166" s="19">
        <v>426</v>
      </c>
      <c r="F166" s="19">
        <v>839</v>
      </c>
      <c r="G166" s="19">
        <v>406</v>
      </c>
      <c r="H166" s="19">
        <v>433</v>
      </c>
      <c r="I166" s="19">
        <v>835</v>
      </c>
    </row>
    <row r="167" spans="1:9" s="18" customFormat="1" ht="12" customHeight="1" x14ac:dyDescent="0.2">
      <c r="A167" s="246" t="s">
        <v>183</v>
      </c>
      <c r="B167" s="246"/>
      <c r="C167" s="19">
        <v>385</v>
      </c>
      <c r="D167" s="19">
        <v>201</v>
      </c>
      <c r="E167" s="19">
        <v>184</v>
      </c>
      <c r="F167" s="19">
        <v>384</v>
      </c>
      <c r="G167" s="19">
        <v>202</v>
      </c>
      <c r="H167" s="19">
        <v>182</v>
      </c>
      <c r="I167" s="19">
        <v>384</v>
      </c>
    </row>
    <row r="168" spans="1:9" s="18" customFormat="1" ht="12" customHeight="1" x14ac:dyDescent="0.2">
      <c r="A168" s="246" t="s">
        <v>184</v>
      </c>
      <c r="B168" s="246"/>
      <c r="C168" s="19">
        <v>1416</v>
      </c>
      <c r="D168" s="19">
        <v>703</v>
      </c>
      <c r="E168" s="19">
        <v>713</v>
      </c>
      <c r="F168" s="19">
        <v>1448</v>
      </c>
      <c r="G168" s="19">
        <v>726</v>
      </c>
      <c r="H168" s="19">
        <v>722</v>
      </c>
      <c r="I168" s="19">
        <v>1431</v>
      </c>
    </row>
    <row r="169" spans="1:9" s="18" customFormat="1" ht="12" customHeight="1" x14ac:dyDescent="0.2">
      <c r="A169" s="246" t="s">
        <v>186</v>
      </c>
      <c r="B169" s="246"/>
      <c r="C169" s="19">
        <v>123</v>
      </c>
      <c r="D169" s="19">
        <v>65</v>
      </c>
      <c r="E169" s="19">
        <v>58</v>
      </c>
      <c r="F169" s="19">
        <v>123</v>
      </c>
      <c r="G169" s="19">
        <v>63</v>
      </c>
      <c r="H169" s="19">
        <v>60</v>
      </c>
      <c r="I169" s="19">
        <v>123</v>
      </c>
    </row>
    <row r="170" spans="1:9" s="18" customFormat="1" ht="12" customHeight="1" x14ac:dyDescent="0.2">
      <c r="A170" s="246" t="s">
        <v>187</v>
      </c>
      <c r="B170" s="246"/>
      <c r="C170" s="19">
        <v>2832</v>
      </c>
      <c r="D170" s="19">
        <v>1386</v>
      </c>
      <c r="E170" s="19">
        <v>1446</v>
      </c>
      <c r="F170" s="19">
        <v>2872</v>
      </c>
      <c r="G170" s="19">
        <v>1416</v>
      </c>
      <c r="H170" s="19">
        <v>1456</v>
      </c>
      <c r="I170" s="19">
        <v>2852</v>
      </c>
    </row>
    <row r="171" spans="1:9" s="18" customFormat="1" ht="12" customHeight="1" x14ac:dyDescent="0.2">
      <c r="A171" s="246" t="s">
        <v>188</v>
      </c>
      <c r="B171" s="246"/>
      <c r="C171" s="19">
        <v>602</v>
      </c>
      <c r="D171" s="19">
        <v>299</v>
      </c>
      <c r="E171" s="19">
        <v>303</v>
      </c>
      <c r="F171" s="19">
        <v>605</v>
      </c>
      <c r="G171" s="19">
        <v>301</v>
      </c>
      <c r="H171" s="19">
        <v>304</v>
      </c>
      <c r="I171" s="19">
        <v>604</v>
      </c>
    </row>
    <row r="172" spans="1:9" s="18" customFormat="1" ht="12" customHeight="1" x14ac:dyDescent="0.2">
      <c r="A172" s="246" t="s">
        <v>189</v>
      </c>
      <c r="B172" s="246"/>
      <c r="C172" s="19">
        <v>618</v>
      </c>
      <c r="D172" s="19">
        <v>309</v>
      </c>
      <c r="E172" s="19">
        <v>309</v>
      </c>
      <c r="F172" s="19">
        <v>614</v>
      </c>
      <c r="G172" s="19">
        <v>313</v>
      </c>
      <c r="H172" s="19">
        <v>301</v>
      </c>
      <c r="I172" s="19">
        <v>616</v>
      </c>
    </row>
    <row r="173" spans="1:9" s="18" customFormat="1" ht="12" customHeight="1" x14ac:dyDescent="0.2">
      <c r="A173" s="246" t="s">
        <v>190</v>
      </c>
      <c r="B173" s="246"/>
      <c r="C173" s="19">
        <v>2411</v>
      </c>
      <c r="D173" s="19">
        <v>1201</v>
      </c>
      <c r="E173" s="19">
        <v>1210</v>
      </c>
      <c r="F173" s="19">
        <v>2452</v>
      </c>
      <c r="G173" s="19">
        <v>1215</v>
      </c>
      <c r="H173" s="19">
        <v>1237</v>
      </c>
      <c r="I173" s="19">
        <v>2432</v>
      </c>
    </row>
    <row r="174" spans="1:9" s="18" customFormat="1" ht="12" customHeight="1" x14ac:dyDescent="0.2">
      <c r="A174" s="246" t="s">
        <v>191</v>
      </c>
      <c r="B174" s="246"/>
      <c r="C174" s="19">
        <v>239</v>
      </c>
      <c r="D174" s="19">
        <v>124</v>
      </c>
      <c r="E174" s="19">
        <v>115</v>
      </c>
      <c r="F174" s="19">
        <v>234</v>
      </c>
      <c r="G174" s="19">
        <v>118</v>
      </c>
      <c r="H174" s="19">
        <v>116</v>
      </c>
      <c r="I174" s="19">
        <v>237</v>
      </c>
    </row>
    <row r="175" spans="1:9" s="18" customFormat="1" ht="12" customHeight="1" x14ac:dyDescent="0.2">
      <c r="A175" s="253" t="s">
        <v>192</v>
      </c>
      <c r="B175" s="253"/>
      <c r="C175" s="25">
        <v>3144</v>
      </c>
      <c r="D175" s="25">
        <v>1586</v>
      </c>
      <c r="E175" s="25">
        <v>1558</v>
      </c>
      <c r="F175" s="25">
        <v>3217</v>
      </c>
      <c r="G175" s="25">
        <v>1618</v>
      </c>
      <c r="H175" s="25">
        <v>1599</v>
      </c>
      <c r="I175" s="25">
        <v>3180</v>
      </c>
    </row>
    <row r="176" spans="1:9" s="18" customFormat="1" ht="12" customHeight="1" x14ac:dyDescent="0.2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s="18" customFormat="1" ht="12" customHeight="1" x14ac:dyDescent="0.2">
      <c r="A177" s="247" t="s">
        <v>193</v>
      </c>
      <c r="B177" s="247"/>
      <c r="C177" s="17">
        <v>13090</v>
      </c>
      <c r="D177" s="17">
        <v>6678</v>
      </c>
      <c r="E177" s="17">
        <v>6412</v>
      </c>
      <c r="F177" s="17">
        <v>13229</v>
      </c>
      <c r="G177" s="17">
        <v>6771</v>
      </c>
      <c r="H177" s="17">
        <v>6458</v>
      </c>
      <c r="I177" s="17">
        <v>13160</v>
      </c>
    </row>
    <row r="178" spans="1:9" s="18" customFormat="1" ht="12" customHeight="1" x14ac:dyDescent="0.2">
      <c r="A178" s="246" t="s">
        <v>194</v>
      </c>
      <c r="B178" s="246"/>
      <c r="C178" s="19">
        <v>6168</v>
      </c>
      <c r="D178" s="19">
        <v>3155</v>
      </c>
      <c r="E178" s="19">
        <v>3013</v>
      </c>
      <c r="F178" s="19">
        <v>6176</v>
      </c>
      <c r="G178" s="19">
        <v>3160</v>
      </c>
      <c r="H178" s="19">
        <v>3016</v>
      </c>
      <c r="I178" s="19">
        <v>6172</v>
      </c>
    </row>
    <row r="179" spans="1:9" s="18" customFormat="1" ht="12" customHeight="1" x14ac:dyDescent="0.2">
      <c r="A179" s="246" t="s">
        <v>195</v>
      </c>
      <c r="B179" s="246"/>
      <c r="C179" s="19">
        <v>2826</v>
      </c>
      <c r="D179" s="19">
        <v>1397</v>
      </c>
      <c r="E179" s="19">
        <v>1429</v>
      </c>
      <c r="F179" s="19">
        <v>2921</v>
      </c>
      <c r="G179" s="19">
        <v>1461</v>
      </c>
      <c r="H179" s="19">
        <v>1460</v>
      </c>
      <c r="I179" s="19">
        <v>2873</v>
      </c>
    </row>
    <row r="180" spans="1:9" s="18" customFormat="1" ht="12" customHeight="1" x14ac:dyDescent="0.2">
      <c r="A180" s="246" t="s">
        <v>196</v>
      </c>
      <c r="B180" s="246"/>
      <c r="C180" s="19">
        <v>699</v>
      </c>
      <c r="D180" s="19">
        <v>368</v>
      </c>
      <c r="E180" s="19">
        <v>331</v>
      </c>
      <c r="F180" s="19">
        <v>723</v>
      </c>
      <c r="G180" s="19">
        <v>387</v>
      </c>
      <c r="H180" s="19">
        <v>336</v>
      </c>
      <c r="I180" s="19">
        <v>711</v>
      </c>
    </row>
    <row r="181" spans="1:9" s="18" customFormat="1" ht="12" customHeight="1" x14ac:dyDescent="0.2">
      <c r="A181" s="246" t="s">
        <v>197</v>
      </c>
      <c r="B181" s="246"/>
      <c r="C181" s="19">
        <v>567</v>
      </c>
      <c r="D181" s="19">
        <v>285</v>
      </c>
      <c r="E181" s="19">
        <v>282</v>
      </c>
      <c r="F181" s="19">
        <v>561</v>
      </c>
      <c r="G181" s="19">
        <v>280</v>
      </c>
      <c r="H181" s="19">
        <v>281</v>
      </c>
      <c r="I181" s="19">
        <v>565</v>
      </c>
    </row>
    <row r="182" spans="1:9" s="18" customFormat="1" ht="12" customHeight="1" x14ac:dyDescent="0.2">
      <c r="A182" s="246" t="s">
        <v>198</v>
      </c>
      <c r="B182" s="246"/>
      <c r="C182" s="19">
        <v>1770</v>
      </c>
      <c r="D182" s="19">
        <v>908</v>
      </c>
      <c r="E182" s="19">
        <v>862</v>
      </c>
      <c r="F182" s="19">
        <v>1779</v>
      </c>
      <c r="G182" s="19">
        <v>925</v>
      </c>
      <c r="H182" s="19">
        <v>854</v>
      </c>
      <c r="I182" s="19">
        <v>1774</v>
      </c>
    </row>
    <row r="183" spans="1:9" s="18" customFormat="1" ht="12" customHeight="1" x14ac:dyDescent="0.2">
      <c r="A183" s="253" t="s">
        <v>199</v>
      </c>
      <c r="B183" s="253"/>
      <c r="C183" s="25">
        <v>1060</v>
      </c>
      <c r="D183" s="25">
        <v>565</v>
      </c>
      <c r="E183" s="25">
        <v>495</v>
      </c>
      <c r="F183" s="25">
        <v>1069</v>
      </c>
      <c r="G183" s="25">
        <v>558</v>
      </c>
      <c r="H183" s="25">
        <v>511</v>
      </c>
      <c r="I183" s="25">
        <v>1065</v>
      </c>
    </row>
    <row r="184" spans="1:9" s="18" customFormat="1" ht="12" customHeight="1" x14ac:dyDescent="0.2">
      <c r="A184" s="22"/>
      <c r="B184" s="22"/>
      <c r="C184" s="22"/>
      <c r="D184" s="22"/>
      <c r="E184" s="22"/>
      <c r="F184" s="22"/>
      <c r="G184" s="22"/>
      <c r="H184" s="22"/>
      <c r="I184" s="22"/>
    </row>
    <row r="185" spans="1:9" s="18" customFormat="1" ht="12" customHeight="1" x14ac:dyDescent="0.2">
      <c r="A185" s="247" t="s">
        <v>200</v>
      </c>
      <c r="B185" s="247"/>
      <c r="C185" s="17">
        <v>5714</v>
      </c>
      <c r="D185" s="17">
        <v>2883</v>
      </c>
      <c r="E185" s="17">
        <v>2831</v>
      </c>
      <c r="F185" s="17">
        <v>5767</v>
      </c>
      <c r="G185" s="17">
        <v>2904</v>
      </c>
      <c r="H185" s="17">
        <v>2863</v>
      </c>
      <c r="I185" s="17">
        <v>5740</v>
      </c>
    </row>
    <row r="186" spans="1:9" s="18" customFormat="1" ht="12" customHeight="1" x14ac:dyDescent="0.2">
      <c r="A186" s="246" t="s">
        <v>201</v>
      </c>
      <c r="B186" s="246"/>
      <c r="C186" s="19">
        <v>1856</v>
      </c>
      <c r="D186" s="19">
        <v>927</v>
      </c>
      <c r="E186" s="19">
        <v>929</v>
      </c>
      <c r="F186" s="19">
        <v>1850</v>
      </c>
      <c r="G186" s="19">
        <v>917</v>
      </c>
      <c r="H186" s="19">
        <v>933</v>
      </c>
      <c r="I186" s="19">
        <v>1854</v>
      </c>
    </row>
    <row r="187" spans="1:9" s="18" customFormat="1" ht="12" customHeight="1" x14ac:dyDescent="0.2">
      <c r="A187" s="246" t="s">
        <v>202</v>
      </c>
      <c r="B187" s="246"/>
      <c r="C187" s="19">
        <v>1783</v>
      </c>
      <c r="D187" s="19">
        <v>889</v>
      </c>
      <c r="E187" s="19">
        <v>894</v>
      </c>
      <c r="F187" s="19">
        <v>1816</v>
      </c>
      <c r="G187" s="19">
        <v>907</v>
      </c>
      <c r="H187" s="19">
        <v>909</v>
      </c>
      <c r="I187" s="19">
        <v>1799</v>
      </c>
    </row>
    <row r="188" spans="1:9" s="18" customFormat="1" ht="12" customHeight="1" x14ac:dyDescent="0.2">
      <c r="A188" s="254" t="s">
        <v>352</v>
      </c>
      <c r="B188" s="254"/>
      <c r="C188" s="53">
        <v>2075</v>
      </c>
      <c r="D188" s="53">
        <v>1067</v>
      </c>
      <c r="E188" s="53">
        <v>1008</v>
      </c>
      <c r="F188" s="53">
        <v>2101</v>
      </c>
      <c r="G188" s="53">
        <v>1080</v>
      </c>
      <c r="H188" s="53">
        <v>1021</v>
      </c>
      <c r="I188" s="53">
        <v>2087</v>
      </c>
    </row>
    <row r="189" spans="1:9" s="18" customFormat="1" ht="12" customHeight="1" x14ac:dyDescent="0.2">
      <c r="A189" s="22"/>
      <c r="B189" s="22"/>
      <c r="C189" s="22"/>
      <c r="D189" s="22"/>
      <c r="E189" s="22"/>
      <c r="F189" s="22"/>
      <c r="G189" s="22"/>
      <c r="H189" s="22"/>
      <c r="I189" s="22"/>
    </row>
    <row r="190" spans="1:9" s="18" customFormat="1" ht="12" customHeight="1" x14ac:dyDescent="0.2">
      <c r="A190" s="247" t="s">
        <v>206</v>
      </c>
      <c r="B190" s="247"/>
      <c r="C190" s="17">
        <v>9343</v>
      </c>
      <c r="D190" s="17">
        <v>4754</v>
      </c>
      <c r="E190" s="17">
        <v>4589</v>
      </c>
      <c r="F190" s="17">
        <v>9335</v>
      </c>
      <c r="G190" s="17">
        <v>4761</v>
      </c>
      <c r="H190" s="17">
        <v>4574</v>
      </c>
      <c r="I190" s="17">
        <v>9340</v>
      </c>
    </row>
    <row r="191" spans="1:9" s="18" customFormat="1" ht="12" customHeight="1" x14ac:dyDescent="0.2">
      <c r="A191" s="246" t="s">
        <v>207</v>
      </c>
      <c r="B191" s="246"/>
      <c r="C191" s="19">
        <v>1576</v>
      </c>
      <c r="D191" s="19">
        <v>809</v>
      </c>
      <c r="E191" s="19">
        <v>767</v>
      </c>
      <c r="F191" s="19">
        <v>1526</v>
      </c>
      <c r="G191" s="19">
        <v>789</v>
      </c>
      <c r="H191" s="19">
        <v>737</v>
      </c>
      <c r="I191" s="19">
        <v>1551</v>
      </c>
    </row>
    <row r="192" spans="1:9" s="18" customFormat="1" ht="12" customHeight="1" x14ac:dyDescent="0.2">
      <c r="A192" s="246" t="s">
        <v>209</v>
      </c>
      <c r="B192" s="246"/>
      <c r="C192" s="19">
        <v>108</v>
      </c>
      <c r="D192" s="19">
        <v>60</v>
      </c>
      <c r="E192" s="19">
        <v>48</v>
      </c>
      <c r="F192" s="19">
        <v>109</v>
      </c>
      <c r="G192" s="19">
        <v>61</v>
      </c>
      <c r="H192" s="19">
        <v>48</v>
      </c>
      <c r="I192" s="19">
        <v>108</v>
      </c>
    </row>
    <row r="193" spans="1:9" s="18" customFormat="1" ht="12" customHeight="1" x14ac:dyDescent="0.2">
      <c r="A193" s="246" t="s">
        <v>210</v>
      </c>
      <c r="B193" s="246"/>
      <c r="C193" s="19">
        <v>1037</v>
      </c>
      <c r="D193" s="19">
        <v>534</v>
      </c>
      <c r="E193" s="19">
        <v>503</v>
      </c>
      <c r="F193" s="19">
        <v>1038</v>
      </c>
      <c r="G193" s="19">
        <v>544</v>
      </c>
      <c r="H193" s="19">
        <v>494</v>
      </c>
      <c r="I193" s="19">
        <v>1040</v>
      </c>
    </row>
    <row r="194" spans="1:9" s="18" customFormat="1" ht="12" customHeight="1" x14ac:dyDescent="0.2">
      <c r="A194" s="246" t="s">
        <v>215</v>
      </c>
      <c r="B194" s="246"/>
      <c r="C194" s="19">
        <v>198</v>
      </c>
      <c r="D194" s="19">
        <v>98</v>
      </c>
      <c r="E194" s="19">
        <v>100</v>
      </c>
      <c r="F194" s="19">
        <v>192</v>
      </c>
      <c r="G194" s="19">
        <v>92</v>
      </c>
      <c r="H194" s="19">
        <v>100</v>
      </c>
      <c r="I194" s="19">
        <v>194</v>
      </c>
    </row>
    <row r="195" spans="1:9" s="18" customFormat="1" ht="12" customHeight="1" x14ac:dyDescent="0.2">
      <c r="A195" s="246" t="s">
        <v>216</v>
      </c>
      <c r="B195" s="246"/>
      <c r="C195" s="19">
        <v>2986</v>
      </c>
      <c r="D195" s="19">
        <v>1495</v>
      </c>
      <c r="E195" s="19">
        <v>1491</v>
      </c>
      <c r="F195" s="19">
        <v>2978</v>
      </c>
      <c r="G195" s="19">
        <v>1493</v>
      </c>
      <c r="H195" s="19">
        <v>1485</v>
      </c>
      <c r="I195" s="19">
        <v>2981</v>
      </c>
    </row>
    <row r="196" spans="1:9" s="18" customFormat="1" ht="12" customHeight="1" x14ac:dyDescent="0.2">
      <c r="A196" s="246" t="s">
        <v>217</v>
      </c>
      <c r="B196" s="246"/>
      <c r="C196" s="19">
        <v>879</v>
      </c>
      <c r="D196" s="19">
        <v>451</v>
      </c>
      <c r="E196" s="19">
        <v>428</v>
      </c>
      <c r="F196" s="19">
        <v>879</v>
      </c>
      <c r="G196" s="19">
        <v>453</v>
      </c>
      <c r="H196" s="19">
        <v>426</v>
      </c>
      <c r="I196" s="19">
        <v>879</v>
      </c>
    </row>
    <row r="197" spans="1:9" s="18" customFormat="1" ht="12" customHeight="1" x14ac:dyDescent="0.2">
      <c r="A197" s="246" t="s">
        <v>220</v>
      </c>
      <c r="B197" s="246"/>
      <c r="C197" s="19">
        <v>344</v>
      </c>
      <c r="D197" s="19">
        <v>177</v>
      </c>
      <c r="E197" s="19">
        <v>167</v>
      </c>
      <c r="F197" s="19">
        <v>340</v>
      </c>
      <c r="G197" s="19">
        <v>170</v>
      </c>
      <c r="H197" s="19">
        <v>170</v>
      </c>
      <c r="I197" s="19">
        <v>342</v>
      </c>
    </row>
    <row r="198" spans="1:9" s="18" customFormat="1" ht="12" customHeight="1" x14ac:dyDescent="0.2">
      <c r="A198" s="246" t="s">
        <v>221</v>
      </c>
      <c r="B198" s="246"/>
      <c r="C198" s="19">
        <v>741</v>
      </c>
      <c r="D198" s="19">
        <v>388</v>
      </c>
      <c r="E198" s="19">
        <v>353</v>
      </c>
      <c r="F198" s="19">
        <v>780</v>
      </c>
      <c r="G198" s="19">
        <v>407</v>
      </c>
      <c r="H198" s="19">
        <v>373</v>
      </c>
      <c r="I198" s="19">
        <v>760</v>
      </c>
    </row>
    <row r="199" spans="1:9" s="18" customFormat="1" ht="12" customHeight="1" x14ac:dyDescent="0.2">
      <c r="A199" s="246" t="s">
        <v>222</v>
      </c>
      <c r="B199" s="246"/>
      <c r="C199" s="19">
        <v>423</v>
      </c>
      <c r="D199" s="19">
        <v>221</v>
      </c>
      <c r="E199" s="19">
        <v>202</v>
      </c>
      <c r="F199" s="19">
        <v>424</v>
      </c>
      <c r="G199" s="19">
        <v>222</v>
      </c>
      <c r="H199" s="19">
        <v>202</v>
      </c>
      <c r="I199" s="19">
        <v>424</v>
      </c>
    </row>
    <row r="200" spans="1:9" s="102" customFormat="1" ht="12" customHeight="1" x14ac:dyDescent="0.2">
      <c r="A200" s="254" t="s">
        <v>223</v>
      </c>
      <c r="B200" s="254"/>
      <c r="C200" s="25">
        <v>1051</v>
      </c>
      <c r="D200" s="25">
        <v>521</v>
      </c>
      <c r="E200" s="25">
        <v>530</v>
      </c>
      <c r="F200" s="25">
        <v>1069</v>
      </c>
      <c r="G200" s="25">
        <v>530</v>
      </c>
      <c r="H200" s="25">
        <v>539</v>
      </c>
      <c r="I200" s="25">
        <v>1061</v>
      </c>
    </row>
    <row r="201" spans="1:9" s="18" customFormat="1" ht="12" customHeight="1" x14ac:dyDescent="0.2">
      <c r="A201" s="22"/>
      <c r="B201" s="22"/>
      <c r="C201" s="22"/>
      <c r="D201" s="22"/>
      <c r="E201" s="22"/>
      <c r="F201" s="22"/>
      <c r="G201" s="22"/>
      <c r="H201" s="22"/>
      <c r="I201" s="22"/>
    </row>
    <row r="202" spans="1:9" s="18" customFormat="1" ht="12" customHeight="1" x14ac:dyDescent="0.2">
      <c r="A202" s="247" t="s">
        <v>225</v>
      </c>
      <c r="B202" s="247"/>
      <c r="C202" s="17">
        <v>351946</v>
      </c>
      <c r="D202" s="17">
        <v>171466</v>
      </c>
      <c r="E202" s="17">
        <v>180480</v>
      </c>
      <c r="F202" s="17">
        <v>354375</v>
      </c>
      <c r="G202" s="17">
        <v>172877</v>
      </c>
      <c r="H202" s="17">
        <v>181498</v>
      </c>
      <c r="I202" s="17">
        <v>353160</v>
      </c>
    </row>
    <row r="203" spans="1:9" s="18" customFormat="1" ht="12" customHeight="1" x14ac:dyDescent="0.2">
      <c r="A203" s="246" t="s">
        <v>226</v>
      </c>
      <c r="B203" s="246"/>
      <c r="C203" s="19">
        <v>51183</v>
      </c>
      <c r="D203" s="19">
        <v>24969</v>
      </c>
      <c r="E203" s="19">
        <v>26214</v>
      </c>
      <c r="F203" s="19">
        <v>51564</v>
      </c>
      <c r="G203" s="19">
        <v>25189</v>
      </c>
      <c r="H203" s="19">
        <v>26375</v>
      </c>
      <c r="I203" s="19">
        <v>51374</v>
      </c>
    </row>
    <row r="204" spans="1:9" s="18" customFormat="1" ht="12" customHeight="1" x14ac:dyDescent="0.2">
      <c r="A204" s="246" t="s">
        <v>227</v>
      </c>
      <c r="B204" s="246"/>
      <c r="C204" s="19">
        <v>151522</v>
      </c>
      <c r="D204" s="19">
        <v>73578</v>
      </c>
      <c r="E204" s="19">
        <v>77944</v>
      </c>
      <c r="F204" s="19">
        <v>152203</v>
      </c>
      <c r="G204" s="19">
        <v>74037</v>
      </c>
      <c r="H204" s="19">
        <v>78166</v>
      </c>
      <c r="I204" s="19">
        <v>151862</v>
      </c>
    </row>
    <row r="205" spans="1:9" s="18" customFormat="1" ht="12" customHeight="1" x14ac:dyDescent="0.2">
      <c r="A205" s="246" t="s">
        <v>228</v>
      </c>
      <c r="B205" s="246"/>
      <c r="C205" s="19">
        <v>63688</v>
      </c>
      <c r="D205" s="19">
        <v>30598</v>
      </c>
      <c r="E205" s="19">
        <v>33090</v>
      </c>
      <c r="F205" s="19">
        <v>64190</v>
      </c>
      <c r="G205" s="19">
        <v>30851</v>
      </c>
      <c r="H205" s="19">
        <v>33339</v>
      </c>
      <c r="I205" s="19">
        <v>63938</v>
      </c>
    </row>
    <row r="206" spans="1:9" s="18" customFormat="1" ht="12" customHeight="1" x14ac:dyDescent="0.2">
      <c r="A206" s="246" t="s">
        <v>229</v>
      </c>
      <c r="B206" s="246"/>
      <c r="C206" s="19">
        <v>5984</v>
      </c>
      <c r="D206" s="19">
        <v>2988</v>
      </c>
      <c r="E206" s="19">
        <v>2996</v>
      </c>
      <c r="F206" s="19">
        <v>6024</v>
      </c>
      <c r="G206" s="19">
        <v>2998</v>
      </c>
      <c r="H206" s="19">
        <v>3026</v>
      </c>
      <c r="I206" s="19">
        <v>6004</v>
      </c>
    </row>
    <row r="207" spans="1:9" s="18" customFormat="1" ht="12" customHeight="1" x14ac:dyDescent="0.2">
      <c r="A207" s="246" t="s">
        <v>230</v>
      </c>
      <c r="B207" s="246"/>
      <c r="C207" s="19">
        <v>51422</v>
      </c>
      <c r="D207" s="19">
        <v>25018</v>
      </c>
      <c r="E207" s="19">
        <v>26404</v>
      </c>
      <c r="F207" s="19">
        <v>52063</v>
      </c>
      <c r="G207" s="19">
        <v>25366</v>
      </c>
      <c r="H207" s="19">
        <v>26697</v>
      </c>
      <c r="I207" s="19">
        <v>51742</v>
      </c>
    </row>
    <row r="208" spans="1:9" s="18" customFormat="1" ht="12" customHeight="1" x14ac:dyDescent="0.2">
      <c r="A208" s="246" t="s">
        <v>231</v>
      </c>
      <c r="B208" s="246"/>
      <c r="C208" s="19">
        <v>13090</v>
      </c>
      <c r="D208" s="19">
        <v>6678</v>
      </c>
      <c r="E208" s="19">
        <v>6412</v>
      </c>
      <c r="F208" s="19">
        <v>13229</v>
      </c>
      <c r="G208" s="19">
        <v>6771</v>
      </c>
      <c r="H208" s="19">
        <v>6458</v>
      </c>
      <c r="I208" s="19">
        <v>13160</v>
      </c>
    </row>
    <row r="209" spans="1:9" s="18" customFormat="1" ht="12" customHeight="1" x14ac:dyDescent="0.2">
      <c r="A209" s="246" t="s">
        <v>232</v>
      </c>
      <c r="B209" s="246"/>
      <c r="C209" s="19">
        <v>5714</v>
      </c>
      <c r="D209" s="19">
        <v>2883</v>
      </c>
      <c r="E209" s="19">
        <v>2831</v>
      </c>
      <c r="F209" s="19">
        <v>5767</v>
      </c>
      <c r="G209" s="19">
        <v>2904</v>
      </c>
      <c r="H209" s="19">
        <v>2863</v>
      </c>
      <c r="I209" s="19">
        <v>5740</v>
      </c>
    </row>
    <row r="210" spans="1:9" s="18" customFormat="1" ht="12" customHeight="1" x14ac:dyDescent="0.2">
      <c r="A210" s="253" t="s">
        <v>233</v>
      </c>
      <c r="B210" s="253"/>
      <c r="C210" s="25">
        <v>9343</v>
      </c>
      <c r="D210" s="25">
        <v>4754</v>
      </c>
      <c r="E210" s="25">
        <v>4589</v>
      </c>
      <c r="F210" s="25">
        <v>9335</v>
      </c>
      <c r="G210" s="25">
        <v>4761</v>
      </c>
      <c r="H210" s="25">
        <v>4574</v>
      </c>
      <c r="I210" s="25">
        <v>9340</v>
      </c>
    </row>
    <row r="211" spans="1:9" s="18" customFormat="1" ht="12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</row>
    <row r="212" spans="1:9" s="18" customFormat="1" ht="12" customHeight="1" x14ac:dyDescent="0.2">
      <c r="A212" s="247" t="s">
        <v>363</v>
      </c>
      <c r="B212" s="247"/>
      <c r="C212" s="17">
        <v>323605</v>
      </c>
      <c r="D212" s="17">
        <v>158270</v>
      </c>
      <c r="E212" s="17">
        <v>167672</v>
      </c>
      <c r="F212" s="17">
        <v>328304</v>
      </c>
      <c r="G212" s="17">
        <v>159656</v>
      </c>
      <c r="H212" s="17">
        <v>168648</v>
      </c>
      <c r="I212" s="17">
        <v>327126</v>
      </c>
    </row>
    <row r="213" spans="1:9" s="18" customFormat="1" ht="12" customHeight="1" x14ac:dyDescent="0.2">
      <c r="A213" s="246" t="s">
        <v>364</v>
      </c>
      <c r="B213" s="246"/>
      <c r="C213" s="19">
        <v>51101</v>
      </c>
      <c r="D213" s="19">
        <v>24784</v>
      </c>
      <c r="E213" s="19">
        <v>26317</v>
      </c>
      <c r="F213" s="19">
        <v>51745</v>
      </c>
      <c r="G213" s="19">
        <v>25150</v>
      </c>
      <c r="H213" s="19">
        <v>26595</v>
      </c>
      <c r="I213" s="19">
        <v>51423</v>
      </c>
    </row>
    <row r="214" spans="1:9" s="18" customFormat="1" ht="12" customHeight="1" x14ac:dyDescent="0.2">
      <c r="A214" s="246" t="s">
        <v>365</v>
      </c>
      <c r="B214" s="246"/>
      <c r="C214" s="19">
        <v>51668</v>
      </c>
      <c r="D214" s="19">
        <v>25212</v>
      </c>
      <c r="E214" s="19">
        <v>26456</v>
      </c>
      <c r="F214" s="19">
        <v>52059</v>
      </c>
      <c r="G214" s="19">
        <v>25441</v>
      </c>
      <c r="H214" s="19">
        <v>26618</v>
      </c>
      <c r="I214" s="19">
        <v>51865</v>
      </c>
    </row>
    <row r="215" spans="1:9" s="18" customFormat="1" ht="12" customHeight="1" x14ac:dyDescent="0.2">
      <c r="A215" s="246" t="s">
        <v>366</v>
      </c>
      <c r="B215" s="246"/>
      <c r="C215" s="19">
        <v>55226</v>
      </c>
      <c r="D215" s="19">
        <v>26387</v>
      </c>
      <c r="E215" s="19">
        <v>28839</v>
      </c>
      <c r="F215" s="19">
        <v>55768</v>
      </c>
      <c r="G215" s="19">
        <v>26657</v>
      </c>
      <c r="H215" s="19">
        <v>29111</v>
      </c>
      <c r="I215" s="19">
        <v>55500</v>
      </c>
    </row>
    <row r="216" spans="1:9" s="18" customFormat="1" ht="12" customHeight="1" x14ac:dyDescent="0.2">
      <c r="A216" s="246" t="s">
        <v>367</v>
      </c>
      <c r="B216" s="246"/>
      <c r="C216" s="19">
        <v>151037</v>
      </c>
      <c r="D216" s="19">
        <v>73335</v>
      </c>
      <c r="E216" s="19">
        <v>77702</v>
      </c>
      <c r="F216" s="19">
        <v>151708</v>
      </c>
      <c r="G216" s="19">
        <v>73785</v>
      </c>
      <c r="H216" s="19">
        <v>77923</v>
      </c>
      <c r="I216" s="19">
        <v>151371</v>
      </c>
    </row>
    <row r="217" spans="1:9" s="18" customFormat="1" ht="12" customHeight="1" x14ac:dyDescent="0.2">
      <c r="A217" s="24" t="s">
        <v>368</v>
      </c>
      <c r="B217" s="24"/>
      <c r="C217" s="53">
        <v>14573</v>
      </c>
      <c r="D217" s="53">
        <v>8552</v>
      </c>
      <c r="E217" s="53">
        <v>8358</v>
      </c>
      <c r="F217" s="53">
        <v>17024</v>
      </c>
      <c r="G217" s="53">
        <v>8623</v>
      </c>
      <c r="H217" s="53">
        <v>8401</v>
      </c>
      <c r="I217" s="53">
        <v>16967</v>
      </c>
    </row>
    <row r="218" spans="1:9" s="18" customFormat="1" ht="12" customHeight="1" x14ac:dyDescent="0.2">
      <c r="A218" s="28"/>
      <c r="B218" s="28"/>
      <c r="C218" s="29"/>
      <c r="D218" s="29"/>
      <c r="E218" s="29"/>
      <c r="F218" s="29"/>
      <c r="G218" s="29"/>
      <c r="H218" s="29"/>
      <c r="I218" s="29"/>
    </row>
    <row r="219" spans="1:9" s="18" customFormat="1" ht="12" customHeight="1" x14ac:dyDescent="0.2">
      <c r="A219" s="134" t="s">
        <v>369</v>
      </c>
      <c r="B219" s="134"/>
      <c r="C219" s="13">
        <v>28341</v>
      </c>
      <c r="D219" s="13">
        <v>13196</v>
      </c>
      <c r="E219" s="13">
        <v>12808</v>
      </c>
      <c r="F219" s="13">
        <v>26071</v>
      </c>
      <c r="G219" s="13">
        <v>13221</v>
      </c>
      <c r="H219" s="13">
        <v>12850</v>
      </c>
      <c r="I219" s="13">
        <v>26034</v>
      </c>
    </row>
    <row r="220" spans="1:9" s="30" customFormat="1" ht="12" customHeight="1" x14ac:dyDescent="0.2">
      <c r="A220" s="293"/>
      <c r="B220" s="293"/>
      <c r="C220" s="293"/>
      <c r="D220" s="293"/>
      <c r="E220" s="293"/>
      <c r="F220" s="293"/>
      <c r="G220" s="293"/>
      <c r="H220" s="293"/>
      <c r="I220" s="293"/>
    </row>
    <row r="221" spans="1:9" s="31" customFormat="1" ht="12" customHeight="1" x14ac:dyDescent="0.2">
      <c r="A221" s="291" t="s">
        <v>373</v>
      </c>
      <c r="B221" s="272"/>
      <c r="C221" s="272"/>
      <c r="D221" s="272"/>
      <c r="E221" s="272"/>
      <c r="F221" s="272"/>
      <c r="G221" s="272"/>
      <c r="H221" s="272"/>
      <c r="I221" s="272"/>
    </row>
    <row r="222" spans="1:9" s="32" customFormat="1" ht="12" customHeight="1" x14ac:dyDescent="0.2">
      <c r="A222" s="291" t="s">
        <v>370</v>
      </c>
      <c r="B222" s="291"/>
      <c r="C222" s="291"/>
      <c r="D222" s="291"/>
      <c r="E222" s="291"/>
      <c r="F222" s="291"/>
      <c r="G222" s="291"/>
      <c r="H222" s="291"/>
      <c r="I222" s="291"/>
    </row>
    <row r="223" spans="1:9" s="32" customFormat="1" ht="12" customHeight="1" x14ac:dyDescent="0.15">
      <c r="A223" s="292"/>
      <c r="B223" s="292"/>
      <c r="C223" s="292"/>
      <c r="D223" s="292"/>
      <c r="E223" s="292"/>
      <c r="F223" s="292"/>
      <c r="G223" s="292"/>
      <c r="H223" s="292"/>
      <c r="I223" s="292"/>
    </row>
    <row r="224" spans="1:9" s="31" customFormat="1" ht="12" customHeight="1" x14ac:dyDescent="0.15">
      <c r="A224" s="273" t="s">
        <v>346</v>
      </c>
      <c r="B224" s="273"/>
      <c r="C224" s="273"/>
      <c r="D224" s="273"/>
      <c r="E224" s="273"/>
      <c r="F224" s="273"/>
      <c r="G224" s="273"/>
      <c r="H224" s="273"/>
      <c r="I224" s="273"/>
    </row>
    <row r="225" spans="1:9" s="32" customFormat="1" ht="12" customHeight="1" x14ac:dyDescent="0.2">
      <c r="A225" s="271"/>
      <c r="B225" s="272"/>
      <c r="C225" s="272"/>
      <c r="D225" s="272"/>
      <c r="E225" s="272"/>
      <c r="F225" s="272"/>
      <c r="G225" s="272"/>
      <c r="H225" s="272"/>
      <c r="I225" s="272"/>
    </row>
    <row r="226" spans="1:9" s="33" customFormat="1" ht="12" customHeight="1" x14ac:dyDescent="0.2">
      <c r="A226" s="269" t="s">
        <v>375</v>
      </c>
      <c r="B226" s="269"/>
      <c r="C226" s="269"/>
      <c r="D226" s="269"/>
      <c r="E226" s="269"/>
      <c r="F226" s="269"/>
      <c r="G226" s="269"/>
      <c r="H226" s="269"/>
      <c r="I226" s="269"/>
    </row>
    <row r="227" spans="1:9" s="33" customFormat="1" ht="12" customHeight="1" x14ac:dyDescent="0.2">
      <c r="A227" s="291" t="s">
        <v>338</v>
      </c>
      <c r="B227" s="291"/>
      <c r="C227" s="291"/>
      <c r="D227" s="291"/>
      <c r="E227" s="291"/>
      <c r="F227" s="291"/>
      <c r="G227" s="291"/>
      <c r="H227" s="291"/>
      <c r="I227" s="291"/>
    </row>
  </sheetData>
  <mergeCells count="193">
    <mergeCell ref="A221:I221"/>
    <mergeCell ref="A225:I225"/>
    <mergeCell ref="F6:H6"/>
    <mergeCell ref="A7:I7"/>
    <mergeCell ref="A9:B9"/>
    <mergeCell ref="A11:B11"/>
    <mergeCell ref="A12:B12"/>
    <mergeCell ref="A16:B16"/>
    <mergeCell ref="A20:B20"/>
    <mergeCell ref="C6:E6"/>
    <mergeCell ref="A22:B22"/>
    <mergeCell ref="A23:B23"/>
    <mergeCell ref="A24:B24"/>
    <mergeCell ref="A25:B25"/>
    <mergeCell ref="A6:B6"/>
    <mergeCell ref="A28:B28"/>
    <mergeCell ref="A31:B31"/>
    <mergeCell ref="A32:B32"/>
    <mergeCell ref="A37:B37"/>
    <mergeCell ref="A38:B38"/>
    <mergeCell ref="A39:B39"/>
    <mergeCell ref="A41:B41"/>
    <mergeCell ref="A42:B42"/>
    <mergeCell ref="A43:B43"/>
    <mergeCell ref="A46:B46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8:B158"/>
    <mergeCell ref="A159:B159"/>
    <mergeCell ref="A160:B160"/>
    <mergeCell ref="A161:B161"/>
    <mergeCell ref="A162:B162"/>
    <mergeCell ref="A204:B204"/>
    <mergeCell ref="A205:B205"/>
    <mergeCell ref="A206:B206"/>
    <mergeCell ref="A207:B207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226:I226"/>
    <mergeCell ref="A227:I227"/>
    <mergeCell ref="A215:B215"/>
    <mergeCell ref="A216:B216"/>
    <mergeCell ref="A220:I220"/>
    <mergeCell ref="A172:B172"/>
    <mergeCell ref="A173:B173"/>
    <mergeCell ref="A174:B174"/>
    <mergeCell ref="A175:B175"/>
    <mergeCell ref="A177:B177"/>
    <mergeCell ref="A213:B213"/>
    <mergeCell ref="A195:B195"/>
    <mergeCell ref="A196:B196"/>
    <mergeCell ref="A197:B197"/>
    <mergeCell ref="A198:B198"/>
    <mergeCell ref="A178:B178"/>
    <mergeCell ref="A179:B179"/>
    <mergeCell ref="A180:B180"/>
    <mergeCell ref="A181:B181"/>
    <mergeCell ref="A182:B182"/>
    <mergeCell ref="A183:B183"/>
    <mergeCell ref="A185:B185"/>
    <mergeCell ref="A186:B186"/>
    <mergeCell ref="A187:B187"/>
    <mergeCell ref="A1:I1"/>
    <mergeCell ref="A2:I2"/>
    <mergeCell ref="A3:I3"/>
    <mergeCell ref="A4:I4"/>
    <mergeCell ref="A5:B5"/>
    <mergeCell ref="C5:H5"/>
    <mergeCell ref="A222:I222"/>
    <mergeCell ref="A223:I223"/>
    <mergeCell ref="A224:I224"/>
    <mergeCell ref="A199:B199"/>
    <mergeCell ref="A200:B200"/>
    <mergeCell ref="A188:B188"/>
    <mergeCell ref="A190:B190"/>
    <mergeCell ref="A191:B191"/>
    <mergeCell ref="A192:B192"/>
    <mergeCell ref="A193:B193"/>
    <mergeCell ref="A194:B194"/>
    <mergeCell ref="A214:B214"/>
    <mergeCell ref="A202:B202"/>
    <mergeCell ref="A208:B208"/>
    <mergeCell ref="A209:B209"/>
    <mergeCell ref="A210:B210"/>
    <mergeCell ref="A212:B212"/>
    <mergeCell ref="A203:B203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workbookViewId="0">
      <pane ySplit="9" topLeftCell="A10" activePane="bottomLeft" state="frozen"/>
      <selection pane="bottomLeft" activeCell="A10" sqref="A10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8" width="9.7109375" style="2" customWidth="1"/>
    <col min="9" max="9" width="14.5703125" style="2" bestFit="1" customWidth="1"/>
    <col min="10" max="16384" width="9.140625" style="1"/>
  </cols>
  <sheetData>
    <row r="1" spans="1:9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s="3" customFormat="1" ht="12.75" customHeight="1" x14ac:dyDescent="0.2">
      <c r="A2" s="288" t="s">
        <v>361</v>
      </c>
      <c r="B2" s="288"/>
      <c r="C2" s="288"/>
      <c r="D2" s="288"/>
      <c r="E2" s="288"/>
      <c r="F2" s="288"/>
      <c r="G2" s="288"/>
      <c r="H2" s="288"/>
      <c r="I2" s="288"/>
    </row>
    <row r="3" spans="1:9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12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127" customFormat="1" ht="12" customHeight="1" x14ac:dyDescent="0.2">
      <c r="A6" s="243"/>
      <c r="B6" s="243"/>
      <c r="C6" s="244">
        <v>2014</v>
      </c>
      <c r="D6" s="245"/>
      <c r="E6" s="245"/>
      <c r="F6" s="245">
        <v>2015</v>
      </c>
      <c r="G6" s="245"/>
      <c r="H6" s="259"/>
      <c r="I6" s="128">
        <v>2015</v>
      </c>
    </row>
    <row r="7" spans="1:9" s="12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9" customFormat="1" ht="12" customHeight="1" x14ac:dyDescent="0.2">
      <c r="A8" s="10"/>
      <c r="B8" s="10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</row>
    <row r="9" spans="1:9" s="12" customFormat="1" ht="12" customHeight="1" x14ac:dyDescent="0.2">
      <c r="A9" s="258" t="s">
        <v>6</v>
      </c>
      <c r="B9" s="258"/>
      <c r="C9" s="13">
        <f t="shared" ref="C9:I9" si="0">C11+C22+C37+C41+C51</f>
        <v>350363</v>
      </c>
      <c r="D9" s="13">
        <f t="shared" si="0"/>
        <v>170541</v>
      </c>
      <c r="E9" s="13">
        <f t="shared" si="0"/>
        <v>179822</v>
      </c>
      <c r="F9" s="13">
        <f t="shared" si="0"/>
        <v>351946</v>
      </c>
      <c r="G9" s="13">
        <f t="shared" si="0"/>
        <v>171466</v>
      </c>
      <c r="H9" s="13">
        <f t="shared" si="0"/>
        <v>180480</v>
      </c>
      <c r="I9" s="13">
        <f t="shared" si="0"/>
        <v>351154</v>
      </c>
    </row>
    <row r="10" spans="1:9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16" customFormat="1" ht="12" customHeight="1" x14ac:dyDescent="0.2">
      <c r="A11" s="247" t="s">
        <v>7</v>
      </c>
      <c r="B11" s="247"/>
      <c r="C11" s="17">
        <f t="shared" ref="C11:I11" si="1">C12+C16+C20</f>
        <v>29544</v>
      </c>
      <c r="D11" s="17">
        <f t="shared" si="1"/>
        <v>15035</v>
      </c>
      <c r="E11" s="17">
        <f t="shared" si="1"/>
        <v>14509</v>
      </c>
      <c r="F11" s="17">
        <f t="shared" si="1"/>
        <v>29623</v>
      </c>
      <c r="G11" s="17">
        <f t="shared" si="1"/>
        <v>15051</v>
      </c>
      <c r="H11" s="17">
        <f t="shared" si="1"/>
        <v>14572</v>
      </c>
      <c r="I11" s="17">
        <f t="shared" si="1"/>
        <v>29585</v>
      </c>
    </row>
    <row r="12" spans="1:9" s="18" customFormat="1" ht="12" customHeight="1" x14ac:dyDescent="0.2">
      <c r="A12" s="246" t="s">
        <v>8</v>
      </c>
      <c r="B12" s="246"/>
      <c r="C12" s="19">
        <f t="shared" ref="C12:I12" si="2">C13+C14+C15</f>
        <v>9412</v>
      </c>
      <c r="D12" s="19">
        <f t="shared" si="2"/>
        <v>4805</v>
      </c>
      <c r="E12" s="19">
        <f t="shared" si="2"/>
        <v>4607</v>
      </c>
      <c r="F12" s="19">
        <f t="shared" si="2"/>
        <v>9343</v>
      </c>
      <c r="G12" s="19">
        <f t="shared" si="2"/>
        <v>4754</v>
      </c>
      <c r="H12" s="19">
        <f t="shared" si="2"/>
        <v>4589</v>
      </c>
      <c r="I12" s="19">
        <f t="shared" si="2"/>
        <v>9378</v>
      </c>
    </row>
    <row r="13" spans="1:9" s="18" customFormat="1" ht="12" customHeight="1" x14ac:dyDescent="0.2">
      <c r="A13" s="20"/>
      <c r="B13" s="21" t="s">
        <v>9</v>
      </c>
      <c r="C13" s="19">
        <f t="shared" ref="C13:I13" si="3">C195+C196+C198+C203+C204</f>
        <v>3361</v>
      </c>
      <c r="D13" s="19">
        <f t="shared" si="3"/>
        <v>1701</v>
      </c>
      <c r="E13" s="19">
        <f t="shared" si="3"/>
        <v>1660</v>
      </c>
      <c r="F13" s="19">
        <f t="shared" si="3"/>
        <v>3356</v>
      </c>
      <c r="G13" s="19">
        <f t="shared" si="3"/>
        <v>1709</v>
      </c>
      <c r="H13" s="19">
        <f t="shared" si="3"/>
        <v>1647</v>
      </c>
      <c r="I13" s="19">
        <f t="shared" si="3"/>
        <v>3358</v>
      </c>
    </row>
    <row r="14" spans="1:9" s="18" customFormat="1" ht="12" customHeight="1" x14ac:dyDescent="0.2">
      <c r="A14" s="20"/>
      <c r="B14" s="21" t="s">
        <v>10</v>
      </c>
      <c r="C14" s="19">
        <f t="shared" ref="C14:I14" si="4">+C199+C205</f>
        <v>3038</v>
      </c>
      <c r="D14" s="19">
        <f t="shared" si="4"/>
        <v>1541</v>
      </c>
      <c r="E14" s="19">
        <f t="shared" si="4"/>
        <v>1497</v>
      </c>
      <c r="F14" s="19">
        <f t="shared" si="4"/>
        <v>2986</v>
      </c>
      <c r="G14" s="19">
        <f t="shared" si="4"/>
        <v>1495</v>
      </c>
      <c r="H14" s="19">
        <f t="shared" si="4"/>
        <v>1491</v>
      </c>
      <c r="I14" s="19">
        <f t="shared" si="4"/>
        <v>3011</v>
      </c>
    </row>
    <row r="15" spans="1:9" s="18" customFormat="1" ht="12" customHeight="1" x14ac:dyDescent="0.2">
      <c r="A15" s="20"/>
      <c r="B15" s="22" t="s">
        <v>11</v>
      </c>
      <c r="C15" s="19">
        <f t="shared" ref="C15:I15" si="5">C197+C200+C201+C202</f>
        <v>3013</v>
      </c>
      <c r="D15" s="19">
        <f t="shared" si="5"/>
        <v>1563</v>
      </c>
      <c r="E15" s="19">
        <f t="shared" si="5"/>
        <v>1450</v>
      </c>
      <c r="F15" s="19">
        <f t="shared" si="5"/>
        <v>3001</v>
      </c>
      <c r="G15" s="19">
        <f t="shared" si="5"/>
        <v>1550</v>
      </c>
      <c r="H15" s="19">
        <f t="shared" si="5"/>
        <v>1451</v>
      </c>
      <c r="I15" s="19">
        <f t="shared" si="5"/>
        <v>3009</v>
      </c>
    </row>
    <row r="16" spans="1:9" s="18" customFormat="1" ht="12" customHeight="1" x14ac:dyDescent="0.2">
      <c r="A16" s="246" t="s">
        <v>12</v>
      </c>
      <c r="B16" s="246"/>
      <c r="C16" s="19">
        <f t="shared" ref="C16:I16" si="6">C17+C18+C19</f>
        <v>5653</v>
      </c>
      <c r="D16" s="19">
        <f t="shared" si="6"/>
        <v>2852</v>
      </c>
      <c r="E16" s="19">
        <f t="shared" si="6"/>
        <v>2801</v>
      </c>
      <c r="F16" s="19">
        <f t="shared" si="6"/>
        <v>5714</v>
      </c>
      <c r="G16" s="19">
        <f t="shared" si="6"/>
        <v>2883</v>
      </c>
      <c r="H16" s="19">
        <f t="shared" si="6"/>
        <v>2831</v>
      </c>
      <c r="I16" s="19">
        <f t="shared" si="6"/>
        <v>5683</v>
      </c>
    </row>
    <row r="17" spans="1:9" s="18" customFormat="1" ht="12" customHeight="1" x14ac:dyDescent="0.2">
      <c r="A17" s="20"/>
      <c r="B17" s="21" t="s">
        <v>13</v>
      </c>
      <c r="C17" s="19">
        <f t="shared" ref="C17:I17" si="7">+C191</f>
        <v>1726</v>
      </c>
      <c r="D17" s="19">
        <f t="shared" si="7"/>
        <v>856</v>
      </c>
      <c r="E17" s="19">
        <f t="shared" si="7"/>
        <v>870</v>
      </c>
      <c r="F17" s="19">
        <f t="shared" si="7"/>
        <v>1783</v>
      </c>
      <c r="G17" s="19">
        <f t="shared" si="7"/>
        <v>889</v>
      </c>
      <c r="H17" s="19">
        <f t="shared" si="7"/>
        <v>894</v>
      </c>
      <c r="I17" s="19">
        <f t="shared" si="7"/>
        <v>1754</v>
      </c>
    </row>
    <row r="18" spans="1:9" s="18" customFormat="1" ht="12" customHeight="1" x14ac:dyDescent="0.2">
      <c r="A18" s="20"/>
      <c r="B18" s="21" t="s">
        <v>14</v>
      </c>
      <c r="C18" s="19">
        <f t="shared" ref="C18:I18" si="8">+C190</f>
        <v>1851</v>
      </c>
      <c r="D18" s="19">
        <f t="shared" si="8"/>
        <v>927</v>
      </c>
      <c r="E18" s="19">
        <f t="shared" si="8"/>
        <v>924</v>
      </c>
      <c r="F18" s="19">
        <f t="shared" si="8"/>
        <v>1856</v>
      </c>
      <c r="G18" s="19">
        <f t="shared" si="8"/>
        <v>927</v>
      </c>
      <c r="H18" s="19">
        <f t="shared" si="8"/>
        <v>929</v>
      </c>
      <c r="I18" s="19">
        <f t="shared" si="8"/>
        <v>1855</v>
      </c>
    </row>
    <row r="19" spans="1:9" s="18" customFormat="1" ht="12" customHeight="1" x14ac:dyDescent="0.2">
      <c r="A19" s="23"/>
      <c r="B19" s="21" t="s">
        <v>15</v>
      </c>
      <c r="C19" s="19">
        <f t="shared" ref="C19:I19" si="9">C192</f>
        <v>2076</v>
      </c>
      <c r="D19" s="19">
        <f t="shared" si="9"/>
        <v>1069</v>
      </c>
      <c r="E19" s="19">
        <f t="shared" si="9"/>
        <v>1007</v>
      </c>
      <c r="F19" s="19">
        <f t="shared" si="9"/>
        <v>2075</v>
      </c>
      <c r="G19" s="19">
        <f t="shared" si="9"/>
        <v>1067</v>
      </c>
      <c r="H19" s="19">
        <f t="shared" si="9"/>
        <v>1008</v>
      </c>
      <c r="I19" s="19">
        <f t="shared" si="9"/>
        <v>2074</v>
      </c>
    </row>
    <row r="20" spans="1:9" s="18" customFormat="1" ht="12" customHeight="1" x14ac:dyDescent="0.2">
      <c r="A20" s="253" t="s">
        <v>16</v>
      </c>
      <c r="B20" s="253"/>
      <c r="C20" s="25">
        <f t="shared" ref="C20:I20" si="10">C182+C183+C184+C168+C185+C186+C173+C187+C176</f>
        <v>14479</v>
      </c>
      <c r="D20" s="25">
        <f t="shared" si="10"/>
        <v>7378</v>
      </c>
      <c r="E20" s="25">
        <f t="shared" si="10"/>
        <v>7101</v>
      </c>
      <c r="F20" s="25">
        <f t="shared" si="10"/>
        <v>14566</v>
      </c>
      <c r="G20" s="25">
        <f t="shared" si="10"/>
        <v>7414</v>
      </c>
      <c r="H20" s="25">
        <f t="shared" si="10"/>
        <v>7152</v>
      </c>
      <c r="I20" s="25">
        <f t="shared" si="10"/>
        <v>14524</v>
      </c>
    </row>
    <row r="21" spans="1:9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6" customFormat="1" ht="12" customHeight="1" x14ac:dyDescent="0.2">
      <c r="A22" s="247" t="s">
        <v>349</v>
      </c>
      <c r="B22" s="247"/>
      <c r="C22" s="17">
        <f t="shared" ref="C22:I22" si="11">C23+C24+C25+C28+C31+C32</f>
        <v>69461</v>
      </c>
      <c r="D22" s="17">
        <f t="shared" si="11"/>
        <v>33427</v>
      </c>
      <c r="E22" s="17">
        <f t="shared" si="11"/>
        <v>36034</v>
      </c>
      <c r="F22" s="17">
        <f t="shared" si="11"/>
        <v>69672</v>
      </c>
      <c r="G22" s="17">
        <f t="shared" si="11"/>
        <v>33586</v>
      </c>
      <c r="H22" s="17">
        <f t="shared" si="11"/>
        <v>36086</v>
      </c>
      <c r="I22" s="17">
        <f t="shared" si="11"/>
        <v>69567</v>
      </c>
    </row>
    <row r="23" spans="1:9" s="18" customFormat="1" ht="12" customHeight="1" x14ac:dyDescent="0.2">
      <c r="A23" s="246" t="s">
        <v>18</v>
      </c>
      <c r="B23" s="246"/>
      <c r="C23" s="19">
        <f t="shared" ref="C23:I23" si="12">C124+C126+C127+C137+C138+C140+C142+C144+C145</f>
        <v>41506</v>
      </c>
      <c r="D23" s="19">
        <f t="shared" si="12"/>
        <v>19690</v>
      </c>
      <c r="E23" s="19">
        <f t="shared" si="12"/>
        <v>21816</v>
      </c>
      <c r="F23" s="19">
        <f t="shared" si="12"/>
        <v>41542</v>
      </c>
      <c r="G23" s="19">
        <f t="shared" si="12"/>
        <v>19727</v>
      </c>
      <c r="H23" s="19">
        <f t="shared" si="12"/>
        <v>21815</v>
      </c>
      <c r="I23" s="19">
        <f t="shared" si="12"/>
        <v>41523</v>
      </c>
    </row>
    <row r="24" spans="1:9" s="18" customFormat="1" ht="12" customHeight="1" x14ac:dyDescent="0.2">
      <c r="A24" s="246" t="s">
        <v>19</v>
      </c>
      <c r="B24" s="246"/>
      <c r="C24" s="19">
        <f t="shared" ref="C24:I24" si="13">C132</f>
        <v>5060</v>
      </c>
      <c r="D24" s="19">
        <f t="shared" si="13"/>
        <v>2474</v>
      </c>
      <c r="E24" s="19">
        <f t="shared" si="13"/>
        <v>2586</v>
      </c>
      <c r="F24" s="19">
        <f t="shared" si="13"/>
        <v>5136</v>
      </c>
      <c r="G24" s="19">
        <f t="shared" si="13"/>
        <v>2535</v>
      </c>
      <c r="H24" s="19">
        <f t="shared" si="13"/>
        <v>2601</v>
      </c>
      <c r="I24" s="19">
        <f t="shared" si="13"/>
        <v>5098</v>
      </c>
    </row>
    <row r="25" spans="1:9" s="18" customFormat="1" ht="12" customHeight="1" x14ac:dyDescent="0.2">
      <c r="A25" s="246" t="s">
        <v>20</v>
      </c>
      <c r="B25" s="246"/>
      <c r="C25" s="19">
        <f t="shared" ref="C25:I25" si="14">C26+C27</f>
        <v>12388</v>
      </c>
      <c r="D25" s="19">
        <f t="shared" si="14"/>
        <v>6085</v>
      </c>
      <c r="E25" s="19">
        <f t="shared" si="14"/>
        <v>6303</v>
      </c>
      <c r="F25" s="19">
        <f t="shared" si="14"/>
        <v>12521</v>
      </c>
      <c r="G25" s="19">
        <f t="shared" si="14"/>
        <v>6151</v>
      </c>
      <c r="H25" s="19">
        <f t="shared" si="14"/>
        <v>6370</v>
      </c>
      <c r="I25" s="19">
        <f t="shared" si="14"/>
        <v>12458</v>
      </c>
    </row>
    <row r="26" spans="1:9" s="18" customFormat="1" ht="12" customHeight="1" x14ac:dyDescent="0.2">
      <c r="A26" s="26"/>
      <c r="B26" s="21" t="s">
        <v>21</v>
      </c>
      <c r="C26" s="19">
        <f t="shared" ref="C26:I26" si="15">C125+C129+C131+C139+C146+C150</f>
        <v>892</v>
      </c>
      <c r="D26" s="19">
        <f t="shared" si="15"/>
        <v>433</v>
      </c>
      <c r="E26" s="19">
        <f t="shared" si="15"/>
        <v>459</v>
      </c>
      <c r="F26" s="19">
        <f t="shared" si="15"/>
        <v>883</v>
      </c>
      <c r="G26" s="19">
        <f t="shared" si="15"/>
        <v>435</v>
      </c>
      <c r="H26" s="19">
        <f t="shared" si="15"/>
        <v>448</v>
      </c>
      <c r="I26" s="19">
        <f t="shared" si="15"/>
        <v>888</v>
      </c>
    </row>
    <row r="27" spans="1:9" s="18" customFormat="1" ht="12" customHeight="1" x14ac:dyDescent="0.2">
      <c r="A27" s="23"/>
      <c r="B27" s="21" t="s">
        <v>22</v>
      </c>
      <c r="C27" s="19">
        <f t="shared" ref="C27:I27" si="16">C130+C133+C136+C147</f>
        <v>11496</v>
      </c>
      <c r="D27" s="19">
        <f t="shared" si="16"/>
        <v>5652</v>
      </c>
      <c r="E27" s="19">
        <f t="shared" si="16"/>
        <v>5844</v>
      </c>
      <c r="F27" s="19">
        <f t="shared" si="16"/>
        <v>11638</v>
      </c>
      <c r="G27" s="19">
        <f t="shared" si="16"/>
        <v>5716</v>
      </c>
      <c r="H27" s="19">
        <f t="shared" si="16"/>
        <v>5922</v>
      </c>
      <c r="I27" s="19">
        <f t="shared" si="16"/>
        <v>11570</v>
      </c>
    </row>
    <row r="28" spans="1:9" s="18" customFormat="1" ht="12" customHeight="1" x14ac:dyDescent="0.2">
      <c r="A28" s="246" t="s">
        <v>23</v>
      </c>
      <c r="B28" s="246"/>
      <c r="C28" s="19">
        <f t="shared" ref="C28:I28" si="17">C29+C30</f>
        <v>3771</v>
      </c>
      <c r="D28" s="19">
        <f t="shared" si="17"/>
        <v>1815</v>
      </c>
      <c r="E28" s="19">
        <f t="shared" si="17"/>
        <v>1956</v>
      </c>
      <c r="F28" s="19">
        <f t="shared" si="17"/>
        <v>3788</v>
      </c>
      <c r="G28" s="19">
        <f t="shared" si="17"/>
        <v>1819</v>
      </c>
      <c r="H28" s="19">
        <f t="shared" si="17"/>
        <v>1969</v>
      </c>
      <c r="I28" s="19">
        <f t="shared" si="17"/>
        <v>3779</v>
      </c>
    </row>
    <row r="29" spans="1:9" s="18" customFormat="1" ht="12" customHeight="1" x14ac:dyDescent="0.2">
      <c r="A29" s="26"/>
      <c r="B29" s="21" t="s">
        <v>24</v>
      </c>
      <c r="C29" s="19">
        <f t="shared" ref="C29:I29" si="18">+C128</f>
        <v>1162</v>
      </c>
      <c r="D29" s="19">
        <f t="shared" si="18"/>
        <v>565</v>
      </c>
      <c r="E29" s="19">
        <f t="shared" si="18"/>
        <v>597</v>
      </c>
      <c r="F29" s="19">
        <f t="shared" si="18"/>
        <v>1170</v>
      </c>
      <c r="G29" s="19">
        <f t="shared" si="18"/>
        <v>583</v>
      </c>
      <c r="H29" s="19">
        <f t="shared" si="18"/>
        <v>587</v>
      </c>
      <c r="I29" s="19">
        <f t="shared" si="18"/>
        <v>1166</v>
      </c>
    </row>
    <row r="30" spans="1:9" s="18" customFormat="1" ht="12" customHeight="1" x14ac:dyDescent="0.2">
      <c r="A30" s="23"/>
      <c r="B30" s="21" t="s">
        <v>25</v>
      </c>
      <c r="C30" s="19">
        <f t="shared" ref="C30:I30" si="19">C148</f>
        <v>2609</v>
      </c>
      <c r="D30" s="19">
        <f t="shared" si="19"/>
        <v>1250</v>
      </c>
      <c r="E30" s="19">
        <f t="shared" si="19"/>
        <v>1359</v>
      </c>
      <c r="F30" s="19">
        <f t="shared" si="19"/>
        <v>2618</v>
      </c>
      <c r="G30" s="19">
        <f t="shared" si="19"/>
        <v>1236</v>
      </c>
      <c r="H30" s="19">
        <f t="shared" si="19"/>
        <v>1382</v>
      </c>
      <c r="I30" s="19">
        <f t="shared" si="19"/>
        <v>2613</v>
      </c>
    </row>
    <row r="31" spans="1:9" s="18" customFormat="1" ht="12" customHeight="1" x14ac:dyDescent="0.2">
      <c r="A31" s="246" t="s">
        <v>26</v>
      </c>
      <c r="B31" s="246"/>
      <c r="C31" s="19">
        <f t="shared" ref="C31:I31" si="20">C134+C135+C141+C143+C149</f>
        <v>715</v>
      </c>
      <c r="D31" s="19">
        <f t="shared" si="20"/>
        <v>366</v>
      </c>
      <c r="E31" s="19">
        <f t="shared" si="20"/>
        <v>349</v>
      </c>
      <c r="F31" s="19">
        <f t="shared" si="20"/>
        <v>701</v>
      </c>
      <c r="G31" s="19">
        <f t="shared" si="20"/>
        <v>366</v>
      </c>
      <c r="H31" s="19">
        <f t="shared" si="20"/>
        <v>335</v>
      </c>
      <c r="I31" s="19">
        <f t="shared" si="20"/>
        <v>706</v>
      </c>
    </row>
    <row r="32" spans="1:9" s="18" customFormat="1" ht="12" customHeight="1" x14ac:dyDescent="0.2">
      <c r="A32" s="246" t="s">
        <v>350</v>
      </c>
      <c r="B32" s="246"/>
      <c r="C32" s="19">
        <f t="shared" ref="C32:I32" si="21">C33+C34+C35</f>
        <v>6021</v>
      </c>
      <c r="D32" s="19">
        <f t="shared" si="21"/>
        <v>2997</v>
      </c>
      <c r="E32" s="19">
        <f t="shared" si="21"/>
        <v>3024</v>
      </c>
      <c r="F32" s="19">
        <f t="shared" si="21"/>
        <v>5984</v>
      </c>
      <c r="G32" s="19">
        <f t="shared" si="21"/>
        <v>2988</v>
      </c>
      <c r="H32" s="19">
        <f t="shared" si="21"/>
        <v>2996</v>
      </c>
      <c r="I32" s="19">
        <f t="shared" si="21"/>
        <v>6003</v>
      </c>
    </row>
    <row r="33" spans="1:9" s="18" customFormat="1" ht="12" customHeight="1" x14ac:dyDescent="0.2">
      <c r="A33" s="26"/>
      <c r="B33" s="21" t="s">
        <v>28</v>
      </c>
      <c r="C33" s="19">
        <f t="shared" ref="C33:I33" si="22">C158</f>
        <v>563</v>
      </c>
      <c r="D33" s="19">
        <f t="shared" si="22"/>
        <v>289</v>
      </c>
      <c r="E33" s="19">
        <f t="shared" si="22"/>
        <v>274</v>
      </c>
      <c r="F33" s="19">
        <f t="shared" si="22"/>
        <v>540</v>
      </c>
      <c r="G33" s="19">
        <f t="shared" si="22"/>
        <v>282</v>
      </c>
      <c r="H33" s="19">
        <f t="shared" si="22"/>
        <v>258</v>
      </c>
      <c r="I33" s="19">
        <f t="shared" si="22"/>
        <v>551</v>
      </c>
    </row>
    <row r="34" spans="1:9" s="18" customFormat="1" ht="12" customHeight="1" x14ac:dyDescent="0.2">
      <c r="A34" s="20"/>
      <c r="B34" s="21" t="s">
        <v>29</v>
      </c>
      <c r="C34" s="19">
        <f t="shared" ref="C34:I34" si="23">C154+C155+C156+C159</f>
        <v>212</v>
      </c>
      <c r="D34" s="19">
        <f t="shared" si="23"/>
        <v>122</v>
      </c>
      <c r="E34" s="19">
        <f t="shared" si="23"/>
        <v>90</v>
      </c>
      <c r="F34" s="19">
        <f t="shared" si="23"/>
        <v>211</v>
      </c>
      <c r="G34" s="19">
        <f t="shared" si="23"/>
        <v>126</v>
      </c>
      <c r="H34" s="19">
        <f t="shared" si="23"/>
        <v>85</v>
      </c>
      <c r="I34" s="19">
        <f t="shared" si="23"/>
        <v>211</v>
      </c>
    </row>
    <row r="35" spans="1:9" s="18" customFormat="1" ht="12" customHeight="1" x14ac:dyDescent="0.2">
      <c r="A35" s="20"/>
      <c r="B35" s="27" t="s">
        <v>351</v>
      </c>
      <c r="C35" s="25">
        <f t="shared" ref="C35:I35" si="24">C153+C157+C160</f>
        <v>5246</v>
      </c>
      <c r="D35" s="25">
        <f t="shared" si="24"/>
        <v>2586</v>
      </c>
      <c r="E35" s="25">
        <f t="shared" si="24"/>
        <v>2660</v>
      </c>
      <c r="F35" s="25">
        <f t="shared" si="24"/>
        <v>5233</v>
      </c>
      <c r="G35" s="25">
        <f t="shared" si="24"/>
        <v>2580</v>
      </c>
      <c r="H35" s="25">
        <f t="shared" si="24"/>
        <v>2653</v>
      </c>
      <c r="I35" s="25">
        <f t="shared" si="24"/>
        <v>5241</v>
      </c>
    </row>
    <row r="36" spans="1:9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16" customFormat="1" ht="12" customHeight="1" x14ac:dyDescent="0.2">
      <c r="A37" s="247" t="s">
        <v>31</v>
      </c>
      <c r="B37" s="247"/>
      <c r="C37" s="17">
        <f t="shared" ref="C37:I37" si="25">C38+C39</f>
        <v>48943</v>
      </c>
      <c r="D37" s="17">
        <f t="shared" si="25"/>
        <v>23790</v>
      </c>
      <c r="E37" s="17">
        <f t="shared" si="25"/>
        <v>25153</v>
      </c>
      <c r="F37" s="17">
        <f t="shared" si="25"/>
        <v>49561</v>
      </c>
      <c r="G37" s="17">
        <f t="shared" si="25"/>
        <v>24081</v>
      </c>
      <c r="H37" s="17">
        <f t="shared" si="25"/>
        <v>25480</v>
      </c>
      <c r="I37" s="17">
        <f t="shared" si="25"/>
        <v>49250</v>
      </c>
    </row>
    <row r="38" spans="1:9" s="18" customFormat="1" ht="12" customHeight="1" x14ac:dyDescent="0.2">
      <c r="A38" s="246" t="s">
        <v>32</v>
      </c>
      <c r="B38" s="246"/>
      <c r="C38" s="19">
        <f t="shared" ref="C38:I38" si="26">C163+C164+C166+C167+C169+C172+C174+C175+C178+C179</f>
        <v>43081</v>
      </c>
      <c r="D38" s="19">
        <f t="shared" si="26"/>
        <v>20823</v>
      </c>
      <c r="E38" s="19">
        <f t="shared" si="26"/>
        <v>22258</v>
      </c>
      <c r="F38" s="19">
        <f t="shared" si="26"/>
        <v>43558</v>
      </c>
      <c r="G38" s="19">
        <f t="shared" si="26"/>
        <v>21046</v>
      </c>
      <c r="H38" s="19">
        <f t="shared" si="26"/>
        <v>22512</v>
      </c>
      <c r="I38" s="19">
        <f t="shared" si="26"/>
        <v>43317</v>
      </c>
    </row>
    <row r="39" spans="1:9" s="18" customFormat="1" ht="12" customHeight="1" x14ac:dyDescent="0.2">
      <c r="A39" s="253" t="s">
        <v>33</v>
      </c>
      <c r="B39" s="253"/>
      <c r="C39" s="25">
        <f t="shared" ref="C39:I39" si="27">+C165+C170+C177</f>
        <v>5862</v>
      </c>
      <c r="D39" s="25">
        <f t="shared" si="27"/>
        <v>2967</v>
      </c>
      <c r="E39" s="25">
        <f t="shared" si="27"/>
        <v>2895</v>
      </c>
      <c r="F39" s="25">
        <f t="shared" si="27"/>
        <v>6003</v>
      </c>
      <c r="G39" s="25">
        <f t="shared" si="27"/>
        <v>3035</v>
      </c>
      <c r="H39" s="25">
        <f t="shared" si="27"/>
        <v>2968</v>
      </c>
      <c r="I39" s="25">
        <f t="shared" si="27"/>
        <v>5933</v>
      </c>
    </row>
    <row r="40" spans="1:9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6" customFormat="1" ht="12" customHeight="1" x14ac:dyDescent="0.2">
      <c r="A41" s="247" t="s">
        <v>34</v>
      </c>
      <c r="B41" s="247"/>
      <c r="C41" s="17">
        <f t="shared" ref="C41:I41" si="28">C42+C43+C46</f>
        <v>146129</v>
      </c>
      <c r="D41" s="17">
        <f t="shared" si="28"/>
        <v>70861</v>
      </c>
      <c r="E41" s="17">
        <f t="shared" si="28"/>
        <v>75268</v>
      </c>
      <c r="F41" s="17">
        <f t="shared" si="28"/>
        <v>146639</v>
      </c>
      <c r="G41" s="17">
        <f t="shared" si="28"/>
        <v>71141</v>
      </c>
      <c r="H41" s="17">
        <f t="shared" si="28"/>
        <v>75498</v>
      </c>
      <c r="I41" s="17">
        <f t="shared" si="28"/>
        <v>146385</v>
      </c>
    </row>
    <row r="42" spans="1:9" s="18" customFormat="1" ht="12" customHeight="1" x14ac:dyDescent="0.2">
      <c r="A42" s="246" t="s">
        <v>35</v>
      </c>
      <c r="B42" s="246"/>
      <c r="C42" s="19">
        <f t="shared" ref="C42:I42" si="29">C81+C82+C85+C86+C88+C90+C92+C93+C97+C99+C104+C105+C109+C112+C115+C117+C120+C121</f>
        <v>99296</v>
      </c>
      <c r="D42" s="19">
        <f t="shared" si="29"/>
        <v>47850</v>
      </c>
      <c r="E42" s="19">
        <f t="shared" si="29"/>
        <v>51446</v>
      </c>
      <c r="F42" s="19">
        <f t="shared" si="29"/>
        <v>99473</v>
      </c>
      <c r="G42" s="19">
        <f t="shared" si="29"/>
        <v>48018</v>
      </c>
      <c r="H42" s="19">
        <f t="shared" si="29"/>
        <v>51455</v>
      </c>
      <c r="I42" s="19">
        <f t="shared" si="29"/>
        <v>99382</v>
      </c>
    </row>
    <row r="43" spans="1:9" s="18" customFormat="1" ht="12" customHeight="1" x14ac:dyDescent="0.2">
      <c r="A43" s="257" t="s">
        <v>36</v>
      </c>
      <c r="B43" s="257"/>
      <c r="C43" s="19">
        <f t="shared" ref="C43:I43" si="30">C44+C45</f>
        <v>23333</v>
      </c>
      <c r="D43" s="19">
        <f t="shared" si="30"/>
        <v>11680</v>
      </c>
      <c r="E43" s="19">
        <f t="shared" si="30"/>
        <v>11653</v>
      </c>
      <c r="F43" s="19">
        <f t="shared" si="30"/>
        <v>23457</v>
      </c>
      <c r="G43" s="19">
        <f t="shared" si="30"/>
        <v>11713</v>
      </c>
      <c r="H43" s="19">
        <f t="shared" si="30"/>
        <v>11744</v>
      </c>
      <c r="I43" s="19">
        <f t="shared" si="30"/>
        <v>23396</v>
      </c>
    </row>
    <row r="44" spans="1:9" s="18" customFormat="1" ht="12" customHeight="1" x14ac:dyDescent="0.2">
      <c r="A44" s="27"/>
      <c r="B44" s="21" t="s">
        <v>37</v>
      </c>
      <c r="C44" s="19">
        <f t="shared" ref="C44:I44" si="31">C75+C102+C91+C171+C95+C100+C118</f>
        <v>13519</v>
      </c>
      <c r="D44" s="19">
        <f t="shared" si="31"/>
        <v>6872</v>
      </c>
      <c r="E44" s="19">
        <f t="shared" si="31"/>
        <v>6647</v>
      </c>
      <c r="F44" s="19">
        <f t="shared" si="31"/>
        <v>13617</v>
      </c>
      <c r="G44" s="19">
        <f t="shared" si="31"/>
        <v>6890</v>
      </c>
      <c r="H44" s="19">
        <f t="shared" si="31"/>
        <v>6727</v>
      </c>
      <c r="I44" s="19">
        <f t="shared" si="31"/>
        <v>13567</v>
      </c>
    </row>
    <row r="45" spans="1:9" s="18" customFormat="1" ht="12" customHeight="1" x14ac:dyDescent="0.2">
      <c r="A45" s="27"/>
      <c r="B45" s="21" t="s">
        <v>38</v>
      </c>
      <c r="C45" s="19">
        <f t="shared" ref="C45:I45" si="32">C83+C108+C110</f>
        <v>9814</v>
      </c>
      <c r="D45" s="19">
        <f t="shared" si="32"/>
        <v>4808</v>
      </c>
      <c r="E45" s="19">
        <f t="shared" si="32"/>
        <v>5006</v>
      </c>
      <c r="F45" s="19">
        <f t="shared" si="32"/>
        <v>9840</v>
      </c>
      <c r="G45" s="19">
        <f t="shared" si="32"/>
        <v>4823</v>
      </c>
      <c r="H45" s="19">
        <f t="shared" si="32"/>
        <v>5017</v>
      </c>
      <c r="I45" s="19">
        <f t="shared" si="32"/>
        <v>9829</v>
      </c>
    </row>
    <row r="46" spans="1:9" s="18" customFormat="1" ht="12" customHeight="1" x14ac:dyDescent="0.2">
      <c r="A46" s="246" t="s">
        <v>40</v>
      </c>
      <c r="B46" s="246"/>
      <c r="C46" s="19">
        <f t="shared" ref="C46:I46" si="33">C47+C48+C49</f>
        <v>23500</v>
      </c>
      <c r="D46" s="19">
        <f t="shared" si="33"/>
        <v>11331</v>
      </c>
      <c r="E46" s="19">
        <f t="shared" si="33"/>
        <v>12169</v>
      </c>
      <c r="F46" s="19">
        <f t="shared" si="33"/>
        <v>23709</v>
      </c>
      <c r="G46" s="19">
        <f t="shared" si="33"/>
        <v>11410</v>
      </c>
      <c r="H46" s="19">
        <f t="shared" si="33"/>
        <v>12299</v>
      </c>
      <c r="I46" s="19">
        <f t="shared" si="33"/>
        <v>23607</v>
      </c>
    </row>
    <row r="47" spans="1:9" s="18" customFormat="1" ht="12" customHeight="1" x14ac:dyDescent="0.2">
      <c r="A47" s="27"/>
      <c r="B47" s="21" t="s">
        <v>41</v>
      </c>
      <c r="C47" s="19">
        <f t="shared" ref="C47:I47" si="34">+C71+C72+C80+C101</f>
        <v>2792</v>
      </c>
      <c r="D47" s="19">
        <f t="shared" si="34"/>
        <v>1364</v>
      </c>
      <c r="E47" s="19">
        <f t="shared" si="34"/>
        <v>1428</v>
      </c>
      <c r="F47" s="19">
        <f t="shared" si="34"/>
        <v>2839</v>
      </c>
      <c r="G47" s="19">
        <f t="shared" si="34"/>
        <v>1385</v>
      </c>
      <c r="H47" s="19">
        <f t="shared" si="34"/>
        <v>1454</v>
      </c>
      <c r="I47" s="19">
        <f t="shared" si="34"/>
        <v>2817</v>
      </c>
    </row>
    <row r="48" spans="1:9" s="18" customFormat="1" ht="12" customHeight="1" x14ac:dyDescent="0.2">
      <c r="A48" s="27"/>
      <c r="B48" s="21" t="s">
        <v>42</v>
      </c>
      <c r="C48" s="19">
        <f t="shared" ref="C48:I48" si="35">C74+C76+C87+C89+C103+C107+C113+C116</f>
        <v>6234</v>
      </c>
      <c r="D48" s="19">
        <f t="shared" si="35"/>
        <v>3042</v>
      </c>
      <c r="E48" s="19">
        <f t="shared" si="35"/>
        <v>3192</v>
      </c>
      <c r="F48" s="19">
        <f t="shared" si="35"/>
        <v>6227</v>
      </c>
      <c r="G48" s="19">
        <f t="shared" si="35"/>
        <v>3034</v>
      </c>
      <c r="H48" s="19">
        <f t="shared" si="35"/>
        <v>3193</v>
      </c>
      <c r="I48" s="19">
        <f t="shared" si="35"/>
        <v>6229</v>
      </c>
    </row>
    <row r="49" spans="1:9" s="18" customFormat="1" ht="12" customHeight="1" x14ac:dyDescent="0.2">
      <c r="A49" s="27"/>
      <c r="B49" s="27" t="s">
        <v>43</v>
      </c>
      <c r="C49" s="25">
        <f t="shared" ref="C49:I49" si="36">C70+C77+C84+C94+C106+C111+C119</f>
        <v>14474</v>
      </c>
      <c r="D49" s="25">
        <f t="shared" si="36"/>
        <v>6925</v>
      </c>
      <c r="E49" s="25">
        <f t="shared" si="36"/>
        <v>7549</v>
      </c>
      <c r="F49" s="25">
        <f t="shared" si="36"/>
        <v>14643</v>
      </c>
      <c r="G49" s="25">
        <f t="shared" si="36"/>
        <v>6991</v>
      </c>
      <c r="H49" s="25">
        <f t="shared" si="36"/>
        <v>7652</v>
      </c>
      <c r="I49" s="25">
        <f t="shared" si="36"/>
        <v>14561</v>
      </c>
    </row>
    <row r="50" spans="1:9" s="18" customFormat="1" ht="12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</row>
    <row r="51" spans="1:9" s="16" customFormat="1" ht="12" customHeight="1" x14ac:dyDescent="0.2">
      <c r="A51" s="247" t="s">
        <v>44</v>
      </c>
      <c r="B51" s="247"/>
      <c r="C51" s="17">
        <f t="shared" ref="C51:I51" si="37">C52+C53+C54</f>
        <v>56286</v>
      </c>
      <c r="D51" s="17">
        <f t="shared" si="37"/>
        <v>27428</v>
      </c>
      <c r="E51" s="17">
        <f t="shared" si="37"/>
        <v>28858</v>
      </c>
      <c r="F51" s="17">
        <f t="shared" si="37"/>
        <v>56451</v>
      </c>
      <c r="G51" s="17">
        <f t="shared" si="37"/>
        <v>27607</v>
      </c>
      <c r="H51" s="17">
        <f t="shared" si="37"/>
        <v>28844</v>
      </c>
      <c r="I51" s="17">
        <f t="shared" si="37"/>
        <v>56367</v>
      </c>
    </row>
    <row r="52" spans="1:9" s="18" customFormat="1" ht="12" customHeight="1" x14ac:dyDescent="0.2">
      <c r="A52" s="246" t="s">
        <v>45</v>
      </c>
      <c r="B52" s="246"/>
      <c r="C52" s="19">
        <f t="shared" ref="C52:I52" si="38">C57+C60+C63+C67</f>
        <v>19669</v>
      </c>
      <c r="D52" s="19">
        <f t="shared" si="38"/>
        <v>9508</v>
      </c>
      <c r="E52" s="19">
        <f t="shared" si="38"/>
        <v>10161</v>
      </c>
      <c r="F52" s="19">
        <f t="shared" si="38"/>
        <v>19616</v>
      </c>
      <c r="G52" s="19">
        <f t="shared" si="38"/>
        <v>9510</v>
      </c>
      <c r="H52" s="19">
        <f t="shared" si="38"/>
        <v>10106</v>
      </c>
      <c r="I52" s="19">
        <f t="shared" si="38"/>
        <v>19644</v>
      </c>
    </row>
    <row r="53" spans="1:9" s="18" customFormat="1" ht="12" customHeight="1" x14ac:dyDescent="0.2">
      <c r="A53" s="246" t="s">
        <v>46</v>
      </c>
      <c r="B53" s="246"/>
      <c r="C53" s="19">
        <f t="shared" ref="C53:I53" si="39">C73+C78+C79+C61+C62+C96+C98+C64+C65+C114+C66</f>
        <v>32537</v>
      </c>
      <c r="D53" s="19">
        <f t="shared" si="39"/>
        <v>15917</v>
      </c>
      <c r="E53" s="19">
        <f t="shared" si="39"/>
        <v>16620</v>
      </c>
      <c r="F53" s="19">
        <f t="shared" si="39"/>
        <v>32691</v>
      </c>
      <c r="G53" s="19">
        <f t="shared" si="39"/>
        <v>16065</v>
      </c>
      <c r="H53" s="19">
        <f t="shared" si="39"/>
        <v>16626</v>
      </c>
      <c r="I53" s="19">
        <f t="shared" si="39"/>
        <v>32612</v>
      </c>
    </row>
    <row r="54" spans="1:9" s="18" customFormat="1" ht="12" customHeight="1" x14ac:dyDescent="0.2">
      <c r="A54" s="253" t="s">
        <v>47</v>
      </c>
      <c r="B54" s="253"/>
      <c r="C54" s="25">
        <f t="shared" ref="C54:I54" si="40">C59+C58</f>
        <v>4080</v>
      </c>
      <c r="D54" s="25">
        <f t="shared" si="40"/>
        <v>2003</v>
      </c>
      <c r="E54" s="25">
        <f t="shared" si="40"/>
        <v>2077</v>
      </c>
      <c r="F54" s="25">
        <f t="shared" si="40"/>
        <v>4144</v>
      </c>
      <c r="G54" s="25">
        <f t="shared" si="40"/>
        <v>2032</v>
      </c>
      <c r="H54" s="25">
        <f t="shared" si="40"/>
        <v>2112</v>
      </c>
      <c r="I54" s="25">
        <f t="shared" si="40"/>
        <v>4111</v>
      </c>
    </row>
    <row r="55" spans="1:9" s="18" customFormat="1" ht="12" customHeight="1" x14ac:dyDescent="0.2">
      <c r="A55" s="22"/>
      <c r="B55" s="28"/>
      <c r="C55" s="29"/>
      <c r="D55" s="29"/>
      <c r="E55" s="29"/>
      <c r="F55" s="29"/>
      <c r="G55" s="29"/>
      <c r="H55" s="29"/>
      <c r="I55" s="29"/>
    </row>
    <row r="56" spans="1:9" s="18" customFormat="1" ht="12" customHeight="1" x14ac:dyDescent="0.2">
      <c r="A56" s="256" t="s">
        <v>48</v>
      </c>
      <c r="B56" s="256"/>
      <c r="C56" s="15">
        <v>51073</v>
      </c>
      <c r="D56" s="15">
        <v>24812</v>
      </c>
      <c r="E56" s="15">
        <v>26261</v>
      </c>
      <c r="F56" s="15">
        <v>51183</v>
      </c>
      <c r="G56" s="15">
        <v>24969</v>
      </c>
      <c r="H56" s="15">
        <v>26214</v>
      </c>
      <c r="I56" s="15">
        <v>51127</v>
      </c>
    </row>
    <row r="57" spans="1:9" s="18" customFormat="1" ht="12" customHeight="1" x14ac:dyDescent="0.2">
      <c r="A57" s="246" t="s">
        <v>49</v>
      </c>
      <c r="B57" s="246"/>
      <c r="C57" s="19">
        <v>3396</v>
      </c>
      <c r="D57" s="19">
        <v>1661</v>
      </c>
      <c r="E57" s="19">
        <v>1735</v>
      </c>
      <c r="F57" s="19">
        <v>3390</v>
      </c>
      <c r="G57" s="19">
        <v>1659</v>
      </c>
      <c r="H57" s="19">
        <v>1731</v>
      </c>
      <c r="I57" s="19">
        <v>3393</v>
      </c>
    </row>
    <row r="58" spans="1:9" s="18" customFormat="1" ht="12" customHeight="1" x14ac:dyDescent="0.2">
      <c r="A58" s="246" t="s">
        <v>51</v>
      </c>
      <c r="B58" s="246"/>
      <c r="C58" s="19">
        <v>2001</v>
      </c>
      <c r="D58" s="19">
        <v>973</v>
      </c>
      <c r="E58" s="19">
        <v>1028</v>
      </c>
      <c r="F58" s="19">
        <v>2048</v>
      </c>
      <c r="G58" s="19">
        <v>994</v>
      </c>
      <c r="H58" s="19">
        <v>1054</v>
      </c>
      <c r="I58" s="19">
        <v>2024</v>
      </c>
    </row>
    <row r="59" spans="1:9" s="18" customFormat="1" ht="12" customHeight="1" x14ac:dyDescent="0.2">
      <c r="A59" s="246" t="s">
        <v>52</v>
      </c>
      <c r="B59" s="246"/>
      <c r="C59" s="19">
        <v>2079</v>
      </c>
      <c r="D59" s="19">
        <v>1030</v>
      </c>
      <c r="E59" s="19">
        <v>1049</v>
      </c>
      <c r="F59" s="19">
        <v>2096</v>
      </c>
      <c r="G59" s="19">
        <v>1038</v>
      </c>
      <c r="H59" s="19">
        <v>1058</v>
      </c>
      <c r="I59" s="19">
        <v>2087</v>
      </c>
    </row>
    <row r="60" spans="1:9" s="18" customFormat="1" ht="12" customHeight="1" x14ac:dyDescent="0.2">
      <c r="A60" s="246" t="s">
        <v>53</v>
      </c>
      <c r="B60" s="246"/>
      <c r="C60" s="19">
        <v>8202</v>
      </c>
      <c r="D60" s="19">
        <v>3963</v>
      </c>
      <c r="E60" s="19">
        <v>4239</v>
      </c>
      <c r="F60" s="19">
        <v>8174</v>
      </c>
      <c r="G60" s="19">
        <v>3977</v>
      </c>
      <c r="H60" s="19">
        <v>4197</v>
      </c>
      <c r="I60" s="19">
        <v>8188</v>
      </c>
    </row>
    <row r="61" spans="1:9" s="18" customFormat="1" ht="12" customHeight="1" x14ac:dyDescent="0.2">
      <c r="A61" s="246" t="s">
        <v>54</v>
      </c>
      <c r="B61" s="246"/>
      <c r="C61" s="19">
        <v>2824</v>
      </c>
      <c r="D61" s="19">
        <v>1381</v>
      </c>
      <c r="E61" s="19">
        <v>1443</v>
      </c>
      <c r="F61" s="19">
        <v>2859</v>
      </c>
      <c r="G61" s="19">
        <v>1389</v>
      </c>
      <c r="H61" s="19">
        <v>1470</v>
      </c>
      <c r="I61" s="19">
        <v>2841</v>
      </c>
    </row>
    <row r="62" spans="1:9" s="18" customFormat="1" ht="12" customHeight="1" x14ac:dyDescent="0.2">
      <c r="A62" s="246" t="s">
        <v>56</v>
      </c>
      <c r="B62" s="246"/>
      <c r="C62" s="19">
        <v>14929</v>
      </c>
      <c r="D62" s="19">
        <v>7210</v>
      </c>
      <c r="E62" s="19">
        <v>7719</v>
      </c>
      <c r="F62" s="19">
        <v>14938</v>
      </c>
      <c r="G62" s="19">
        <v>7280</v>
      </c>
      <c r="H62" s="19">
        <v>7658</v>
      </c>
      <c r="I62" s="19">
        <v>14934</v>
      </c>
    </row>
    <row r="63" spans="1:9" s="18" customFormat="1" ht="12" customHeight="1" x14ac:dyDescent="0.2">
      <c r="A63" s="246" t="s">
        <v>58</v>
      </c>
      <c r="B63" s="246"/>
      <c r="C63" s="19">
        <v>4683</v>
      </c>
      <c r="D63" s="19">
        <v>2230</v>
      </c>
      <c r="E63" s="19">
        <v>2453</v>
      </c>
      <c r="F63" s="19">
        <v>4633</v>
      </c>
      <c r="G63" s="19">
        <v>2188</v>
      </c>
      <c r="H63" s="19">
        <v>2445</v>
      </c>
      <c r="I63" s="19">
        <v>4659</v>
      </c>
    </row>
    <row r="64" spans="1:9" s="18" customFormat="1" ht="12" customHeight="1" x14ac:dyDescent="0.2">
      <c r="A64" s="246" t="s">
        <v>59</v>
      </c>
      <c r="B64" s="246"/>
      <c r="C64" s="19">
        <v>2431</v>
      </c>
      <c r="D64" s="19">
        <v>1184</v>
      </c>
      <c r="E64" s="19">
        <v>1247</v>
      </c>
      <c r="F64" s="19">
        <v>2400</v>
      </c>
      <c r="G64" s="19">
        <v>1166</v>
      </c>
      <c r="H64" s="19">
        <v>1234</v>
      </c>
      <c r="I64" s="19">
        <v>2414</v>
      </c>
    </row>
    <row r="65" spans="1:9" s="18" customFormat="1" ht="12" customHeight="1" x14ac:dyDescent="0.2">
      <c r="A65" s="246" t="s">
        <v>60</v>
      </c>
      <c r="B65" s="246"/>
      <c r="C65" s="19">
        <v>2600</v>
      </c>
      <c r="D65" s="19">
        <v>1274</v>
      </c>
      <c r="E65" s="19">
        <v>1326</v>
      </c>
      <c r="F65" s="19">
        <v>2610</v>
      </c>
      <c r="G65" s="19">
        <v>1299</v>
      </c>
      <c r="H65" s="19">
        <v>1311</v>
      </c>
      <c r="I65" s="19">
        <v>2606</v>
      </c>
    </row>
    <row r="66" spans="1:9" s="18" customFormat="1" ht="12" customHeight="1" x14ac:dyDescent="0.2">
      <c r="A66" s="246" t="s">
        <v>61</v>
      </c>
      <c r="B66" s="246"/>
      <c r="C66" s="19">
        <v>4540</v>
      </c>
      <c r="D66" s="19">
        <v>2252</v>
      </c>
      <c r="E66" s="19">
        <v>2288</v>
      </c>
      <c r="F66" s="19">
        <v>4616</v>
      </c>
      <c r="G66" s="19">
        <v>2293</v>
      </c>
      <c r="H66" s="19">
        <v>2323</v>
      </c>
      <c r="I66" s="19">
        <v>4577</v>
      </c>
    </row>
    <row r="67" spans="1:9" s="18" customFormat="1" ht="12" customHeight="1" x14ac:dyDescent="0.2">
      <c r="A67" s="253" t="s">
        <v>62</v>
      </c>
      <c r="B67" s="253"/>
      <c r="C67" s="25">
        <v>3388</v>
      </c>
      <c r="D67" s="25">
        <v>1654</v>
      </c>
      <c r="E67" s="25">
        <v>1734</v>
      </c>
      <c r="F67" s="25">
        <v>3419</v>
      </c>
      <c r="G67" s="25">
        <v>1686</v>
      </c>
      <c r="H67" s="25">
        <v>1733</v>
      </c>
      <c r="I67" s="25">
        <v>3404</v>
      </c>
    </row>
    <row r="68" spans="1:9" s="18" customFormat="1" ht="12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</row>
    <row r="69" spans="1:9" s="18" customFormat="1" ht="12" customHeight="1" x14ac:dyDescent="0.2">
      <c r="A69" s="247" t="s">
        <v>63</v>
      </c>
      <c r="B69" s="247"/>
      <c r="C69" s="17">
        <v>150948</v>
      </c>
      <c r="D69" s="17">
        <v>73269</v>
      </c>
      <c r="E69" s="17">
        <v>77679</v>
      </c>
      <c r="F69" s="17">
        <v>151522</v>
      </c>
      <c r="G69" s="17">
        <v>73578</v>
      </c>
      <c r="H69" s="17">
        <v>77944</v>
      </c>
      <c r="I69" s="17">
        <v>151235</v>
      </c>
    </row>
    <row r="70" spans="1:9" s="18" customFormat="1" ht="12" customHeight="1" x14ac:dyDescent="0.2">
      <c r="A70" s="246" t="s">
        <v>64</v>
      </c>
      <c r="B70" s="246"/>
      <c r="C70" s="19">
        <v>4380</v>
      </c>
      <c r="D70" s="19">
        <v>2096</v>
      </c>
      <c r="E70" s="19">
        <v>2284</v>
      </c>
      <c r="F70" s="19">
        <v>4467</v>
      </c>
      <c r="G70" s="19">
        <v>2132</v>
      </c>
      <c r="H70" s="19">
        <v>2335</v>
      </c>
      <c r="I70" s="19">
        <v>4423</v>
      </c>
    </row>
    <row r="71" spans="1:9" s="18" customFormat="1" ht="12" customHeight="1" x14ac:dyDescent="0.2">
      <c r="A71" s="246" t="s">
        <v>65</v>
      </c>
      <c r="B71" s="246"/>
      <c r="C71" s="19">
        <v>1400</v>
      </c>
      <c r="D71" s="19">
        <v>691</v>
      </c>
      <c r="E71" s="19">
        <v>709</v>
      </c>
      <c r="F71" s="19">
        <v>1421</v>
      </c>
      <c r="G71" s="19">
        <v>693</v>
      </c>
      <c r="H71" s="19">
        <v>728</v>
      </c>
      <c r="I71" s="19">
        <v>1411</v>
      </c>
    </row>
    <row r="72" spans="1:9" s="18" customFormat="1" ht="12" customHeight="1" x14ac:dyDescent="0.2">
      <c r="A72" s="246" t="s">
        <v>66</v>
      </c>
      <c r="B72" s="246"/>
      <c r="C72" s="19">
        <v>340</v>
      </c>
      <c r="D72" s="19">
        <v>163</v>
      </c>
      <c r="E72" s="19">
        <v>177</v>
      </c>
      <c r="F72" s="19">
        <v>348</v>
      </c>
      <c r="G72" s="19">
        <v>166</v>
      </c>
      <c r="H72" s="19">
        <v>182</v>
      </c>
      <c r="I72" s="19">
        <v>345</v>
      </c>
    </row>
    <row r="73" spans="1:9" s="18" customFormat="1" ht="12" customHeight="1" x14ac:dyDescent="0.2">
      <c r="A73" s="246" t="s">
        <v>67</v>
      </c>
      <c r="B73" s="246"/>
      <c r="C73" s="19">
        <v>1010</v>
      </c>
      <c r="D73" s="19">
        <v>502</v>
      </c>
      <c r="E73" s="19">
        <v>508</v>
      </c>
      <c r="F73" s="19">
        <v>1004</v>
      </c>
      <c r="G73" s="19">
        <v>499</v>
      </c>
      <c r="H73" s="19">
        <v>505</v>
      </c>
      <c r="I73" s="19">
        <v>1007</v>
      </c>
    </row>
    <row r="74" spans="1:9" s="18" customFormat="1" ht="12" customHeight="1" x14ac:dyDescent="0.2">
      <c r="A74" s="246" t="s">
        <v>68</v>
      </c>
      <c r="B74" s="246"/>
      <c r="C74" s="19">
        <v>306</v>
      </c>
      <c r="D74" s="19">
        <v>148</v>
      </c>
      <c r="E74" s="19">
        <v>158</v>
      </c>
      <c r="F74" s="19">
        <v>308</v>
      </c>
      <c r="G74" s="19">
        <v>149</v>
      </c>
      <c r="H74" s="19">
        <v>159</v>
      </c>
      <c r="I74" s="19">
        <v>307</v>
      </c>
    </row>
    <row r="75" spans="1:9" s="18" customFormat="1" ht="12" customHeight="1" x14ac:dyDescent="0.2">
      <c r="A75" s="246" t="s">
        <v>69</v>
      </c>
      <c r="B75" s="246"/>
      <c r="C75" s="19">
        <v>1533</v>
      </c>
      <c r="D75" s="19">
        <v>750</v>
      </c>
      <c r="E75" s="19">
        <v>783</v>
      </c>
      <c r="F75" s="19">
        <v>1544</v>
      </c>
      <c r="G75" s="19">
        <v>750</v>
      </c>
      <c r="H75" s="19">
        <v>794</v>
      </c>
      <c r="I75" s="19">
        <v>1538</v>
      </c>
    </row>
    <row r="76" spans="1:9" s="18" customFormat="1" ht="12" customHeight="1" x14ac:dyDescent="0.2">
      <c r="A76" s="246" t="s">
        <v>70</v>
      </c>
      <c r="B76" s="246"/>
      <c r="C76" s="19">
        <v>637</v>
      </c>
      <c r="D76" s="19">
        <v>325</v>
      </c>
      <c r="E76" s="19">
        <v>312</v>
      </c>
      <c r="F76" s="19">
        <v>635</v>
      </c>
      <c r="G76" s="19">
        <v>326</v>
      </c>
      <c r="H76" s="19">
        <v>309</v>
      </c>
      <c r="I76" s="19">
        <v>636</v>
      </c>
    </row>
    <row r="77" spans="1:9" s="18" customFormat="1" ht="12" customHeight="1" x14ac:dyDescent="0.2">
      <c r="A77" s="246" t="s">
        <v>71</v>
      </c>
      <c r="B77" s="246"/>
      <c r="C77" s="19">
        <v>2571</v>
      </c>
      <c r="D77" s="19">
        <v>1247</v>
      </c>
      <c r="E77" s="19">
        <v>1324</v>
      </c>
      <c r="F77" s="19">
        <v>2632</v>
      </c>
      <c r="G77" s="19">
        <v>1265</v>
      </c>
      <c r="H77" s="19">
        <v>1367</v>
      </c>
      <c r="I77" s="19">
        <v>2603</v>
      </c>
    </row>
    <row r="78" spans="1:9" s="18" customFormat="1" ht="12" customHeight="1" x14ac:dyDescent="0.2">
      <c r="A78" s="246" t="s">
        <v>73</v>
      </c>
      <c r="B78" s="246"/>
      <c r="C78" s="19">
        <v>893</v>
      </c>
      <c r="D78" s="19">
        <v>434</v>
      </c>
      <c r="E78" s="19">
        <v>459</v>
      </c>
      <c r="F78" s="19">
        <v>871</v>
      </c>
      <c r="G78" s="19">
        <v>432</v>
      </c>
      <c r="H78" s="19">
        <v>439</v>
      </c>
      <c r="I78" s="19">
        <v>881</v>
      </c>
    </row>
    <row r="79" spans="1:9" s="18" customFormat="1" ht="12" customHeight="1" x14ac:dyDescent="0.2">
      <c r="A79" s="246" t="s">
        <v>75</v>
      </c>
      <c r="B79" s="246"/>
      <c r="C79" s="19">
        <v>489</v>
      </c>
      <c r="D79" s="19">
        <v>249</v>
      </c>
      <c r="E79" s="19">
        <v>240</v>
      </c>
      <c r="F79" s="19">
        <v>485</v>
      </c>
      <c r="G79" s="19">
        <v>243</v>
      </c>
      <c r="H79" s="19">
        <v>242</v>
      </c>
      <c r="I79" s="19">
        <v>487</v>
      </c>
    </row>
    <row r="80" spans="1:9" s="18" customFormat="1" ht="12" customHeight="1" x14ac:dyDescent="0.2">
      <c r="A80" s="246" t="s">
        <v>76</v>
      </c>
      <c r="B80" s="246"/>
      <c r="C80" s="19">
        <v>745</v>
      </c>
      <c r="D80" s="19">
        <v>361</v>
      </c>
      <c r="E80" s="19">
        <v>384</v>
      </c>
      <c r="F80" s="19">
        <v>759</v>
      </c>
      <c r="G80" s="19">
        <v>373</v>
      </c>
      <c r="H80" s="19">
        <v>386</v>
      </c>
      <c r="I80" s="19">
        <v>752</v>
      </c>
    </row>
    <row r="81" spans="1:9" s="18" customFormat="1" ht="12" customHeight="1" x14ac:dyDescent="0.2">
      <c r="A81" s="246" t="s">
        <v>77</v>
      </c>
      <c r="B81" s="246"/>
      <c r="C81" s="19">
        <v>1534</v>
      </c>
      <c r="D81" s="19">
        <v>758</v>
      </c>
      <c r="E81" s="19">
        <v>776</v>
      </c>
      <c r="F81" s="19">
        <v>1529</v>
      </c>
      <c r="G81" s="19">
        <v>763</v>
      </c>
      <c r="H81" s="19">
        <v>766</v>
      </c>
      <c r="I81" s="19">
        <v>1532</v>
      </c>
    </row>
    <row r="82" spans="1:9" s="18" customFormat="1" ht="12" customHeight="1" x14ac:dyDescent="0.2">
      <c r="A82" s="246" t="s">
        <v>80</v>
      </c>
      <c r="B82" s="246"/>
      <c r="C82" s="19">
        <v>2113</v>
      </c>
      <c r="D82" s="19">
        <v>1041</v>
      </c>
      <c r="E82" s="19">
        <v>1072</v>
      </c>
      <c r="F82" s="19">
        <v>2137</v>
      </c>
      <c r="G82" s="19">
        <v>1054</v>
      </c>
      <c r="H82" s="19">
        <v>1083</v>
      </c>
      <c r="I82" s="19">
        <v>2124</v>
      </c>
    </row>
    <row r="83" spans="1:9" s="18" customFormat="1" ht="12" customHeight="1" x14ac:dyDescent="0.2">
      <c r="A83" s="246" t="s">
        <v>81</v>
      </c>
      <c r="B83" s="246"/>
      <c r="C83" s="19">
        <v>6493</v>
      </c>
      <c r="D83" s="19">
        <v>3216</v>
      </c>
      <c r="E83" s="19">
        <v>3277</v>
      </c>
      <c r="F83" s="19">
        <v>6524</v>
      </c>
      <c r="G83" s="19">
        <v>3214</v>
      </c>
      <c r="H83" s="19">
        <v>3310</v>
      </c>
      <c r="I83" s="19">
        <v>6509</v>
      </c>
    </row>
    <row r="84" spans="1:9" s="18" customFormat="1" ht="12" customHeight="1" x14ac:dyDescent="0.2">
      <c r="A84" s="246" t="s">
        <v>84</v>
      </c>
      <c r="B84" s="246"/>
      <c r="C84" s="19">
        <v>4296</v>
      </c>
      <c r="D84" s="19">
        <v>2027</v>
      </c>
      <c r="E84" s="19">
        <v>2269</v>
      </c>
      <c r="F84" s="19">
        <v>4339</v>
      </c>
      <c r="G84" s="19">
        <v>2048</v>
      </c>
      <c r="H84" s="19">
        <v>2291</v>
      </c>
      <c r="I84" s="19">
        <v>4317</v>
      </c>
    </row>
    <row r="85" spans="1:9" s="18" customFormat="1" ht="12" customHeight="1" x14ac:dyDescent="0.2">
      <c r="A85" s="246" t="s">
        <v>87</v>
      </c>
      <c r="B85" s="246"/>
      <c r="C85" s="19">
        <v>4670</v>
      </c>
      <c r="D85" s="19">
        <v>2297</v>
      </c>
      <c r="E85" s="19">
        <v>2373</v>
      </c>
      <c r="F85" s="19">
        <v>4671</v>
      </c>
      <c r="G85" s="19">
        <v>2314</v>
      </c>
      <c r="H85" s="19">
        <v>2357</v>
      </c>
      <c r="I85" s="19">
        <v>4670</v>
      </c>
    </row>
    <row r="86" spans="1:9" s="18" customFormat="1" ht="12" customHeight="1" x14ac:dyDescent="0.2">
      <c r="A86" s="246" t="s">
        <v>88</v>
      </c>
      <c r="B86" s="246"/>
      <c r="C86" s="19">
        <v>2091</v>
      </c>
      <c r="D86" s="19">
        <v>980</v>
      </c>
      <c r="E86" s="19">
        <v>1111</v>
      </c>
      <c r="F86" s="19">
        <v>2068</v>
      </c>
      <c r="G86" s="19">
        <v>971</v>
      </c>
      <c r="H86" s="19">
        <v>1097</v>
      </c>
      <c r="I86" s="19">
        <v>2080</v>
      </c>
    </row>
    <row r="87" spans="1:9" s="18" customFormat="1" ht="12" customHeight="1" x14ac:dyDescent="0.2">
      <c r="A87" s="246" t="s">
        <v>89</v>
      </c>
      <c r="B87" s="246"/>
      <c r="C87" s="19">
        <v>900</v>
      </c>
      <c r="D87" s="19">
        <v>442</v>
      </c>
      <c r="E87" s="19">
        <v>458</v>
      </c>
      <c r="F87" s="19">
        <v>877</v>
      </c>
      <c r="G87" s="19">
        <v>428</v>
      </c>
      <c r="H87" s="19">
        <v>449</v>
      </c>
      <c r="I87" s="19">
        <v>888</v>
      </c>
    </row>
    <row r="88" spans="1:9" s="18" customFormat="1" ht="12" customHeight="1" x14ac:dyDescent="0.2">
      <c r="A88" s="246" t="s">
        <v>90</v>
      </c>
      <c r="B88" s="246"/>
      <c r="C88" s="19">
        <v>1316</v>
      </c>
      <c r="D88" s="19">
        <v>663</v>
      </c>
      <c r="E88" s="19">
        <v>653</v>
      </c>
      <c r="F88" s="19">
        <v>1354</v>
      </c>
      <c r="G88" s="19">
        <v>688</v>
      </c>
      <c r="H88" s="19">
        <v>666</v>
      </c>
      <c r="I88" s="19">
        <v>1336</v>
      </c>
    </row>
    <row r="89" spans="1:9" s="18" customFormat="1" ht="12" customHeight="1" x14ac:dyDescent="0.2">
      <c r="A89" s="246" t="s">
        <v>91</v>
      </c>
      <c r="B89" s="246"/>
      <c r="C89" s="19">
        <v>559</v>
      </c>
      <c r="D89" s="19">
        <v>272</v>
      </c>
      <c r="E89" s="19">
        <v>287</v>
      </c>
      <c r="F89" s="19">
        <v>551</v>
      </c>
      <c r="G89" s="19">
        <v>265</v>
      </c>
      <c r="H89" s="19">
        <v>286</v>
      </c>
      <c r="I89" s="19">
        <v>555</v>
      </c>
    </row>
    <row r="90" spans="1:9" s="18" customFormat="1" ht="12" customHeight="1" x14ac:dyDescent="0.2">
      <c r="A90" s="246" t="s">
        <v>92</v>
      </c>
      <c r="B90" s="246"/>
      <c r="C90" s="19">
        <v>524</v>
      </c>
      <c r="D90" s="19">
        <v>260</v>
      </c>
      <c r="E90" s="19">
        <v>264</v>
      </c>
      <c r="F90" s="19">
        <v>519</v>
      </c>
      <c r="G90" s="19">
        <v>259</v>
      </c>
      <c r="H90" s="19">
        <v>260</v>
      </c>
      <c r="I90" s="19">
        <v>522</v>
      </c>
    </row>
    <row r="91" spans="1:9" s="18" customFormat="1" ht="12" customHeight="1" x14ac:dyDescent="0.2">
      <c r="A91" s="246" t="s">
        <v>93</v>
      </c>
      <c r="B91" s="246"/>
      <c r="C91" s="19">
        <v>1277</v>
      </c>
      <c r="D91" s="19">
        <v>623</v>
      </c>
      <c r="E91" s="19">
        <v>654</v>
      </c>
      <c r="F91" s="19">
        <v>1265</v>
      </c>
      <c r="G91" s="19">
        <v>608</v>
      </c>
      <c r="H91" s="19">
        <v>657</v>
      </c>
      <c r="I91" s="19">
        <v>1271</v>
      </c>
    </row>
    <row r="92" spans="1:9" s="18" customFormat="1" ht="12" customHeight="1" x14ac:dyDescent="0.2">
      <c r="A92" s="246" t="s">
        <v>94</v>
      </c>
      <c r="B92" s="246"/>
      <c r="C92" s="19">
        <v>1777</v>
      </c>
      <c r="D92" s="19">
        <v>887</v>
      </c>
      <c r="E92" s="19">
        <v>890</v>
      </c>
      <c r="F92" s="19">
        <v>1770</v>
      </c>
      <c r="G92" s="19">
        <v>879</v>
      </c>
      <c r="H92" s="19">
        <v>891</v>
      </c>
      <c r="I92" s="19">
        <v>1773</v>
      </c>
    </row>
    <row r="93" spans="1:9" s="18" customFormat="1" ht="12" customHeight="1" x14ac:dyDescent="0.2">
      <c r="A93" s="246" t="s">
        <v>95</v>
      </c>
      <c r="B93" s="246"/>
      <c r="C93" s="19">
        <v>63668</v>
      </c>
      <c r="D93" s="19">
        <v>30612</v>
      </c>
      <c r="E93" s="19">
        <v>33056</v>
      </c>
      <c r="F93" s="19">
        <v>63583</v>
      </c>
      <c r="G93" s="19">
        <v>30617</v>
      </c>
      <c r="H93" s="19">
        <v>32966</v>
      </c>
      <c r="I93" s="19">
        <v>63624</v>
      </c>
    </row>
    <row r="94" spans="1:9" s="18" customFormat="1" ht="12" customHeight="1" x14ac:dyDescent="0.2">
      <c r="A94" s="246" t="s">
        <v>96</v>
      </c>
      <c r="B94" s="246"/>
      <c r="C94" s="19">
        <v>1516</v>
      </c>
      <c r="D94" s="19">
        <v>726</v>
      </c>
      <c r="E94" s="19">
        <v>790</v>
      </c>
      <c r="F94" s="19">
        <v>1494</v>
      </c>
      <c r="G94" s="19">
        <v>715</v>
      </c>
      <c r="H94" s="19">
        <v>779</v>
      </c>
      <c r="I94" s="19">
        <v>1506</v>
      </c>
    </row>
    <row r="95" spans="1:9" s="18" customFormat="1" ht="12" customHeight="1" x14ac:dyDescent="0.2">
      <c r="A95" s="246" t="s">
        <v>97</v>
      </c>
      <c r="B95" s="246"/>
      <c r="C95" s="19">
        <v>1303</v>
      </c>
      <c r="D95" s="19">
        <v>645</v>
      </c>
      <c r="E95" s="19">
        <v>658</v>
      </c>
      <c r="F95" s="19">
        <v>1300</v>
      </c>
      <c r="G95" s="19">
        <v>651</v>
      </c>
      <c r="H95" s="19">
        <v>649</v>
      </c>
      <c r="I95" s="19">
        <v>1302</v>
      </c>
    </row>
    <row r="96" spans="1:9" s="18" customFormat="1" ht="12" customHeight="1" x14ac:dyDescent="0.2">
      <c r="A96" s="246" t="s">
        <v>98</v>
      </c>
      <c r="B96" s="246"/>
      <c r="C96" s="19">
        <v>597</v>
      </c>
      <c r="D96" s="19">
        <v>295</v>
      </c>
      <c r="E96" s="19">
        <v>302</v>
      </c>
      <c r="F96" s="19">
        <v>631</v>
      </c>
      <c r="G96" s="19">
        <v>313</v>
      </c>
      <c r="H96" s="19">
        <v>318</v>
      </c>
      <c r="I96" s="19">
        <v>613</v>
      </c>
    </row>
    <row r="97" spans="1:9" s="18" customFormat="1" ht="12" customHeight="1" x14ac:dyDescent="0.2">
      <c r="A97" s="246" t="s">
        <v>99</v>
      </c>
      <c r="B97" s="246"/>
      <c r="C97" s="19">
        <v>6121</v>
      </c>
      <c r="D97" s="19">
        <v>2840</v>
      </c>
      <c r="E97" s="19">
        <v>3281</v>
      </c>
      <c r="F97" s="19">
        <v>6209</v>
      </c>
      <c r="G97" s="19">
        <v>2923</v>
      </c>
      <c r="H97" s="19">
        <v>3286</v>
      </c>
      <c r="I97" s="19">
        <v>6165</v>
      </c>
    </row>
    <row r="98" spans="1:9" s="18" customFormat="1" ht="12" customHeight="1" x14ac:dyDescent="0.2">
      <c r="A98" s="246" t="s">
        <v>100</v>
      </c>
      <c r="B98" s="246"/>
      <c r="C98" s="19">
        <v>1435</v>
      </c>
      <c r="D98" s="19">
        <v>743</v>
      </c>
      <c r="E98" s="19">
        <v>692</v>
      </c>
      <c r="F98" s="19">
        <v>1461</v>
      </c>
      <c r="G98" s="19">
        <v>747</v>
      </c>
      <c r="H98" s="19">
        <v>714</v>
      </c>
      <c r="I98" s="19">
        <v>1448</v>
      </c>
    </row>
    <row r="99" spans="1:9" s="18" customFormat="1" ht="12" customHeight="1" x14ac:dyDescent="0.2">
      <c r="A99" s="246" t="s">
        <v>101</v>
      </c>
      <c r="B99" s="246"/>
      <c r="C99" s="19">
        <v>1779</v>
      </c>
      <c r="D99" s="19">
        <v>850</v>
      </c>
      <c r="E99" s="19">
        <v>929</v>
      </c>
      <c r="F99" s="19">
        <v>1800</v>
      </c>
      <c r="G99" s="19">
        <v>878</v>
      </c>
      <c r="H99" s="19">
        <v>922</v>
      </c>
      <c r="I99" s="19">
        <v>1790</v>
      </c>
    </row>
    <row r="100" spans="1:9" s="18" customFormat="1" ht="12" customHeight="1" x14ac:dyDescent="0.2">
      <c r="A100" s="246" t="s">
        <v>102</v>
      </c>
      <c r="B100" s="246"/>
      <c r="C100" s="19">
        <v>1334</v>
      </c>
      <c r="D100" s="19">
        <v>679</v>
      </c>
      <c r="E100" s="19">
        <v>655</v>
      </c>
      <c r="F100" s="19">
        <v>1358</v>
      </c>
      <c r="G100" s="19">
        <v>683</v>
      </c>
      <c r="H100" s="19">
        <v>675</v>
      </c>
      <c r="I100" s="19">
        <v>1345</v>
      </c>
    </row>
    <row r="101" spans="1:9" s="18" customFormat="1" ht="12" customHeight="1" x14ac:dyDescent="0.2">
      <c r="A101" s="246" t="s">
        <v>103</v>
      </c>
      <c r="B101" s="246"/>
      <c r="C101" s="19">
        <v>307</v>
      </c>
      <c r="D101" s="19">
        <v>149</v>
      </c>
      <c r="E101" s="19">
        <v>158</v>
      </c>
      <c r="F101" s="19">
        <v>311</v>
      </c>
      <c r="G101" s="19">
        <v>153</v>
      </c>
      <c r="H101" s="19">
        <v>158</v>
      </c>
      <c r="I101" s="19">
        <v>309</v>
      </c>
    </row>
    <row r="102" spans="1:9" s="18" customFormat="1" ht="12" customHeight="1" x14ac:dyDescent="0.2">
      <c r="A102" s="246" t="s">
        <v>340</v>
      </c>
      <c r="B102" s="246"/>
      <c r="C102" s="19">
        <v>4607</v>
      </c>
      <c r="D102" s="19">
        <v>2464</v>
      </c>
      <c r="E102" s="19">
        <v>2143</v>
      </c>
      <c r="F102" s="19">
        <v>4693</v>
      </c>
      <c r="G102" s="19">
        <v>2487</v>
      </c>
      <c r="H102" s="19">
        <v>2206</v>
      </c>
      <c r="I102" s="19">
        <v>4650</v>
      </c>
    </row>
    <row r="103" spans="1:9" s="18" customFormat="1" ht="12" customHeight="1" x14ac:dyDescent="0.2">
      <c r="A103" s="246" t="s">
        <v>104</v>
      </c>
      <c r="B103" s="246"/>
      <c r="C103" s="19">
        <v>895</v>
      </c>
      <c r="D103" s="19">
        <v>435</v>
      </c>
      <c r="E103" s="19">
        <v>460</v>
      </c>
      <c r="F103" s="19">
        <v>900</v>
      </c>
      <c r="G103" s="19">
        <v>438</v>
      </c>
      <c r="H103" s="19">
        <v>462</v>
      </c>
      <c r="I103" s="19">
        <v>898</v>
      </c>
    </row>
    <row r="104" spans="1:9" s="18" customFormat="1" ht="12" customHeight="1" x14ac:dyDescent="0.2">
      <c r="A104" s="246" t="s">
        <v>105</v>
      </c>
      <c r="B104" s="246"/>
      <c r="C104" s="19">
        <v>731</v>
      </c>
      <c r="D104" s="19">
        <v>368</v>
      </c>
      <c r="E104" s="19">
        <v>363</v>
      </c>
      <c r="F104" s="19">
        <v>769</v>
      </c>
      <c r="G104" s="19">
        <v>387</v>
      </c>
      <c r="H104" s="19">
        <v>382</v>
      </c>
      <c r="I104" s="19">
        <v>750</v>
      </c>
    </row>
    <row r="105" spans="1:9" s="18" customFormat="1" ht="12" customHeight="1" x14ac:dyDescent="0.2">
      <c r="A105" s="246" t="s">
        <v>106</v>
      </c>
      <c r="B105" s="246"/>
      <c r="C105" s="19">
        <v>839</v>
      </c>
      <c r="D105" s="19">
        <v>399</v>
      </c>
      <c r="E105" s="19">
        <v>440</v>
      </c>
      <c r="F105" s="19">
        <v>821</v>
      </c>
      <c r="G105" s="19">
        <v>382</v>
      </c>
      <c r="H105" s="19">
        <v>439</v>
      </c>
      <c r="I105" s="19">
        <v>830</v>
      </c>
    </row>
    <row r="106" spans="1:9" s="18" customFormat="1" ht="12" customHeight="1" x14ac:dyDescent="0.2">
      <c r="A106" s="246" t="s">
        <v>107</v>
      </c>
      <c r="B106" s="246"/>
      <c r="C106" s="19">
        <v>334</v>
      </c>
      <c r="D106" s="19">
        <v>162</v>
      </c>
      <c r="E106" s="19">
        <v>172</v>
      </c>
      <c r="F106" s="19">
        <v>327</v>
      </c>
      <c r="G106" s="19">
        <v>159</v>
      </c>
      <c r="H106" s="19">
        <v>168</v>
      </c>
      <c r="I106" s="19">
        <v>331</v>
      </c>
    </row>
    <row r="107" spans="1:9" s="18" customFormat="1" ht="12" customHeight="1" x14ac:dyDescent="0.2">
      <c r="A107" s="246" t="s">
        <v>108</v>
      </c>
      <c r="B107" s="246"/>
      <c r="C107" s="19">
        <v>819</v>
      </c>
      <c r="D107" s="19">
        <v>387</v>
      </c>
      <c r="E107" s="19">
        <v>432</v>
      </c>
      <c r="F107" s="19">
        <v>832</v>
      </c>
      <c r="G107" s="19">
        <v>393</v>
      </c>
      <c r="H107" s="19">
        <v>439</v>
      </c>
      <c r="I107" s="19">
        <v>824</v>
      </c>
    </row>
    <row r="108" spans="1:9" s="18" customFormat="1" ht="12" customHeight="1" x14ac:dyDescent="0.2">
      <c r="A108" s="246" t="s">
        <v>109</v>
      </c>
      <c r="B108" s="246"/>
      <c r="C108" s="19">
        <v>1461</v>
      </c>
      <c r="D108" s="19">
        <v>688</v>
      </c>
      <c r="E108" s="19">
        <v>773</v>
      </c>
      <c r="F108" s="19">
        <v>1440</v>
      </c>
      <c r="G108" s="19">
        <v>688</v>
      </c>
      <c r="H108" s="19">
        <v>752</v>
      </c>
      <c r="I108" s="19">
        <v>1452</v>
      </c>
    </row>
    <row r="109" spans="1:9" s="18" customFormat="1" ht="12" customHeight="1" x14ac:dyDescent="0.2">
      <c r="A109" s="246" t="s">
        <v>110</v>
      </c>
      <c r="B109" s="246"/>
      <c r="C109" s="19">
        <v>4038</v>
      </c>
      <c r="D109" s="19">
        <v>2053</v>
      </c>
      <c r="E109" s="19">
        <v>1985</v>
      </c>
      <c r="F109" s="19">
        <v>4054</v>
      </c>
      <c r="G109" s="19">
        <v>2052</v>
      </c>
      <c r="H109" s="19">
        <v>2002</v>
      </c>
      <c r="I109" s="19">
        <v>4045</v>
      </c>
    </row>
    <row r="110" spans="1:9" s="18" customFormat="1" ht="12" customHeight="1" x14ac:dyDescent="0.2">
      <c r="A110" s="246" t="s">
        <v>111</v>
      </c>
      <c r="B110" s="246"/>
      <c r="C110" s="19">
        <v>1860</v>
      </c>
      <c r="D110" s="19">
        <v>904</v>
      </c>
      <c r="E110" s="19">
        <v>956</v>
      </c>
      <c r="F110" s="19">
        <v>1876</v>
      </c>
      <c r="G110" s="19">
        <v>921</v>
      </c>
      <c r="H110" s="19">
        <v>955</v>
      </c>
      <c r="I110" s="19">
        <v>1868</v>
      </c>
    </row>
    <row r="111" spans="1:9" s="18" customFormat="1" ht="12" customHeight="1" x14ac:dyDescent="0.2">
      <c r="A111" s="246" t="s">
        <v>112</v>
      </c>
      <c r="B111" s="246"/>
      <c r="C111" s="19">
        <v>796</v>
      </c>
      <c r="D111" s="19">
        <v>385</v>
      </c>
      <c r="E111" s="19">
        <v>411</v>
      </c>
      <c r="F111" s="19">
        <v>803</v>
      </c>
      <c r="G111" s="19">
        <v>389</v>
      </c>
      <c r="H111" s="19">
        <v>414</v>
      </c>
      <c r="I111" s="19">
        <v>800</v>
      </c>
    </row>
    <row r="112" spans="1:9" s="18" customFormat="1" ht="12" customHeight="1" x14ac:dyDescent="0.2">
      <c r="A112" s="246" t="s">
        <v>113</v>
      </c>
      <c r="B112" s="246"/>
      <c r="C112" s="19">
        <v>1623</v>
      </c>
      <c r="D112" s="19">
        <v>798</v>
      </c>
      <c r="E112" s="19">
        <v>825</v>
      </c>
      <c r="F112" s="19">
        <v>1620</v>
      </c>
      <c r="G112" s="19">
        <v>799</v>
      </c>
      <c r="H112" s="19">
        <v>821</v>
      </c>
      <c r="I112" s="19">
        <v>1621</v>
      </c>
    </row>
    <row r="113" spans="1:9" s="18" customFormat="1" ht="12" customHeight="1" x14ac:dyDescent="0.2">
      <c r="A113" s="246" t="s">
        <v>114</v>
      </c>
      <c r="B113" s="246"/>
      <c r="C113" s="19">
        <v>1436</v>
      </c>
      <c r="D113" s="19">
        <v>709</v>
      </c>
      <c r="E113" s="19">
        <v>727</v>
      </c>
      <c r="F113" s="19">
        <v>1422</v>
      </c>
      <c r="G113" s="19">
        <v>702</v>
      </c>
      <c r="H113" s="19">
        <v>720</v>
      </c>
      <c r="I113" s="19">
        <v>1429</v>
      </c>
    </row>
    <row r="114" spans="1:9" s="18" customFormat="1" ht="12" customHeight="1" x14ac:dyDescent="0.2">
      <c r="A114" s="246" t="s">
        <v>116</v>
      </c>
      <c r="B114" s="246"/>
      <c r="C114" s="19">
        <v>789</v>
      </c>
      <c r="D114" s="19">
        <v>393</v>
      </c>
      <c r="E114" s="19">
        <v>396</v>
      </c>
      <c r="F114" s="19">
        <v>816</v>
      </c>
      <c r="G114" s="19">
        <v>404</v>
      </c>
      <c r="H114" s="19">
        <v>412</v>
      </c>
      <c r="I114" s="19">
        <v>804</v>
      </c>
    </row>
    <row r="115" spans="1:9" s="18" customFormat="1" ht="12" customHeight="1" x14ac:dyDescent="0.2">
      <c r="A115" s="246" t="s">
        <v>117</v>
      </c>
      <c r="B115" s="246"/>
      <c r="C115" s="19">
        <v>2205</v>
      </c>
      <c r="D115" s="19">
        <v>1067</v>
      </c>
      <c r="E115" s="19">
        <v>1138</v>
      </c>
      <c r="F115" s="19">
        <v>2240</v>
      </c>
      <c r="G115" s="19">
        <v>1065</v>
      </c>
      <c r="H115" s="19">
        <v>1175</v>
      </c>
      <c r="I115" s="19">
        <v>2221</v>
      </c>
    </row>
    <row r="116" spans="1:9" s="18" customFormat="1" ht="12" customHeight="1" x14ac:dyDescent="0.2">
      <c r="A116" s="246" t="s">
        <v>118</v>
      </c>
      <c r="B116" s="246"/>
      <c r="C116" s="19">
        <v>682</v>
      </c>
      <c r="D116" s="19">
        <v>324</v>
      </c>
      <c r="E116" s="19">
        <v>358</v>
      </c>
      <c r="F116" s="19">
        <v>702</v>
      </c>
      <c r="G116" s="19">
        <v>333</v>
      </c>
      <c r="H116" s="19">
        <v>369</v>
      </c>
      <c r="I116" s="19">
        <v>692</v>
      </c>
    </row>
    <row r="117" spans="1:9" s="18" customFormat="1" ht="12" customHeight="1" x14ac:dyDescent="0.2">
      <c r="A117" s="246" t="s">
        <v>121</v>
      </c>
      <c r="B117" s="246"/>
      <c r="C117" s="19">
        <v>1928</v>
      </c>
      <c r="D117" s="19">
        <v>841</v>
      </c>
      <c r="E117" s="19">
        <v>1087</v>
      </c>
      <c r="F117" s="19">
        <v>1953</v>
      </c>
      <c r="G117" s="19">
        <v>838</v>
      </c>
      <c r="H117" s="19">
        <v>1115</v>
      </c>
      <c r="I117" s="19">
        <v>1941</v>
      </c>
    </row>
    <row r="118" spans="1:9" s="18" customFormat="1" ht="12" customHeight="1" x14ac:dyDescent="0.2">
      <c r="A118" s="246" t="s">
        <v>122</v>
      </c>
      <c r="B118" s="246"/>
      <c r="C118" s="19">
        <v>3071</v>
      </c>
      <c r="D118" s="19">
        <v>1503</v>
      </c>
      <c r="E118" s="19">
        <v>1568</v>
      </c>
      <c r="F118" s="19">
        <v>3072</v>
      </c>
      <c r="G118" s="19">
        <v>1510</v>
      </c>
      <c r="H118" s="19">
        <v>1562</v>
      </c>
      <c r="I118" s="19">
        <v>3071</v>
      </c>
    </row>
    <row r="119" spans="1:9" s="18" customFormat="1" ht="12" customHeight="1" x14ac:dyDescent="0.2">
      <c r="A119" s="246" t="s">
        <v>124</v>
      </c>
      <c r="B119" s="246"/>
      <c r="C119" s="19">
        <v>581</v>
      </c>
      <c r="D119" s="19">
        <v>282</v>
      </c>
      <c r="E119" s="19">
        <v>299</v>
      </c>
      <c r="F119" s="19">
        <v>581</v>
      </c>
      <c r="G119" s="19">
        <v>283</v>
      </c>
      <c r="H119" s="19">
        <v>298</v>
      </c>
      <c r="I119" s="19">
        <v>581</v>
      </c>
    </row>
    <row r="120" spans="1:9" s="18" customFormat="1" ht="12" customHeight="1" x14ac:dyDescent="0.2">
      <c r="A120" s="246" t="s">
        <v>125</v>
      </c>
      <c r="B120" s="246"/>
      <c r="C120" s="19">
        <v>1961</v>
      </c>
      <c r="D120" s="19">
        <v>946</v>
      </c>
      <c r="E120" s="19">
        <v>1015</v>
      </c>
      <c r="F120" s="19">
        <v>2000</v>
      </c>
      <c r="G120" s="19">
        <v>959</v>
      </c>
      <c r="H120" s="19">
        <v>1041</v>
      </c>
      <c r="I120" s="19">
        <v>1981</v>
      </c>
    </row>
    <row r="121" spans="1:9" s="18" customFormat="1" ht="12" customHeight="1" x14ac:dyDescent="0.2">
      <c r="A121" s="254" t="s">
        <v>126</v>
      </c>
      <c r="B121" s="254"/>
      <c r="C121" s="25">
        <v>378</v>
      </c>
      <c r="D121" s="25">
        <v>190</v>
      </c>
      <c r="E121" s="25">
        <v>188</v>
      </c>
      <c r="F121" s="25">
        <v>376</v>
      </c>
      <c r="G121" s="25">
        <v>190</v>
      </c>
      <c r="H121" s="25">
        <v>186</v>
      </c>
      <c r="I121" s="25">
        <v>377</v>
      </c>
    </row>
    <row r="122" spans="1:9" s="18" customFormat="1" ht="12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18" customFormat="1" ht="12" customHeight="1" x14ac:dyDescent="0.2">
      <c r="A123" s="247" t="s">
        <v>127</v>
      </c>
      <c r="B123" s="247"/>
      <c r="C123" s="17">
        <v>63440</v>
      </c>
      <c r="D123" s="17">
        <v>30430</v>
      </c>
      <c r="E123" s="17">
        <v>33010</v>
      </c>
      <c r="F123" s="17">
        <v>63688</v>
      </c>
      <c r="G123" s="17">
        <v>30598</v>
      </c>
      <c r="H123" s="17">
        <v>33090</v>
      </c>
      <c r="I123" s="17">
        <v>63564</v>
      </c>
    </row>
    <row r="124" spans="1:9" s="18" customFormat="1" ht="12" customHeight="1" x14ac:dyDescent="0.2">
      <c r="A124" s="246" t="s">
        <v>128</v>
      </c>
      <c r="B124" s="246"/>
      <c r="C124" s="19">
        <v>5429</v>
      </c>
      <c r="D124" s="19">
        <v>2534</v>
      </c>
      <c r="E124" s="19">
        <v>2895</v>
      </c>
      <c r="F124" s="19">
        <v>5439</v>
      </c>
      <c r="G124" s="19">
        <v>2552</v>
      </c>
      <c r="H124" s="19">
        <v>2887</v>
      </c>
      <c r="I124" s="19">
        <v>5434</v>
      </c>
    </row>
    <row r="125" spans="1:9" s="18" customFormat="1" ht="12" customHeight="1" x14ac:dyDescent="0.2">
      <c r="A125" s="246" t="s">
        <v>129</v>
      </c>
      <c r="B125" s="246"/>
      <c r="C125" s="19">
        <v>190</v>
      </c>
      <c r="D125" s="19">
        <v>88</v>
      </c>
      <c r="E125" s="19">
        <v>102</v>
      </c>
      <c r="F125" s="19">
        <v>182</v>
      </c>
      <c r="G125" s="19">
        <v>86</v>
      </c>
      <c r="H125" s="19">
        <v>96</v>
      </c>
      <c r="I125" s="19">
        <v>186</v>
      </c>
    </row>
    <row r="126" spans="1:9" s="18" customFormat="1" ht="12" customHeight="1" x14ac:dyDescent="0.2">
      <c r="A126" s="246" t="s">
        <v>130</v>
      </c>
      <c r="B126" s="246"/>
      <c r="C126" s="19">
        <v>523</v>
      </c>
      <c r="D126" s="19">
        <v>255</v>
      </c>
      <c r="E126" s="19">
        <v>268</v>
      </c>
      <c r="F126" s="19">
        <v>495</v>
      </c>
      <c r="G126" s="19">
        <v>244</v>
      </c>
      <c r="H126" s="19">
        <v>251</v>
      </c>
      <c r="I126" s="19">
        <v>510</v>
      </c>
    </row>
    <row r="127" spans="1:9" s="18" customFormat="1" ht="12" customHeight="1" x14ac:dyDescent="0.2">
      <c r="A127" s="246" t="s">
        <v>131</v>
      </c>
      <c r="B127" s="246"/>
      <c r="C127" s="19">
        <v>1800</v>
      </c>
      <c r="D127" s="19">
        <v>894</v>
      </c>
      <c r="E127" s="19">
        <v>906</v>
      </c>
      <c r="F127" s="19">
        <v>1769</v>
      </c>
      <c r="G127" s="19">
        <v>879</v>
      </c>
      <c r="H127" s="19">
        <v>890</v>
      </c>
      <c r="I127" s="19">
        <v>1784</v>
      </c>
    </row>
    <row r="128" spans="1:9" s="18" customFormat="1" ht="12" customHeight="1" x14ac:dyDescent="0.2">
      <c r="A128" s="246" t="s">
        <v>134</v>
      </c>
      <c r="B128" s="246"/>
      <c r="C128" s="19">
        <v>1162</v>
      </c>
      <c r="D128" s="19">
        <v>565</v>
      </c>
      <c r="E128" s="19">
        <v>597</v>
      </c>
      <c r="F128" s="19">
        <v>1170</v>
      </c>
      <c r="G128" s="19">
        <v>583</v>
      </c>
      <c r="H128" s="19">
        <v>587</v>
      </c>
      <c r="I128" s="19">
        <v>1166</v>
      </c>
    </row>
    <row r="129" spans="1:9" s="18" customFormat="1" ht="12" customHeight="1" x14ac:dyDescent="0.2">
      <c r="A129" s="246" t="s">
        <v>136</v>
      </c>
      <c r="B129" s="246"/>
      <c r="C129" s="19">
        <v>13</v>
      </c>
      <c r="D129" s="19">
        <v>7</v>
      </c>
      <c r="E129" s="19">
        <v>6</v>
      </c>
      <c r="F129" s="19">
        <v>13</v>
      </c>
      <c r="G129" s="19">
        <v>7</v>
      </c>
      <c r="H129" s="19">
        <v>6</v>
      </c>
      <c r="I129" s="19">
        <v>13</v>
      </c>
    </row>
    <row r="130" spans="1:9" s="18" customFormat="1" ht="12" customHeight="1" x14ac:dyDescent="0.2">
      <c r="A130" s="246" t="s">
        <v>137</v>
      </c>
      <c r="B130" s="246"/>
      <c r="C130" s="19">
        <v>2887</v>
      </c>
      <c r="D130" s="19">
        <v>1419</v>
      </c>
      <c r="E130" s="19">
        <v>1468</v>
      </c>
      <c r="F130" s="19">
        <v>2909</v>
      </c>
      <c r="G130" s="19">
        <v>1436</v>
      </c>
      <c r="H130" s="19">
        <v>1473</v>
      </c>
      <c r="I130" s="19">
        <v>2899</v>
      </c>
    </row>
    <row r="131" spans="1:9" s="18" customFormat="1" ht="12" customHeight="1" x14ac:dyDescent="0.2">
      <c r="A131" s="246" t="s">
        <v>138</v>
      </c>
      <c r="B131" s="246"/>
      <c r="C131" s="19">
        <v>104</v>
      </c>
      <c r="D131" s="19">
        <v>50</v>
      </c>
      <c r="E131" s="19">
        <v>54</v>
      </c>
      <c r="F131" s="19">
        <v>100</v>
      </c>
      <c r="G131" s="19">
        <v>47</v>
      </c>
      <c r="H131" s="19">
        <v>53</v>
      </c>
      <c r="I131" s="19">
        <v>101</v>
      </c>
    </row>
    <row r="132" spans="1:9" s="124" customFormat="1" ht="12" customHeight="1" x14ac:dyDescent="0.2">
      <c r="A132" s="294" t="s">
        <v>341</v>
      </c>
      <c r="B132" s="294"/>
      <c r="C132" s="49">
        <v>5060</v>
      </c>
      <c r="D132" s="49">
        <v>2474</v>
      </c>
      <c r="E132" s="49">
        <v>2586</v>
      </c>
      <c r="F132" s="49">
        <v>5136</v>
      </c>
      <c r="G132" s="49">
        <v>2535</v>
      </c>
      <c r="H132" s="49">
        <v>2601</v>
      </c>
      <c r="I132" s="49">
        <v>5098</v>
      </c>
    </row>
    <row r="133" spans="1:9" s="18" customFormat="1" ht="12" customHeight="1" x14ac:dyDescent="0.2">
      <c r="A133" s="246" t="s">
        <v>140</v>
      </c>
      <c r="B133" s="246"/>
      <c r="C133" s="19">
        <v>4530</v>
      </c>
      <c r="D133" s="19">
        <v>2224</v>
      </c>
      <c r="E133" s="19">
        <v>2306</v>
      </c>
      <c r="F133" s="19">
        <v>4511</v>
      </c>
      <c r="G133" s="19">
        <v>2204</v>
      </c>
      <c r="H133" s="19">
        <v>2307</v>
      </c>
      <c r="I133" s="19">
        <v>4522</v>
      </c>
    </row>
    <row r="134" spans="1:9" s="18" customFormat="1" ht="12" customHeight="1" x14ac:dyDescent="0.2">
      <c r="A134" s="246" t="s">
        <v>141</v>
      </c>
      <c r="B134" s="246"/>
      <c r="C134" s="19">
        <v>41</v>
      </c>
      <c r="D134" s="19">
        <v>22</v>
      </c>
      <c r="E134" s="19">
        <v>19</v>
      </c>
      <c r="F134" s="19">
        <v>38</v>
      </c>
      <c r="G134" s="19">
        <v>22</v>
      </c>
      <c r="H134" s="19">
        <v>16</v>
      </c>
      <c r="I134" s="19">
        <v>39</v>
      </c>
    </row>
    <row r="135" spans="1:9" s="18" customFormat="1" ht="12" customHeight="1" x14ac:dyDescent="0.2">
      <c r="A135" s="246" t="s">
        <v>143</v>
      </c>
      <c r="B135" s="246"/>
      <c r="C135" s="19">
        <v>317</v>
      </c>
      <c r="D135" s="19">
        <v>164</v>
      </c>
      <c r="E135" s="19">
        <v>153</v>
      </c>
      <c r="F135" s="19">
        <v>302</v>
      </c>
      <c r="G135" s="19">
        <v>157</v>
      </c>
      <c r="H135" s="19">
        <v>145</v>
      </c>
      <c r="I135" s="19">
        <v>309</v>
      </c>
    </row>
    <row r="136" spans="1:9" s="18" customFormat="1" ht="12" customHeight="1" x14ac:dyDescent="0.2">
      <c r="A136" s="246" t="s">
        <v>144</v>
      </c>
      <c r="B136" s="246"/>
      <c r="C136" s="19">
        <v>1293</v>
      </c>
      <c r="D136" s="19">
        <v>650</v>
      </c>
      <c r="E136" s="19">
        <v>643</v>
      </c>
      <c r="F136" s="19">
        <v>1343</v>
      </c>
      <c r="G136" s="19">
        <v>681</v>
      </c>
      <c r="H136" s="19">
        <v>662</v>
      </c>
      <c r="I136" s="19">
        <v>1319</v>
      </c>
    </row>
    <row r="137" spans="1:9" s="18" customFormat="1" ht="12" customHeight="1" x14ac:dyDescent="0.2">
      <c r="A137" s="246" t="s">
        <v>145</v>
      </c>
      <c r="B137" s="246"/>
      <c r="C137" s="19">
        <v>15803</v>
      </c>
      <c r="D137" s="19">
        <v>7409</v>
      </c>
      <c r="E137" s="19">
        <v>8394</v>
      </c>
      <c r="F137" s="19">
        <v>15968</v>
      </c>
      <c r="G137" s="19">
        <v>7530</v>
      </c>
      <c r="H137" s="19">
        <v>8438</v>
      </c>
      <c r="I137" s="19">
        <v>15884</v>
      </c>
    </row>
    <row r="138" spans="1:9" s="18" customFormat="1" ht="12" customHeight="1" x14ac:dyDescent="0.2">
      <c r="A138" s="246" t="s">
        <v>146</v>
      </c>
      <c r="B138" s="246"/>
      <c r="C138" s="19">
        <v>6534</v>
      </c>
      <c r="D138" s="19">
        <v>3255</v>
      </c>
      <c r="E138" s="19">
        <v>3279</v>
      </c>
      <c r="F138" s="19">
        <v>6517</v>
      </c>
      <c r="G138" s="19">
        <v>3226</v>
      </c>
      <c r="H138" s="19">
        <v>3291</v>
      </c>
      <c r="I138" s="19">
        <v>6525</v>
      </c>
    </row>
    <row r="139" spans="1:9" s="18" customFormat="1" ht="12" customHeight="1" x14ac:dyDescent="0.2">
      <c r="A139" s="246" t="s">
        <v>148</v>
      </c>
      <c r="B139" s="246"/>
      <c r="C139" s="19">
        <v>217</v>
      </c>
      <c r="D139" s="19">
        <v>110</v>
      </c>
      <c r="E139" s="19">
        <v>107</v>
      </c>
      <c r="F139" s="19">
        <v>218</v>
      </c>
      <c r="G139" s="19">
        <v>113</v>
      </c>
      <c r="H139" s="19">
        <v>105</v>
      </c>
      <c r="I139" s="19">
        <v>218</v>
      </c>
    </row>
    <row r="140" spans="1:9" s="18" customFormat="1" ht="12" customHeight="1" x14ac:dyDescent="0.2">
      <c r="A140" s="246" t="s">
        <v>149</v>
      </c>
      <c r="B140" s="246"/>
      <c r="C140" s="19">
        <v>7255</v>
      </c>
      <c r="D140" s="19">
        <v>3343</v>
      </c>
      <c r="E140" s="19">
        <v>3912</v>
      </c>
      <c r="F140" s="19">
        <v>7244</v>
      </c>
      <c r="G140" s="19">
        <v>3329</v>
      </c>
      <c r="H140" s="19">
        <v>3915</v>
      </c>
      <c r="I140" s="19">
        <v>7251</v>
      </c>
    </row>
    <row r="141" spans="1:9" s="18" customFormat="1" ht="12" customHeight="1" x14ac:dyDescent="0.2">
      <c r="A141" s="246" t="s">
        <v>150</v>
      </c>
      <c r="B141" s="246"/>
      <c r="C141" s="19">
        <v>51</v>
      </c>
      <c r="D141" s="19">
        <v>28</v>
      </c>
      <c r="E141" s="19">
        <v>23</v>
      </c>
      <c r="F141" s="19">
        <v>52</v>
      </c>
      <c r="G141" s="19">
        <v>27</v>
      </c>
      <c r="H141" s="19">
        <v>25</v>
      </c>
      <c r="I141" s="19">
        <v>52</v>
      </c>
    </row>
    <row r="142" spans="1:9" s="18" customFormat="1" ht="12" customHeight="1" x14ac:dyDescent="0.2">
      <c r="A142" s="246" t="s">
        <v>151</v>
      </c>
      <c r="B142" s="246"/>
      <c r="C142" s="19">
        <v>2778</v>
      </c>
      <c r="D142" s="19">
        <v>1309</v>
      </c>
      <c r="E142" s="19">
        <v>1469</v>
      </c>
      <c r="F142" s="19">
        <v>2727</v>
      </c>
      <c r="G142" s="19">
        <v>1279</v>
      </c>
      <c r="H142" s="19">
        <v>1448</v>
      </c>
      <c r="I142" s="19">
        <v>2751</v>
      </c>
    </row>
    <row r="143" spans="1:9" s="18" customFormat="1" ht="12" customHeight="1" x14ac:dyDescent="0.2">
      <c r="A143" s="246" t="s">
        <v>152</v>
      </c>
      <c r="B143" s="246"/>
      <c r="C143" s="19">
        <v>246</v>
      </c>
      <c r="D143" s="19">
        <v>122</v>
      </c>
      <c r="E143" s="19">
        <v>124</v>
      </c>
      <c r="F143" s="19">
        <v>245</v>
      </c>
      <c r="G143" s="19">
        <v>127</v>
      </c>
      <c r="H143" s="19">
        <v>118</v>
      </c>
      <c r="I143" s="19">
        <v>245</v>
      </c>
    </row>
    <row r="144" spans="1:9" s="18" customFormat="1" ht="12" customHeight="1" x14ac:dyDescent="0.2">
      <c r="A144" s="246" t="s">
        <v>153</v>
      </c>
      <c r="B144" s="246"/>
      <c r="C144" s="19">
        <v>754</v>
      </c>
      <c r="D144" s="19">
        <v>364</v>
      </c>
      <c r="E144" s="19">
        <v>390</v>
      </c>
      <c r="F144" s="19">
        <v>759</v>
      </c>
      <c r="G144" s="19">
        <v>366</v>
      </c>
      <c r="H144" s="19">
        <v>393</v>
      </c>
      <c r="I144" s="19">
        <v>757</v>
      </c>
    </row>
    <row r="145" spans="1:9" s="18" customFormat="1" ht="12" customHeight="1" x14ac:dyDescent="0.2">
      <c r="A145" s="246" t="s">
        <v>155</v>
      </c>
      <c r="B145" s="246"/>
      <c r="C145" s="19">
        <v>630</v>
      </c>
      <c r="D145" s="19">
        <v>327</v>
      </c>
      <c r="E145" s="19">
        <v>303</v>
      </c>
      <c r="F145" s="19">
        <v>624</v>
      </c>
      <c r="G145" s="19">
        <v>322</v>
      </c>
      <c r="H145" s="19">
        <v>302</v>
      </c>
      <c r="I145" s="19">
        <v>627</v>
      </c>
    </row>
    <row r="146" spans="1:9" s="18" customFormat="1" ht="12" customHeight="1" x14ac:dyDescent="0.2">
      <c r="A146" s="246" t="s">
        <v>158</v>
      </c>
      <c r="B146" s="246"/>
      <c r="C146" s="19">
        <v>91</v>
      </c>
      <c r="D146" s="19">
        <v>40</v>
      </c>
      <c r="E146" s="19">
        <v>51</v>
      </c>
      <c r="F146" s="19">
        <v>91</v>
      </c>
      <c r="G146" s="19">
        <v>39</v>
      </c>
      <c r="H146" s="19">
        <v>52</v>
      </c>
      <c r="I146" s="19">
        <v>91</v>
      </c>
    </row>
    <row r="147" spans="1:9" s="18" customFormat="1" ht="12" customHeight="1" x14ac:dyDescent="0.2">
      <c r="A147" s="246" t="s">
        <v>160</v>
      </c>
      <c r="B147" s="246"/>
      <c r="C147" s="19">
        <v>2786</v>
      </c>
      <c r="D147" s="19">
        <v>1359</v>
      </c>
      <c r="E147" s="19">
        <v>1427</v>
      </c>
      <c r="F147" s="19">
        <v>2875</v>
      </c>
      <c r="G147" s="19">
        <v>1395</v>
      </c>
      <c r="H147" s="19">
        <v>1480</v>
      </c>
      <c r="I147" s="19">
        <v>2830</v>
      </c>
    </row>
    <row r="148" spans="1:9" s="18" customFormat="1" ht="12" customHeight="1" x14ac:dyDescent="0.2">
      <c r="A148" s="246" t="s">
        <v>355</v>
      </c>
      <c r="B148" s="246"/>
      <c r="C148" s="19">
        <v>2609</v>
      </c>
      <c r="D148" s="19">
        <v>1250</v>
      </c>
      <c r="E148" s="19">
        <v>1359</v>
      </c>
      <c r="F148" s="19">
        <v>2618</v>
      </c>
      <c r="G148" s="19">
        <v>1236</v>
      </c>
      <c r="H148" s="19">
        <v>1382</v>
      </c>
      <c r="I148" s="19">
        <v>2613</v>
      </c>
    </row>
    <row r="149" spans="1:9" s="18" customFormat="1" ht="12" customHeight="1" x14ac:dyDescent="0.2">
      <c r="A149" s="246" t="s">
        <v>161</v>
      </c>
      <c r="B149" s="246"/>
      <c r="C149" s="19">
        <v>60</v>
      </c>
      <c r="D149" s="19">
        <v>30</v>
      </c>
      <c r="E149" s="19">
        <v>30</v>
      </c>
      <c r="F149" s="19">
        <v>64</v>
      </c>
      <c r="G149" s="19">
        <v>33</v>
      </c>
      <c r="H149" s="19">
        <v>31</v>
      </c>
      <c r="I149" s="19">
        <v>61</v>
      </c>
    </row>
    <row r="150" spans="1:9" s="18" customFormat="1" ht="12" customHeight="1" x14ac:dyDescent="0.2">
      <c r="A150" s="253" t="s">
        <v>164</v>
      </c>
      <c r="B150" s="253"/>
      <c r="C150" s="25">
        <v>277</v>
      </c>
      <c r="D150" s="25">
        <v>138</v>
      </c>
      <c r="E150" s="25">
        <v>139</v>
      </c>
      <c r="F150" s="25">
        <v>279</v>
      </c>
      <c r="G150" s="25">
        <v>143</v>
      </c>
      <c r="H150" s="25">
        <v>136</v>
      </c>
      <c r="I150" s="25">
        <v>279</v>
      </c>
    </row>
    <row r="151" spans="1:9" s="18" customFormat="1" ht="12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s="18" customFormat="1" ht="12" customHeight="1" x14ac:dyDescent="0.2">
      <c r="A152" s="247" t="s">
        <v>165</v>
      </c>
      <c r="B152" s="247"/>
      <c r="C152" s="17">
        <v>6021</v>
      </c>
      <c r="D152" s="17">
        <v>2997</v>
      </c>
      <c r="E152" s="17">
        <v>3024</v>
      </c>
      <c r="F152" s="17">
        <v>5984</v>
      </c>
      <c r="G152" s="17">
        <v>2988</v>
      </c>
      <c r="H152" s="17">
        <v>2996</v>
      </c>
      <c r="I152" s="17">
        <v>6003</v>
      </c>
    </row>
    <row r="153" spans="1:9" s="18" customFormat="1" ht="12" customHeight="1" x14ac:dyDescent="0.2">
      <c r="A153" s="246" t="s">
        <v>166</v>
      </c>
      <c r="B153" s="246"/>
      <c r="C153" s="19">
        <v>1457</v>
      </c>
      <c r="D153" s="19">
        <v>723</v>
      </c>
      <c r="E153" s="19">
        <v>734</v>
      </c>
      <c r="F153" s="19">
        <v>1464</v>
      </c>
      <c r="G153" s="19">
        <v>727</v>
      </c>
      <c r="H153" s="19">
        <v>737</v>
      </c>
      <c r="I153" s="19">
        <v>1461</v>
      </c>
    </row>
    <row r="154" spans="1:9" s="18" customFormat="1" ht="12" customHeight="1" x14ac:dyDescent="0.2">
      <c r="A154" s="246" t="s">
        <v>167</v>
      </c>
      <c r="B154" s="246"/>
      <c r="C154" s="19">
        <v>52</v>
      </c>
      <c r="D154" s="19">
        <v>32</v>
      </c>
      <c r="E154" s="19">
        <v>20</v>
      </c>
      <c r="F154" s="19">
        <v>52</v>
      </c>
      <c r="G154" s="19">
        <v>33</v>
      </c>
      <c r="H154" s="19">
        <v>19</v>
      </c>
      <c r="I154" s="19">
        <v>52</v>
      </c>
    </row>
    <row r="155" spans="1:9" s="18" customFormat="1" ht="12" customHeight="1" x14ac:dyDescent="0.2">
      <c r="A155" s="246" t="s">
        <v>168</v>
      </c>
      <c r="B155" s="246"/>
      <c r="C155" s="19">
        <v>51</v>
      </c>
      <c r="D155" s="19">
        <v>30</v>
      </c>
      <c r="E155" s="19">
        <v>21</v>
      </c>
      <c r="F155" s="19">
        <v>57</v>
      </c>
      <c r="G155" s="19">
        <v>34</v>
      </c>
      <c r="H155" s="19">
        <v>23</v>
      </c>
      <c r="I155" s="19">
        <v>54</v>
      </c>
    </row>
    <row r="156" spans="1:9" s="18" customFormat="1" ht="12" customHeight="1" x14ac:dyDescent="0.2">
      <c r="A156" s="246" t="s">
        <v>169</v>
      </c>
      <c r="B156" s="246"/>
      <c r="C156" s="19">
        <v>56</v>
      </c>
      <c r="D156" s="19">
        <v>32</v>
      </c>
      <c r="E156" s="19">
        <v>24</v>
      </c>
      <c r="F156" s="19">
        <v>53</v>
      </c>
      <c r="G156" s="19">
        <v>32</v>
      </c>
      <c r="H156" s="19">
        <v>21</v>
      </c>
      <c r="I156" s="19">
        <v>54</v>
      </c>
    </row>
    <row r="157" spans="1:9" s="18" customFormat="1" ht="12" customHeight="1" x14ac:dyDescent="0.2">
      <c r="A157" s="246" t="s">
        <v>170</v>
      </c>
      <c r="B157" s="246"/>
      <c r="C157" s="19">
        <v>1186</v>
      </c>
      <c r="D157" s="19">
        <v>581</v>
      </c>
      <c r="E157" s="19">
        <v>605</v>
      </c>
      <c r="F157" s="19">
        <v>1185</v>
      </c>
      <c r="G157" s="19">
        <v>579</v>
      </c>
      <c r="H157" s="19">
        <v>606</v>
      </c>
      <c r="I157" s="19">
        <v>1186</v>
      </c>
    </row>
    <row r="158" spans="1:9" s="18" customFormat="1" ht="12" customHeight="1" x14ac:dyDescent="0.2">
      <c r="A158" s="246" t="s">
        <v>171</v>
      </c>
      <c r="B158" s="246"/>
      <c r="C158" s="19">
        <v>563</v>
      </c>
      <c r="D158" s="19">
        <v>289</v>
      </c>
      <c r="E158" s="19">
        <v>274</v>
      </c>
      <c r="F158" s="19">
        <v>540</v>
      </c>
      <c r="G158" s="19">
        <v>282</v>
      </c>
      <c r="H158" s="19">
        <v>258</v>
      </c>
      <c r="I158" s="19">
        <v>551</v>
      </c>
    </row>
    <row r="159" spans="1:9" s="18" customFormat="1" ht="12" customHeight="1" x14ac:dyDescent="0.2">
      <c r="A159" s="246" t="s">
        <v>172</v>
      </c>
      <c r="B159" s="246"/>
      <c r="C159" s="19">
        <v>53</v>
      </c>
      <c r="D159" s="19">
        <v>28</v>
      </c>
      <c r="E159" s="19">
        <v>25</v>
      </c>
      <c r="F159" s="19">
        <v>49</v>
      </c>
      <c r="G159" s="19">
        <v>27</v>
      </c>
      <c r="H159" s="19">
        <v>22</v>
      </c>
      <c r="I159" s="19">
        <v>51</v>
      </c>
    </row>
    <row r="160" spans="1:9" s="18" customFormat="1" ht="12" customHeight="1" x14ac:dyDescent="0.2">
      <c r="A160" s="253" t="s">
        <v>173</v>
      </c>
      <c r="B160" s="253"/>
      <c r="C160" s="25">
        <v>2603</v>
      </c>
      <c r="D160" s="25">
        <v>1282</v>
      </c>
      <c r="E160" s="25">
        <v>1321</v>
      </c>
      <c r="F160" s="25">
        <v>2584</v>
      </c>
      <c r="G160" s="25">
        <v>1274</v>
      </c>
      <c r="H160" s="25">
        <v>1310</v>
      </c>
      <c r="I160" s="25">
        <v>2594</v>
      </c>
    </row>
    <row r="161" spans="1:9" s="18" customFormat="1" ht="12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s="18" customFormat="1" ht="12" customHeight="1" x14ac:dyDescent="0.2">
      <c r="A162" s="247" t="s">
        <v>174</v>
      </c>
      <c r="B162" s="247"/>
      <c r="C162" s="17">
        <v>50803</v>
      </c>
      <c r="D162" s="17">
        <v>24735</v>
      </c>
      <c r="E162" s="17">
        <v>26068</v>
      </c>
      <c r="F162" s="17">
        <v>51422</v>
      </c>
      <c r="G162" s="17">
        <v>25018</v>
      </c>
      <c r="H162" s="17">
        <v>26404</v>
      </c>
      <c r="I162" s="17">
        <v>51112</v>
      </c>
    </row>
    <row r="163" spans="1:9" s="18" customFormat="1" ht="12" customHeight="1" x14ac:dyDescent="0.2">
      <c r="A163" s="246" t="s">
        <v>175</v>
      </c>
      <c r="B163" s="246"/>
      <c r="C163" s="19">
        <v>4703</v>
      </c>
      <c r="D163" s="19">
        <v>2331</v>
      </c>
      <c r="E163" s="19">
        <v>2372</v>
      </c>
      <c r="F163" s="19">
        <v>4812</v>
      </c>
      <c r="G163" s="19">
        <v>2373</v>
      </c>
      <c r="H163" s="19">
        <v>2439</v>
      </c>
      <c r="I163" s="19">
        <v>4757</v>
      </c>
    </row>
    <row r="164" spans="1:9" s="18" customFormat="1" ht="12" customHeight="1" x14ac:dyDescent="0.2">
      <c r="A164" s="246" t="s">
        <v>176</v>
      </c>
      <c r="B164" s="246"/>
      <c r="C164" s="19">
        <v>18131</v>
      </c>
      <c r="D164" s="19">
        <v>8546</v>
      </c>
      <c r="E164" s="19">
        <v>9585</v>
      </c>
      <c r="F164" s="19">
        <v>18308</v>
      </c>
      <c r="G164" s="19">
        <v>8627</v>
      </c>
      <c r="H164" s="19">
        <v>9681</v>
      </c>
      <c r="I164" s="19">
        <v>18219</v>
      </c>
    </row>
    <row r="165" spans="1:9" s="18" customFormat="1" ht="12" customHeight="1" x14ac:dyDescent="0.2">
      <c r="A165" s="246" t="s">
        <v>177</v>
      </c>
      <c r="B165" s="246"/>
      <c r="C165" s="19">
        <v>2654</v>
      </c>
      <c r="D165" s="19">
        <v>1367</v>
      </c>
      <c r="E165" s="19">
        <v>1287</v>
      </c>
      <c r="F165" s="19">
        <v>2762</v>
      </c>
      <c r="G165" s="19">
        <v>1430</v>
      </c>
      <c r="H165" s="19">
        <v>1332</v>
      </c>
      <c r="I165" s="19">
        <v>2709</v>
      </c>
    </row>
    <row r="166" spans="1:9" s="18" customFormat="1" ht="12" customHeight="1" x14ac:dyDescent="0.2">
      <c r="A166" s="246" t="s">
        <v>178</v>
      </c>
      <c r="B166" s="246"/>
      <c r="C166" s="19">
        <v>2741</v>
      </c>
      <c r="D166" s="19">
        <v>1384</v>
      </c>
      <c r="E166" s="19">
        <v>1357</v>
      </c>
      <c r="F166" s="19">
        <v>2790</v>
      </c>
      <c r="G166" s="19">
        <v>1421</v>
      </c>
      <c r="H166" s="19">
        <v>1369</v>
      </c>
      <c r="I166" s="19">
        <v>2766</v>
      </c>
    </row>
    <row r="167" spans="1:9" s="18" customFormat="1" ht="12" customHeight="1" x14ac:dyDescent="0.2">
      <c r="A167" s="246" t="s">
        <v>179</v>
      </c>
      <c r="B167" s="246"/>
      <c r="C167" s="19">
        <v>8618</v>
      </c>
      <c r="D167" s="19">
        <v>4154</v>
      </c>
      <c r="E167" s="19">
        <v>4464</v>
      </c>
      <c r="F167" s="19">
        <v>8627</v>
      </c>
      <c r="G167" s="19">
        <v>4145</v>
      </c>
      <c r="H167" s="19">
        <v>4482</v>
      </c>
      <c r="I167" s="19">
        <v>8622</v>
      </c>
    </row>
    <row r="168" spans="1:9" s="18" customFormat="1" ht="12" customHeight="1" x14ac:dyDescent="0.2">
      <c r="A168" s="246" t="s">
        <v>180</v>
      </c>
      <c r="B168" s="246"/>
      <c r="C168" s="19">
        <v>724</v>
      </c>
      <c r="D168" s="19">
        <v>359</v>
      </c>
      <c r="E168" s="19">
        <v>365</v>
      </c>
      <c r="F168" s="19">
        <v>735</v>
      </c>
      <c r="G168" s="19">
        <v>362</v>
      </c>
      <c r="H168" s="19">
        <v>373</v>
      </c>
      <c r="I168" s="19">
        <v>729</v>
      </c>
    </row>
    <row r="169" spans="1:9" s="18" customFormat="1" ht="12" customHeight="1" x14ac:dyDescent="0.2">
      <c r="A169" s="246" t="s">
        <v>181</v>
      </c>
      <c r="B169" s="246"/>
      <c r="C169" s="19">
        <v>765</v>
      </c>
      <c r="D169" s="19">
        <v>363</v>
      </c>
      <c r="E169" s="19">
        <v>402</v>
      </c>
      <c r="F169" s="19">
        <v>788</v>
      </c>
      <c r="G169" s="19">
        <v>382</v>
      </c>
      <c r="H169" s="19">
        <v>406</v>
      </c>
      <c r="I169" s="19">
        <v>776</v>
      </c>
    </row>
    <row r="170" spans="1:9" s="18" customFormat="1" ht="12" customHeight="1" x14ac:dyDescent="0.2">
      <c r="A170" s="246" t="s">
        <v>182</v>
      </c>
      <c r="B170" s="246"/>
      <c r="C170" s="19">
        <v>837</v>
      </c>
      <c r="D170" s="19">
        <v>404</v>
      </c>
      <c r="E170" s="19">
        <v>433</v>
      </c>
      <c r="F170" s="19">
        <v>830</v>
      </c>
      <c r="G170" s="19">
        <v>404</v>
      </c>
      <c r="H170" s="19">
        <v>426</v>
      </c>
      <c r="I170" s="19">
        <v>834</v>
      </c>
    </row>
    <row r="171" spans="1:9" s="18" customFormat="1" ht="12" customHeight="1" x14ac:dyDescent="0.2">
      <c r="A171" s="246" t="s">
        <v>183</v>
      </c>
      <c r="B171" s="246"/>
      <c r="C171" s="19">
        <v>394</v>
      </c>
      <c r="D171" s="19">
        <v>208</v>
      </c>
      <c r="E171" s="19">
        <v>186</v>
      </c>
      <c r="F171" s="19">
        <v>385</v>
      </c>
      <c r="G171" s="19">
        <v>201</v>
      </c>
      <c r="H171" s="19">
        <v>184</v>
      </c>
      <c r="I171" s="19">
        <v>390</v>
      </c>
    </row>
    <row r="172" spans="1:9" s="18" customFormat="1" ht="12" customHeight="1" x14ac:dyDescent="0.2">
      <c r="A172" s="246" t="s">
        <v>184</v>
      </c>
      <c r="B172" s="246"/>
      <c r="C172" s="19">
        <v>1404</v>
      </c>
      <c r="D172" s="19">
        <v>688</v>
      </c>
      <c r="E172" s="19">
        <v>716</v>
      </c>
      <c r="F172" s="19">
        <v>1416</v>
      </c>
      <c r="G172" s="19">
        <v>703</v>
      </c>
      <c r="H172" s="19">
        <v>713</v>
      </c>
      <c r="I172" s="19">
        <v>1411</v>
      </c>
    </row>
    <row r="173" spans="1:9" s="18" customFormat="1" ht="12" customHeight="1" x14ac:dyDescent="0.2">
      <c r="A173" s="246" t="s">
        <v>186</v>
      </c>
      <c r="B173" s="246"/>
      <c r="C173" s="19">
        <v>127</v>
      </c>
      <c r="D173" s="19">
        <v>65</v>
      </c>
      <c r="E173" s="19">
        <v>62</v>
      </c>
      <c r="F173" s="19">
        <v>123</v>
      </c>
      <c r="G173" s="19">
        <v>65</v>
      </c>
      <c r="H173" s="19">
        <v>58</v>
      </c>
      <c r="I173" s="19">
        <v>125</v>
      </c>
    </row>
    <row r="174" spans="1:9" s="18" customFormat="1" ht="12" customHeight="1" x14ac:dyDescent="0.2">
      <c r="A174" s="246" t="s">
        <v>187</v>
      </c>
      <c r="B174" s="246"/>
      <c r="C174" s="19">
        <v>2796</v>
      </c>
      <c r="D174" s="19">
        <v>1393</v>
      </c>
      <c r="E174" s="19">
        <v>1403</v>
      </c>
      <c r="F174" s="19">
        <v>2832</v>
      </c>
      <c r="G174" s="19">
        <v>1386</v>
      </c>
      <c r="H174" s="19">
        <v>1446</v>
      </c>
      <c r="I174" s="19">
        <v>2812</v>
      </c>
    </row>
    <row r="175" spans="1:9" s="18" customFormat="1" ht="12" customHeight="1" x14ac:dyDescent="0.2">
      <c r="A175" s="246" t="s">
        <v>188</v>
      </c>
      <c r="B175" s="246"/>
      <c r="C175" s="19">
        <v>586</v>
      </c>
      <c r="D175" s="19">
        <v>284</v>
      </c>
      <c r="E175" s="19">
        <v>302</v>
      </c>
      <c r="F175" s="19">
        <v>602</v>
      </c>
      <c r="G175" s="19">
        <v>299</v>
      </c>
      <c r="H175" s="19">
        <v>303</v>
      </c>
      <c r="I175" s="19">
        <v>594</v>
      </c>
    </row>
    <row r="176" spans="1:9" s="18" customFormat="1" ht="12" customHeight="1" x14ac:dyDescent="0.2">
      <c r="A176" s="246" t="s">
        <v>189</v>
      </c>
      <c r="B176" s="246"/>
      <c r="C176" s="19">
        <v>615</v>
      </c>
      <c r="D176" s="19">
        <v>313</v>
      </c>
      <c r="E176" s="19">
        <v>302</v>
      </c>
      <c r="F176" s="19">
        <v>618</v>
      </c>
      <c r="G176" s="19">
        <v>309</v>
      </c>
      <c r="H176" s="19">
        <v>309</v>
      </c>
      <c r="I176" s="19">
        <v>618</v>
      </c>
    </row>
    <row r="177" spans="1:9" s="18" customFormat="1" ht="12" customHeight="1" x14ac:dyDescent="0.2">
      <c r="A177" s="246" t="s">
        <v>190</v>
      </c>
      <c r="B177" s="246"/>
      <c r="C177" s="19">
        <v>2371</v>
      </c>
      <c r="D177" s="19">
        <v>1196</v>
      </c>
      <c r="E177" s="19">
        <v>1175</v>
      </c>
      <c r="F177" s="19">
        <v>2411</v>
      </c>
      <c r="G177" s="19">
        <v>1201</v>
      </c>
      <c r="H177" s="19">
        <v>1210</v>
      </c>
      <c r="I177" s="19">
        <v>2390</v>
      </c>
    </row>
    <row r="178" spans="1:9" s="18" customFormat="1" ht="12" customHeight="1" x14ac:dyDescent="0.2">
      <c r="A178" s="246" t="s">
        <v>191</v>
      </c>
      <c r="B178" s="246"/>
      <c r="C178" s="19">
        <v>231</v>
      </c>
      <c r="D178" s="19">
        <v>123</v>
      </c>
      <c r="E178" s="19">
        <v>108</v>
      </c>
      <c r="F178" s="19">
        <v>239</v>
      </c>
      <c r="G178" s="19">
        <v>124</v>
      </c>
      <c r="H178" s="19">
        <v>115</v>
      </c>
      <c r="I178" s="19">
        <v>236</v>
      </c>
    </row>
    <row r="179" spans="1:9" s="18" customFormat="1" ht="12" customHeight="1" x14ac:dyDescent="0.2">
      <c r="A179" s="253" t="s">
        <v>192</v>
      </c>
      <c r="B179" s="253"/>
      <c r="C179" s="25">
        <v>3106</v>
      </c>
      <c r="D179" s="25">
        <v>1557</v>
      </c>
      <c r="E179" s="25">
        <v>1549</v>
      </c>
      <c r="F179" s="25">
        <v>3144</v>
      </c>
      <c r="G179" s="25">
        <v>1586</v>
      </c>
      <c r="H179" s="25">
        <v>1558</v>
      </c>
      <c r="I179" s="25">
        <v>3124</v>
      </c>
    </row>
    <row r="180" spans="1:9" s="18" customFormat="1" ht="12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s="18" customFormat="1" ht="12" customHeight="1" x14ac:dyDescent="0.2">
      <c r="A181" s="247" t="s">
        <v>193</v>
      </c>
      <c r="B181" s="247"/>
      <c r="C181" s="17">
        <v>13013</v>
      </c>
      <c r="D181" s="17">
        <v>6641</v>
      </c>
      <c r="E181" s="17">
        <v>6372</v>
      </c>
      <c r="F181" s="17">
        <v>13090</v>
      </c>
      <c r="G181" s="17">
        <v>6678</v>
      </c>
      <c r="H181" s="17">
        <v>6412</v>
      </c>
      <c r="I181" s="17">
        <v>13052</v>
      </c>
    </row>
    <row r="182" spans="1:9" s="18" customFormat="1" ht="12" customHeight="1" x14ac:dyDescent="0.2">
      <c r="A182" s="246" t="s">
        <v>194</v>
      </c>
      <c r="B182" s="246"/>
      <c r="C182" s="19">
        <v>6185</v>
      </c>
      <c r="D182" s="19">
        <v>3160</v>
      </c>
      <c r="E182" s="19">
        <v>3025</v>
      </c>
      <c r="F182" s="19">
        <v>6168</v>
      </c>
      <c r="G182" s="19">
        <v>3155</v>
      </c>
      <c r="H182" s="19">
        <v>3013</v>
      </c>
      <c r="I182" s="19">
        <v>6177</v>
      </c>
    </row>
    <row r="183" spans="1:9" s="18" customFormat="1" ht="12" customHeight="1" x14ac:dyDescent="0.2">
      <c r="A183" s="246" t="s">
        <v>195</v>
      </c>
      <c r="B183" s="246"/>
      <c r="C183" s="19">
        <v>2807</v>
      </c>
      <c r="D183" s="19">
        <v>1387</v>
      </c>
      <c r="E183" s="19">
        <v>1420</v>
      </c>
      <c r="F183" s="19">
        <v>2826</v>
      </c>
      <c r="G183" s="19">
        <v>1397</v>
      </c>
      <c r="H183" s="19">
        <v>1429</v>
      </c>
      <c r="I183" s="19">
        <v>2817</v>
      </c>
    </row>
    <row r="184" spans="1:9" s="18" customFormat="1" ht="12" customHeight="1" x14ac:dyDescent="0.2">
      <c r="A184" s="246" t="s">
        <v>196</v>
      </c>
      <c r="B184" s="246"/>
      <c r="C184" s="19">
        <v>676</v>
      </c>
      <c r="D184" s="19">
        <v>358</v>
      </c>
      <c r="E184" s="19">
        <v>318</v>
      </c>
      <c r="F184" s="19">
        <v>699</v>
      </c>
      <c r="G184" s="19">
        <v>368</v>
      </c>
      <c r="H184" s="19">
        <v>331</v>
      </c>
      <c r="I184" s="19">
        <v>688</v>
      </c>
    </row>
    <row r="185" spans="1:9" s="18" customFormat="1" ht="12" customHeight="1" x14ac:dyDescent="0.2">
      <c r="A185" s="246" t="s">
        <v>197</v>
      </c>
      <c r="B185" s="246"/>
      <c r="C185" s="19">
        <v>563</v>
      </c>
      <c r="D185" s="19">
        <v>289</v>
      </c>
      <c r="E185" s="19">
        <v>274</v>
      </c>
      <c r="F185" s="19">
        <v>567</v>
      </c>
      <c r="G185" s="19">
        <v>285</v>
      </c>
      <c r="H185" s="19">
        <v>282</v>
      </c>
      <c r="I185" s="19">
        <v>564</v>
      </c>
    </row>
    <row r="186" spans="1:9" s="18" customFormat="1" ht="12" customHeight="1" x14ac:dyDescent="0.2">
      <c r="A186" s="246" t="s">
        <v>198</v>
      </c>
      <c r="B186" s="246"/>
      <c r="C186" s="19">
        <v>1736</v>
      </c>
      <c r="D186" s="19">
        <v>890</v>
      </c>
      <c r="E186" s="19">
        <v>846</v>
      </c>
      <c r="F186" s="19">
        <v>1770</v>
      </c>
      <c r="G186" s="19">
        <v>908</v>
      </c>
      <c r="H186" s="19">
        <v>862</v>
      </c>
      <c r="I186" s="19">
        <v>1752</v>
      </c>
    </row>
    <row r="187" spans="1:9" s="18" customFormat="1" ht="12" customHeight="1" x14ac:dyDescent="0.2">
      <c r="A187" s="253" t="s">
        <v>199</v>
      </c>
      <c r="B187" s="253"/>
      <c r="C187" s="25">
        <v>1046</v>
      </c>
      <c r="D187" s="25">
        <v>557</v>
      </c>
      <c r="E187" s="25">
        <v>489</v>
      </c>
      <c r="F187" s="25">
        <v>1060</v>
      </c>
      <c r="G187" s="25">
        <v>565</v>
      </c>
      <c r="H187" s="25">
        <v>495</v>
      </c>
      <c r="I187" s="25">
        <v>1054</v>
      </c>
    </row>
    <row r="188" spans="1:9" s="18" customFormat="1" ht="12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s="18" customFormat="1" ht="12" customHeight="1" x14ac:dyDescent="0.2">
      <c r="A189" s="247" t="s">
        <v>200</v>
      </c>
      <c r="B189" s="247"/>
      <c r="C189" s="17">
        <v>5653</v>
      </c>
      <c r="D189" s="17">
        <v>2852</v>
      </c>
      <c r="E189" s="17">
        <v>2801</v>
      </c>
      <c r="F189" s="17">
        <v>5714</v>
      </c>
      <c r="G189" s="17">
        <v>2883</v>
      </c>
      <c r="H189" s="17">
        <v>2831</v>
      </c>
      <c r="I189" s="17">
        <v>5683</v>
      </c>
    </row>
    <row r="190" spans="1:9" s="18" customFormat="1" ht="12" customHeight="1" x14ac:dyDescent="0.2">
      <c r="A190" s="246" t="s">
        <v>201</v>
      </c>
      <c r="B190" s="246"/>
      <c r="C190" s="19">
        <v>1851</v>
      </c>
      <c r="D190" s="19">
        <v>927</v>
      </c>
      <c r="E190" s="19">
        <v>924</v>
      </c>
      <c r="F190" s="19">
        <v>1856</v>
      </c>
      <c r="G190" s="19">
        <v>927</v>
      </c>
      <c r="H190" s="19">
        <v>929</v>
      </c>
      <c r="I190" s="19">
        <v>1855</v>
      </c>
    </row>
    <row r="191" spans="1:9" s="18" customFormat="1" ht="12" customHeight="1" x14ac:dyDescent="0.2">
      <c r="A191" s="246" t="s">
        <v>202</v>
      </c>
      <c r="B191" s="246"/>
      <c r="C191" s="19">
        <v>1726</v>
      </c>
      <c r="D191" s="19">
        <v>856</v>
      </c>
      <c r="E191" s="19">
        <v>870</v>
      </c>
      <c r="F191" s="19">
        <v>1783</v>
      </c>
      <c r="G191" s="19">
        <v>889</v>
      </c>
      <c r="H191" s="19">
        <v>894</v>
      </c>
      <c r="I191" s="19">
        <v>1754</v>
      </c>
    </row>
    <row r="192" spans="1:9" s="18" customFormat="1" ht="12" customHeight="1" x14ac:dyDescent="0.2">
      <c r="A192" s="254" t="s">
        <v>352</v>
      </c>
      <c r="B192" s="254"/>
      <c r="C192" s="53">
        <v>2076</v>
      </c>
      <c r="D192" s="53">
        <v>1069</v>
      </c>
      <c r="E192" s="53">
        <v>1007</v>
      </c>
      <c r="F192" s="53">
        <v>2075</v>
      </c>
      <c r="G192" s="53">
        <v>1067</v>
      </c>
      <c r="H192" s="53">
        <v>1008</v>
      </c>
      <c r="I192" s="53">
        <v>2074</v>
      </c>
    </row>
    <row r="193" spans="1:9" s="18" customFormat="1" ht="12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s="18" customFormat="1" ht="12" customHeight="1" x14ac:dyDescent="0.2">
      <c r="A194" s="247" t="s">
        <v>206</v>
      </c>
      <c r="B194" s="247"/>
      <c r="C194" s="17">
        <v>9412</v>
      </c>
      <c r="D194" s="17">
        <v>4805</v>
      </c>
      <c r="E194" s="17">
        <v>4607</v>
      </c>
      <c r="F194" s="17">
        <v>9343</v>
      </c>
      <c r="G194" s="17">
        <v>4754</v>
      </c>
      <c r="H194" s="17">
        <v>4589</v>
      </c>
      <c r="I194" s="17">
        <v>9378</v>
      </c>
    </row>
    <row r="195" spans="1:9" s="18" customFormat="1" ht="12" customHeight="1" x14ac:dyDescent="0.2">
      <c r="A195" s="246" t="s">
        <v>207</v>
      </c>
      <c r="B195" s="246"/>
      <c r="C195" s="19">
        <v>1570</v>
      </c>
      <c r="D195" s="19">
        <v>803</v>
      </c>
      <c r="E195" s="19">
        <v>767</v>
      </c>
      <c r="F195" s="19">
        <v>1576</v>
      </c>
      <c r="G195" s="19">
        <v>809</v>
      </c>
      <c r="H195" s="19">
        <v>767</v>
      </c>
      <c r="I195" s="19">
        <v>1573</v>
      </c>
    </row>
    <row r="196" spans="1:9" s="18" customFormat="1" ht="12" customHeight="1" x14ac:dyDescent="0.2">
      <c r="A196" s="246" t="s">
        <v>209</v>
      </c>
      <c r="B196" s="246"/>
      <c r="C196" s="19">
        <v>103</v>
      </c>
      <c r="D196" s="19">
        <v>58</v>
      </c>
      <c r="E196" s="19">
        <v>45</v>
      </c>
      <c r="F196" s="19">
        <v>108</v>
      </c>
      <c r="G196" s="19">
        <v>60</v>
      </c>
      <c r="H196" s="19">
        <v>48</v>
      </c>
      <c r="I196" s="19">
        <v>106</v>
      </c>
    </row>
    <row r="197" spans="1:9" s="18" customFormat="1" ht="12" customHeight="1" x14ac:dyDescent="0.2">
      <c r="A197" s="246" t="s">
        <v>210</v>
      </c>
      <c r="B197" s="246"/>
      <c r="C197" s="19">
        <v>1030</v>
      </c>
      <c r="D197" s="19">
        <v>531</v>
      </c>
      <c r="E197" s="19">
        <v>499</v>
      </c>
      <c r="F197" s="19">
        <v>1037</v>
      </c>
      <c r="G197" s="19">
        <v>534</v>
      </c>
      <c r="H197" s="19">
        <v>503</v>
      </c>
      <c r="I197" s="19">
        <v>1034</v>
      </c>
    </row>
    <row r="198" spans="1:9" s="18" customFormat="1" ht="12" customHeight="1" x14ac:dyDescent="0.2">
      <c r="A198" s="246" t="s">
        <v>215</v>
      </c>
      <c r="B198" s="246"/>
      <c r="C198" s="19">
        <v>196</v>
      </c>
      <c r="D198" s="19">
        <v>96</v>
      </c>
      <c r="E198" s="19">
        <v>100</v>
      </c>
      <c r="F198" s="19">
        <v>198</v>
      </c>
      <c r="G198" s="19">
        <v>98</v>
      </c>
      <c r="H198" s="19">
        <v>100</v>
      </c>
      <c r="I198" s="19">
        <v>196</v>
      </c>
    </row>
    <row r="199" spans="1:9" s="18" customFormat="1" ht="12" customHeight="1" x14ac:dyDescent="0.2">
      <c r="A199" s="246" t="s">
        <v>216</v>
      </c>
      <c r="B199" s="246"/>
      <c r="C199" s="19">
        <v>2958</v>
      </c>
      <c r="D199" s="19">
        <v>1500</v>
      </c>
      <c r="E199" s="19">
        <v>1458</v>
      </c>
      <c r="F199" s="19">
        <v>2908</v>
      </c>
      <c r="G199" s="19">
        <v>1457</v>
      </c>
      <c r="H199" s="19">
        <v>1451</v>
      </c>
      <c r="I199" s="19">
        <v>2933</v>
      </c>
    </row>
    <row r="200" spans="1:9" s="18" customFormat="1" ht="12" customHeight="1" x14ac:dyDescent="0.2">
      <c r="A200" s="246" t="s">
        <v>217</v>
      </c>
      <c r="B200" s="246"/>
      <c r="C200" s="19">
        <v>872</v>
      </c>
      <c r="D200" s="19">
        <v>439</v>
      </c>
      <c r="E200" s="19">
        <v>433</v>
      </c>
      <c r="F200" s="19">
        <v>879</v>
      </c>
      <c r="G200" s="19">
        <v>451</v>
      </c>
      <c r="H200" s="19">
        <v>428</v>
      </c>
      <c r="I200" s="19">
        <v>876</v>
      </c>
    </row>
    <row r="201" spans="1:9" s="18" customFormat="1" ht="12" customHeight="1" x14ac:dyDescent="0.2">
      <c r="A201" s="246" t="s">
        <v>220</v>
      </c>
      <c r="B201" s="246"/>
      <c r="C201" s="19">
        <v>349</v>
      </c>
      <c r="D201" s="19">
        <v>181</v>
      </c>
      <c r="E201" s="19">
        <v>168</v>
      </c>
      <c r="F201" s="19">
        <v>344</v>
      </c>
      <c r="G201" s="19">
        <v>177</v>
      </c>
      <c r="H201" s="19">
        <v>167</v>
      </c>
      <c r="I201" s="19">
        <v>346</v>
      </c>
    </row>
    <row r="202" spans="1:9" s="18" customFormat="1" ht="12" customHeight="1" x14ac:dyDescent="0.2">
      <c r="A202" s="246" t="s">
        <v>221</v>
      </c>
      <c r="B202" s="246"/>
      <c r="C202" s="19">
        <v>762</v>
      </c>
      <c r="D202" s="19">
        <v>412</v>
      </c>
      <c r="E202" s="19">
        <v>350</v>
      </c>
      <c r="F202" s="19">
        <v>741</v>
      </c>
      <c r="G202" s="19">
        <v>388</v>
      </c>
      <c r="H202" s="19">
        <v>353</v>
      </c>
      <c r="I202" s="19">
        <v>753</v>
      </c>
    </row>
    <row r="203" spans="1:9" s="18" customFormat="1" ht="12" customHeight="1" x14ac:dyDescent="0.2">
      <c r="A203" s="246" t="s">
        <v>222</v>
      </c>
      <c r="B203" s="246"/>
      <c r="C203" s="19">
        <v>415</v>
      </c>
      <c r="D203" s="19">
        <v>216</v>
      </c>
      <c r="E203" s="19">
        <v>199</v>
      </c>
      <c r="F203" s="19">
        <v>423</v>
      </c>
      <c r="G203" s="19">
        <v>221</v>
      </c>
      <c r="H203" s="19">
        <v>202</v>
      </c>
      <c r="I203" s="19">
        <v>419</v>
      </c>
    </row>
    <row r="204" spans="1:9" s="18" customFormat="1" ht="12" customHeight="1" x14ac:dyDescent="0.2">
      <c r="A204" s="246" t="s">
        <v>223</v>
      </c>
      <c r="B204" s="246"/>
      <c r="C204" s="19">
        <v>1077</v>
      </c>
      <c r="D204" s="19">
        <v>528</v>
      </c>
      <c r="E204" s="19">
        <v>549</v>
      </c>
      <c r="F204" s="19">
        <v>1051</v>
      </c>
      <c r="G204" s="19">
        <v>521</v>
      </c>
      <c r="H204" s="19">
        <v>530</v>
      </c>
      <c r="I204" s="19">
        <v>1064</v>
      </c>
    </row>
    <row r="205" spans="1:9" s="18" customFormat="1" ht="12" customHeight="1" x14ac:dyDescent="0.2">
      <c r="A205" s="253" t="s">
        <v>224</v>
      </c>
      <c r="B205" s="253"/>
      <c r="C205" s="25">
        <v>80</v>
      </c>
      <c r="D205" s="25">
        <v>41</v>
      </c>
      <c r="E205" s="25">
        <v>39</v>
      </c>
      <c r="F205" s="25">
        <v>78</v>
      </c>
      <c r="G205" s="25">
        <v>38</v>
      </c>
      <c r="H205" s="25">
        <v>40</v>
      </c>
      <c r="I205" s="25">
        <v>78</v>
      </c>
    </row>
    <row r="206" spans="1:9" s="18" customFormat="1" ht="12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8" customFormat="1" ht="12" customHeight="1" x14ac:dyDescent="0.2">
      <c r="A207" s="247" t="s">
        <v>225</v>
      </c>
      <c r="B207" s="247"/>
      <c r="C207" s="17">
        <v>350363</v>
      </c>
      <c r="D207" s="17">
        <v>170541</v>
      </c>
      <c r="E207" s="17">
        <v>179822</v>
      </c>
      <c r="F207" s="17">
        <v>351946</v>
      </c>
      <c r="G207" s="17">
        <v>171466</v>
      </c>
      <c r="H207" s="17">
        <v>180480</v>
      </c>
      <c r="I207" s="17">
        <v>351154</v>
      </c>
    </row>
    <row r="208" spans="1:9" s="18" customFormat="1" ht="12" customHeight="1" x14ac:dyDescent="0.2">
      <c r="A208" s="246" t="s">
        <v>226</v>
      </c>
      <c r="B208" s="246"/>
      <c r="C208" s="19">
        <v>51073</v>
      </c>
      <c r="D208" s="19">
        <v>24812</v>
      </c>
      <c r="E208" s="19">
        <v>26261</v>
      </c>
      <c r="F208" s="19">
        <v>51183</v>
      </c>
      <c r="G208" s="19">
        <v>24969</v>
      </c>
      <c r="H208" s="19">
        <v>26214</v>
      </c>
      <c r="I208" s="19">
        <v>51127</v>
      </c>
    </row>
    <row r="209" spans="1:9" s="18" customFormat="1" ht="12" customHeight="1" x14ac:dyDescent="0.2">
      <c r="A209" s="246" t="s">
        <v>227</v>
      </c>
      <c r="B209" s="246"/>
      <c r="C209" s="19">
        <v>150948</v>
      </c>
      <c r="D209" s="19">
        <v>73269</v>
      </c>
      <c r="E209" s="19">
        <v>77679</v>
      </c>
      <c r="F209" s="19">
        <v>151522</v>
      </c>
      <c r="G209" s="19">
        <v>73578</v>
      </c>
      <c r="H209" s="19">
        <v>77944</v>
      </c>
      <c r="I209" s="19">
        <v>151235</v>
      </c>
    </row>
    <row r="210" spans="1:9" s="18" customFormat="1" ht="12" customHeight="1" x14ac:dyDescent="0.2">
      <c r="A210" s="246" t="s">
        <v>228</v>
      </c>
      <c r="B210" s="246"/>
      <c r="C210" s="19">
        <v>63440</v>
      </c>
      <c r="D210" s="19">
        <v>30430</v>
      </c>
      <c r="E210" s="19">
        <v>33010</v>
      </c>
      <c r="F210" s="19">
        <v>63688</v>
      </c>
      <c r="G210" s="19">
        <v>30598</v>
      </c>
      <c r="H210" s="19">
        <v>33090</v>
      </c>
      <c r="I210" s="19">
        <v>63564</v>
      </c>
    </row>
    <row r="211" spans="1:9" s="18" customFormat="1" ht="12" customHeight="1" x14ac:dyDescent="0.2">
      <c r="A211" s="246" t="s">
        <v>229</v>
      </c>
      <c r="B211" s="246"/>
      <c r="C211" s="19">
        <v>6021</v>
      </c>
      <c r="D211" s="19">
        <v>2997</v>
      </c>
      <c r="E211" s="19">
        <v>3024</v>
      </c>
      <c r="F211" s="19">
        <v>5984</v>
      </c>
      <c r="G211" s="19">
        <v>2988</v>
      </c>
      <c r="H211" s="19">
        <v>2996</v>
      </c>
      <c r="I211" s="19">
        <v>6003</v>
      </c>
    </row>
    <row r="212" spans="1:9" s="18" customFormat="1" ht="12" customHeight="1" x14ac:dyDescent="0.2">
      <c r="A212" s="246" t="s">
        <v>230</v>
      </c>
      <c r="B212" s="246"/>
      <c r="C212" s="19">
        <v>50803</v>
      </c>
      <c r="D212" s="19">
        <v>24735</v>
      </c>
      <c r="E212" s="19">
        <v>26068</v>
      </c>
      <c r="F212" s="19">
        <v>51422</v>
      </c>
      <c r="G212" s="19">
        <v>25018</v>
      </c>
      <c r="H212" s="19">
        <v>26404</v>
      </c>
      <c r="I212" s="19">
        <v>51112</v>
      </c>
    </row>
    <row r="213" spans="1:9" s="18" customFormat="1" ht="12" customHeight="1" x14ac:dyDescent="0.2">
      <c r="A213" s="246" t="s">
        <v>231</v>
      </c>
      <c r="B213" s="246"/>
      <c r="C213" s="19">
        <v>13013</v>
      </c>
      <c r="D213" s="19">
        <v>6641</v>
      </c>
      <c r="E213" s="19">
        <v>6372</v>
      </c>
      <c r="F213" s="19">
        <v>13090</v>
      </c>
      <c r="G213" s="19">
        <v>6678</v>
      </c>
      <c r="H213" s="19">
        <v>6412</v>
      </c>
      <c r="I213" s="19">
        <v>13052</v>
      </c>
    </row>
    <row r="214" spans="1:9" s="18" customFormat="1" ht="12" customHeight="1" x14ac:dyDescent="0.2">
      <c r="A214" s="246" t="s">
        <v>232</v>
      </c>
      <c r="B214" s="246"/>
      <c r="C214" s="19">
        <v>5653</v>
      </c>
      <c r="D214" s="19">
        <v>2852</v>
      </c>
      <c r="E214" s="19">
        <v>2801</v>
      </c>
      <c r="F214" s="19">
        <v>5714</v>
      </c>
      <c r="G214" s="19">
        <v>2883</v>
      </c>
      <c r="H214" s="19">
        <v>2831</v>
      </c>
      <c r="I214" s="19">
        <v>5683</v>
      </c>
    </row>
    <row r="215" spans="1:9" s="18" customFormat="1" ht="12" customHeight="1" x14ac:dyDescent="0.2">
      <c r="A215" s="253" t="s">
        <v>233</v>
      </c>
      <c r="B215" s="253"/>
      <c r="C215" s="25">
        <v>9412</v>
      </c>
      <c r="D215" s="25">
        <v>4805</v>
      </c>
      <c r="E215" s="25">
        <v>4607</v>
      </c>
      <c r="F215" s="25">
        <v>9343</v>
      </c>
      <c r="G215" s="25">
        <v>4754</v>
      </c>
      <c r="H215" s="25">
        <v>4589</v>
      </c>
      <c r="I215" s="25">
        <v>9378</v>
      </c>
    </row>
    <row r="216" spans="1:9" s="18" customFormat="1" ht="12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s="18" customFormat="1" ht="12" customHeight="1" x14ac:dyDescent="0.2">
      <c r="A217" s="247" t="s">
        <v>363</v>
      </c>
      <c r="B217" s="247"/>
      <c r="C217" s="17">
        <f>SUM(C218:C222)</f>
        <v>322270</v>
      </c>
      <c r="D217" s="17">
        <f t="shared" ref="D217:I217" si="41">SUM(D218:D222)</f>
        <v>156279</v>
      </c>
      <c r="E217" s="17">
        <f t="shared" si="41"/>
        <v>165991</v>
      </c>
      <c r="F217" s="17">
        <f t="shared" si="41"/>
        <v>323907</v>
      </c>
      <c r="G217" s="17">
        <f t="shared" si="41"/>
        <v>157234</v>
      </c>
      <c r="H217" s="17">
        <f t="shared" si="41"/>
        <v>166673</v>
      </c>
      <c r="I217" s="17">
        <f t="shared" si="41"/>
        <v>323093</v>
      </c>
    </row>
    <row r="218" spans="1:9" s="18" customFormat="1" ht="12" customHeight="1" x14ac:dyDescent="0.2">
      <c r="A218" s="246" t="s">
        <v>364</v>
      </c>
      <c r="B218" s="246"/>
      <c r="C218" s="132">
        <f>SUM(C163,C164,C166,C167,C169,C168,C170,C172,C173,C174,C175,C176,C177,C178,C179,C183)</f>
        <v>50562</v>
      </c>
      <c r="D218" s="132">
        <f t="shared" ref="D218:I218" si="42">SUM(D163,D164,D166,D167,D169,D168,D170,D172,D173,D174,D175,D176,D177,D178,D179,D183)</f>
        <v>24547</v>
      </c>
      <c r="E218" s="132">
        <f t="shared" si="42"/>
        <v>26015</v>
      </c>
      <c r="F218" s="132">
        <f t="shared" si="42"/>
        <v>51101</v>
      </c>
      <c r="G218" s="132">
        <f t="shared" si="42"/>
        <v>24784</v>
      </c>
      <c r="H218" s="132">
        <f t="shared" si="42"/>
        <v>26317</v>
      </c>
      <c r="I218" s="132">
        <f t="shared" si="42"/>
        <v>50830</v>
      </c>
    </row>
    <row r="219" spans="1:9" s="18" customFormat="1" ht="12" customHeight="1" x14ac:dyDescent="0.2">
      <c r="A219" s="246" t="s">
        <v>365</v>
      </c>
      <c r="B219" s="246"/>
      <c r="C219" s="132">
        <f>SUM(C57+C58+C59+C79+C60+C61+C62+C63+C64+C65+C66+C67)</f>
        <v>51562</v>
      </c>
      <c r="D219" s="132">
        <f t="shared" ref="D219:I219" si="43">SUM(D57+D58+D59+D79+D60+D61+D62+D63+D64+D65+D66+D67)</f>
        <v>25061</v>
      </c>
      <c r="E219" s="132">
        <f t="shared" si="43"/>
        <v>26501</v>
      </c>
      <c r="F219" s="132">
        <f t="shared" si="43"/>
        <v>51668</v>
      </c>
      <c r="G219" s="132">
        <f t="shared" si="43"/>
        <v>25212</v>
      </c>
      <c r="H219" s="132">
        <f t="shared" si="43"/>
        <v>26456</v>
      </c>
      <c r="I219" s="132">
        <f t="shared" si="43"/>
        <v>51614</v>
      </c>
    </row>
    <row r="220" spans="1:9" s="18" customFormat="1" ht="12" customHeight="1" x14ac:dyDescent="0.2">
      <c r="A220" s="246" t="s">
        <v>366</v>
      </c>
      <c r="B220" s="246"/>
      <c r="C220" s="133">
        <f>SUM(C124+C126+C128+C129+C133+C137+C138+C139+C140+C142+C144+C147+C148+C153+C160+C145+C135)</f>
        <v>55400</v>
      </c>
      <c r="D220" s="133">
        <f t="shared" ref="D220:I220" si="44">SUM(D124+D126+D128+D129+D133+D137+D138+D139+D140+D142+D144+D147+D148+D153+D160+D145+D135)</f>
        <v>26480</v>
      </c>
      <c r="E220" s="133">
        <f t="shared" si="44"/>
        <v>28920</v>
      </c>
      <c r="F220" s="133">
        <f t="shared" si="44"/>
        <v>55528</v>
      </c>
      <c r="G220" s="133">
        <f t="shared" si="44"/>
        <v>26544</v>
      </c>
      <c r="H220" s="133">
        <f t="shared" si="44"/>
        <v>28984</v>
      </c>
      <c r="I220" s="133">
        <f t="shared" si="44"/>
        <v>55465</v>
      </c>
    </row>
    <row r="221" spans="1:9" s="18" customFormat="1" ht="12" customHeight="1" x14ac:dyDescent="0.2">
      <c r="A221" s="246" t="s">
        <v>367</v>
      </c>
      <c r="B221" s="246"/>
      <c r="C221" s="132">
        <f>SUM(C70+C75+C77+C81+C82+C84+C86+C88+C90+C91+C92+C94+C95+C93+C97+C105+C106+C109+C112+C113+C115+C117+C118+C119+C120+C85+C111+C72+C76+C78+C80+C87+C89+C96+C98+C99+C100+C104+C107+C108+C110+C114+C83+C121+C71+C73+C74+C101+C103+C116+C102)</f>
        <v>150459</v>
      </c>
      <c r="D221" s="132">
        <f t="shared" ref="D221:I221" si="45">SUM(D70+D75+D77+D81+D82+D84+D86+D88+D90+D91+D92+D94+D95+D93+D97+D105+D106+D109+D112+D113+D115+D117+D118+D119+D120+D85+D111+D72+D76+D78+D80+D87+D89+D96+D98+D99+D100+D104+D107+D108+D110+D114+D83+D121+D71+D73+D74+D101+D103+D116+D102)</f>
        <v>73020</v>
      </c>
      <c r="E221" s="132">
        <f t="shared" si="45"/>
        <v>77439</v>
      </c>
      <c r="F221" s="132">
        <f t="shared" si="45"/>
        <v>151037</v>
      </c>
      <c r="G221" s="132">
        <f t="shared" si="45"/>
        <v>73335</v>
      </c>
      <c r="H221" s="132">
        <f t="shared" si="45"/>
        <v>77702</v>
      </c>
      <c r="I221" s="132">
        <f t="shared" si="45"/>
        <v>150748</v>
      </c>
    </row>
    <row r="222" spans="1:9" s="18" customFormat="1" ht="12" customHeight="1" x14ac:dyDescent="0.2">
      <c r="A222" s="24" t="s">
        <v>368</v>
      </c>
      <c r="B222" s="24"/>
      <c r="C222" s="53">
        <f>C171+C184+C187+C150+C136+C165+C132+C130</f>
        <v>14287</v>
      </c>
      <c r="D222" s="53">
        <f t="shared" ref="D222:I222" si="46">D171+D184+D187+D150+D136+D165+D132+D130</f>
        <v>7171</v>
      </c>
      <c r="E222" s="53">
        <f t="shared" si="46"/>
        <v>7116</v>
      </c>
      <c r="F222" s="53">
        <f t="shared" si="46"/>
        <v>14573</v>
      </c>
      <c r="G222" s="53">
        <f t="shared" si="46"/>
        <v>7359</v>
      </c>
      <c r="H222" s="53">
        <f t="shared" si="46"/>
        <v>7214</v>
      </c>
      <c r="I222" s="53">
        <f t="shared" si="46"/>
        <v>14436</v>
      </c>
    </row>
    <row r="223" spans="1:9" s="18" customFormat="1" ht="12" customHeight="1" x14ac:dyDescent="0.2">
      <c r="A223" s="28"/>
      <c r="B223" s="28"/>
      <c r="C223" s="29"/>
      <c r="D223" s="29"/>
      <c r="E223" s="29"/>
      <c r="F223" s="29"/>
      <c r="G223" s="29"/>
      <c r="H223" s="29"/>
      <c r="I223" s="29"/>
    </row>
    <row r="224" spans="1:9" s="16" customFormat="1" ht="12" customHeight="1" x14ac:dyDescent="0.2">
      <c r="A224" s="134" t="s">
        <v>369</v>
      </c>
      <c r="B224" s="134"/>
      <c r="C224" s="13">
        <f>C9-C217</f>
        <v>28093</v>
      </c>
      <c r="D224" s="13">
        <f t="shared" ref="D224:I224" si="47">D9-D217</f>
        <v>14262</v>
      </c>
      <c r="E224" s="13">
        <f t="shared" si="47"/>
        <v>13831</v>
      </c>
      <c r="F224" s="13">
        <f t="shared" si="47"/>
        <v>28039</v>
      </c>
      <c r="G224" s="13">
        <f t="shared" si="47"/>
        <v>14232</v>
      </c>
      <c r="H224" s="13">
        <f t="shared" si="47"/>
        <v>13807</v>
      </c>
      <c r="I224" s="13">
        <f t="shared" si="47"/>
        <v>28061</v>
      </c>
    </row>
    <row r="225" spans="1:9" s="30" customFormat="1" ht="5.25" x14ac:dyDescent="0.15">
      <c r="A225" s="295"/>
      <c r="B225" s="295"/>
      <c r="C225" s="295"/>
      <c r="D225" s="295"/>
      <c r="E225" s="295"/>
      <c r="F225" s="295"/>
      <c r="G225" s="295"/>
      <c r="H225" s="295"/>
      <c r="I225" s="295"/>
    </row>
    <row r="226" spans="1:9" s="31" customFormat="1" ht="12" customHeight="1" x14ac:dyDescent="0.2">
      <c r="A226" s="291" t="s">
        <v>356</v>
      </c>
      <c r="B226" s="291"/>
      <c r="C226" s="291"/>
      <c r="D226" s="291"/>
      <c r="E226" s="291"/>
      <c r="F226" s="291"/>
      <c r="G226" s="291"/>
      <c r="H226" s="291"/>
      <c r="I226" s="291"/>
    </row>
    <row r="227" spans="1:9" s="31" customFormat="1" ht="12" customHeight="1" x14ac:dyDescent="0.2">
      <c r="A227" s="291" t="s">
        <v>370</v>
      </c>
      <c r="B227" s="291"/>
      <c r="C227" s="291"/>
      <c r="D227" s="291"/>
      <c r="E227" s="291"/>
      <c r="F227" s="291"/>
      <c r="G227" s="291"/>
      <c r="H227" s="291"/>
      <c r="I227" s="291"/>
    </row>
    <row r="228" spans="1:9" s="32" customFormat="1" ht="5.25" customHeight="1" x14ac:dyDescent="0.15">
      <c r="A228" s="292"/>
      <c r="B228" s="292"/>
      <c r="C228" s="292"/>
      <c r="D228" s="292"/>
      <c r="E228" s="292"/>
      <c r="F228" s="292"/>
      <c r="G228" s="292"/>
      <c r="H228" s="292"/>
      <c r="I228" s="292"/>
    </row>
    <row r="229" spans="1:9" s="31" customFormat="1" ht="11.25" customHeight="1" x14ac:dyDescent="0.15">
      <c r="A229" s="273" t="s">
        <v>346</v>
      </c>
      <c r="B229" s="273"/>
      <c r="C229" s="273"/>
      <c r="D229" s="273"/>
      <c r="E229" s="273"/>
      <c r="F229" s="273"/>
      <c r="G229" s="273"/>
      <c r="H229" s="273"/>
      <c r="I229" s="273"/>
    </row>
    <row r="230" spans="1:9" s="32" customFormat="1" ht="5.25" customHeight="1" x14ac:dyDescent="0.2">
      <c r="A230" s="271"/>
      <c r="B230" s="272"/>
      <c r="C230" s="272"/>
      <c r="D230" s="272"/>
      <c r="E230" s="272"/>
      <c r="F230" s="272"/>
      <c r="G230" s="272"/>
      <c r="H230" s="272"/>
      <c r="I230" s="272"/>
    </row>
    <row r="231" spans="1:9" s="33" customFormat="1" ht="11.25" x14ac:dyDescent="0.2">
      <c r="A231" s="269" t="s">
        <v>362</v>
      </c>
      <c r="B231" s="269"/>
      <c r="C231" s="269"/>
      <c r="D231" s="269"/>
      <c r="E231" s="269"/>
      <c r="F231" s="269"/>
      <c r="G231" s="269"/>
      <c r="H231" s="269"/>
      <c r="I231" s="269"/>
    </row>
    <row r="232" spans="1:9" s="33" customFormat="1" ht="11.25" customHeight="1" x14ac:dyDescent="0.2">
      <c r="A232" s="291" t="s">
        <v>338</v>
      </c>
      <c r="B232" s="291"/>
      <c r="C232" s="291"/>
      <c r="D232" s="291"/>
      <c r="E232" s="291"/>
      <c r="F232" s="291"/>
      <c r="G232" s="291"/>
      <c r="H232" s="291"/>
      <c r="I232" s="291"/>
    </row>
  </sheetData>
  <mergeCells count="198">
    <mergeCell ref="A220:B220"/>
    <mergeCell ref="A228:I228"/>
    <mergeCell ref="A229:I229"/>
    <mergeCell ref="A231:I231"/>
    <mergeCell ref="A232:I232"/>
    <mergeCell ref="A225:I225"/>
    <mergeCell ref="A226:I226"/>
    <mergeCell ref="A221:B221"/>
    <mergeCell ref="A227:I227"/>
    <mergeCell ref="A230:I230"/>
    <mergeCell ref="A213:B213"/>
    <mergeCell ref="A214:B214"/>
    <mergeCell ref="A215:B215"/>
    <mergeCell ref="A217:B217"/>
    <mergeCell ref="A218:B218"/>
    <mergeCell ref="A219:B219"/>
    <mergeCell ref="A207:B207"/>
    <mergeCell ref="A208:B208"/>
    <mergeCell ref="A209:B209"/>
    <mergeCell ref="A210:B210"/>
    <mergeCell ref="A211:B211"/>
    <mergeCell ref="A212:B212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6:B186"/>
    <mergeCell ref="A187:B187"/>
    <mergeCell ref="A189:B189"/>
    <mergeCell ref="A190:B190"/>
    <mergeCell ref="A191:B191"/>
    <mergeCell ref="A192:B192"/>
    <mergeCell ref="A179:B179"/>
    <mergeCell ref="A181:B181"/>
    <mergeCell ref="A182:B182"/>
    <mergeCell ref="A183:B183"/>
    <mergeCell ref="A184:B184"/>
    <mergeCell ref="A185:B185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0:B160"/>
    <mergeCell ref="A162:B162"/>
    <mergeCell ref="A163:B163"/>
    <mergeCell ref="A164:B164"/>
    <mergeCell ref="A165:B165"/>
    <mergeCell ref="A166:B166"/>
    <mergeCell ref="A154:B154"/>
    <mergeCell ref="A155:B155"/>
    <mergeCell ref="A156:B156"/>
    <mergeCell ref="A157:B157"/>
    <mergeCell ref="A158:B158"/>
    <mergeCell ref="A159:B159"/>
    <mergeCell ref="A147:B147"/>
    <mergeCell ref="A148:B148"/>
    <mergeCell ref="A149:B149"/>
    <mergeCell ref="A150:B150"/>
    <mergeCell ref="A152:B152"/>
    <mergeCell ref="A153:B153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7:B67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4:B54"/>
    <mergeCell ref="A56:B56"/>
    <mergeCell ref="A57:B57"/>
    <mergeCell ref="A58:B58"/>
    <mergeCell ref="A59:B59"/>
    <mergeCell ref="A60:B60"/>
    <mergeCell ref="A42:B42"/>
    <mergeCell ref="A43:B43"/>
    <mergeCell ref="A46:B46"/>
    <mergeCell ref="A51:B51"/>
    <mergeCell ref="A52:B52"/>
    <mergeCell ref="A53:B53"/>
    <mergeCell ref="A31:B31"/>
    <mergeCell ref="A32:B32"/>
    <mergeCell ref="A37:B37"/>
    <mergeCell ref="A38:B38"/>
    <mergeCell ref="A39:B39"/>
    <mergeCell ref="A41:B41"/>
    <mergeCell ref="A24:B24"/>
    <mergeCell ref="A25:B25"/>
    <mergeCell ref="A28:B28"/>
    <mergeCell ref="F6:H6"/>
    <mergeCell ref="A7:I7"/>
    <mergeCell ref="A9:B9"/>
    <mergeCell ref="A11:B11"/>
    <mergeCell ref="A12:B12"/>
    <mergeCell ref="A16:B16"/>
    <mergeCell ref="A6:B6"/>
    <mergeCell ref="C6:E6"/>
    <mergeCell ref="A1:I1"/>
    <mergeCell ref="A2:I2"/>
    <mergeCell ref="A3:I3"/>
    <mergeCell ref="A4:I4"/>
    <mergeCell ref="A5:B5"/>
    <mergeCell ref="C5:H5"/>
    <mergeCell ref="A20:B20"/>
    <mergeCell ref="A22:B22"/>
    <mergeCell ref="A23:B23"/>
  </mergeCells>
  <pageMargins left="0" right="0" top="0" bottom="0" header="0" footer="0"/>
  <pageSetup paperSize="9" scale="90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workbookViewId="0">
      <selection sqref="A1:I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8" width="9.7109375" style="2" customWidth="1"/>
    <col min="9" max="9" width="14.5703125" style="2" bestFit="1" customWidth="1"/>
    <col min="10" max="16384" width="9.140625" style="1"/>
  </cols>
  <sheetData>
    <row r="1" spans="1:9" s="3" customFormat="1" ht="12.75" customHeight="1" x14ac:dyDescent="0.2">
      <c r="A1" s="288"/>
      <c r="B1" s="288"/>
      <c r="C1" s="288"/>
      <c r="D1" s="288"/>
      <c r="E1" s="288"/>
      <c r="F1" s="288"/>
      <c r="G1" s="288"/>
      <c r="H1" s="288"/>
      <c r="I1" s="288"/>
    </row>
    <row r="2" spans="1:9" s="3" customFormat="1" ht="12.75" customHeight="1" x14ac:dyDescent="0.2">
      <c r="A2" s="288" t="s">
        <v>359</v>
      </c>
      <c r="B2" s="288"/>
      <c r="C2" s="288"/>
      <c r="D2" s="288"/>
      <c r="E2" s="288"/>
      <c r="F2" s="288"/>
      <c r="G2" s="288"/>
      <c r="H2" s="288"/>
      <c r="I2" s="288"/>
    </row>
    <row r="3" spans="1:9" s="4" customFormat="1" ht="15" customHeight="1" x14ac:dyDescent="0.25">
      <c r="A3" s="289"/>
      <c r="B3" s="289"/>
      <c r="C3" s="289"/>
      <c r="D3" s="289"/>
      <c r="E3" s="289"/>
      <c r="F3" s="289"/>
      <c r="G3" s="289"/>
      <c r="H3" s="289"/>
      <c r="I3" s="289"/>
    </row>
    <row r="4" spans="1:9" s="4" customFormat="1" ht="15" customHeight="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9" s="126" customFormat="1" ht="12" customHeight="1" x14ac:dyDescent="0.2">
      <c r="A5" s="240"/>
      <c r="B5" s="240"/>
      <c r="C5" s="241" t="s">
        <v>1</v>
      </c>
      <c r="D5" s="240"/>
      <c r="E5" s="240"/>
      <c r="F5" s="240"/>
      <c r="G5" s="240"/>
      <c r="H5" s="242"/>
      <c r="I5" s="125" t="s">
        <v>2</v>
      </c>
    </row>
    <row r="6" spans="1:9" s="127" customFormat="1" ht="12" customHeight="1" x14ac:dyDescent="0.2">
      <c r="A6" s="243"/>
      <c r="B6" s="243"/>
      <c r="C6" s="244">
        <v>2013</v>
      </c>
      <c r="D6" s="245"/>
      <c r="E6" s="245"/>
      <c r="F6" s="245">
        <v>2014</v>
      </c>
      <c r="G6" s="245"/>
      <c r="H6" s="259"/>
      <c r="I6" s="128">
        <v>2014</v>
      </c>
    </row>
    <row r="7" spans="1:9" s="126" customFormat="1" ht="12" customHeight="1" x14ac:dyDescent="0.2">
      <c r="A7" s="260"/>
      <c r="B7" s="260"/>
      <c r="C7" s="260"/>
      <c r="D7" s="260"/>
      <c r="E7" s="260"/>
      <c r="F7" s="260"/>
      <c r="G7" s="260"/>
      <c r="H7" s="260"/>
      <c r="I7" s="260"/>
    </row>
    <row r="8" spans="1:9" s="9" customFormat="1" ht="12" customHeight="1" x14ac:dyDescent="0.2">
      <c r="A8" s="10"/>
      <c r="B8" s="10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</row>
    <row r="9" spans="1:9" s="12" customFormat="1" ht="12" customHeight="1" x14ac:dyDescent="0.2">
      <c r="A9" s="258" t="s">
        <v>6</v>
      </c>
      <c r="B9" s="258"/>
      <c r="C9" s="13">
        <f t="shared" ref="C9:I9" si="0">C11+C22+C37+C41+C51</f>
        <v>346539</v>
      </c>
      <c r="D9" s="13">
        <f t="shared" si="0"/>
        <v>168446</v>
      </c>
      <c r="E9" s="13">
        <f t="shared" si="0"/>
        <v>178093</v>
      </c>
      <c r="F9" s="13">
        <f t="shared" si="0"/>
        <v>350363</v>
      </c>
      <c r="G9" s="13">
        <f t="shared" si="0"/>
        <v>170541</v>
      </c>
      <c r="H9" s="13">
        <f t="shared" si="0"/>
        <v>179822</v>
      </c>
      <c r="I9" s="13">
        <f t="shared" si="0"/>
        <v>348451</v>
      </c>
    </row>
    <row r="10" spans="1:9" s="12" customFormat="1" ht="12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</row>
    <row r="11" spans="1:9" s="16" customFormat="1" ht="12" customHeight="1" x14ac:dyDescent="0.2">
      <c r="A11" s="247" t="s">
        <v>7</v>
      </c>
      <c r="B11" s="247"/>
      <c r="C11" s="17">
        <f t="shared" ref="C11:I11" si="1">C12+C16+C20</f>
        <v>29405</v>
      </c>
      <c r="D11" s="17">
        <f t="shared" si="1"/>
        <v>14977</v>
      </c>
      <c r="E11" s="17">
        <f t="shared" si="1"/>
        <v>14428</v>
      </c>
      <c r="F11" s="17">
        <f t="shared" si="1"/>
        <v>29544</v>
      </c>
      <c r="G11" s="17">
        <f t="shared" si="1"/>
        <v>15035</v>
      </c>
      <c r="H11" s="17">
        <f t="shared" si="1"/>
        <v>14509</v>
      </c>
      <c r="I11" s="17">
        <f t="shared" si="1"/>
        <v>29476</v>
      </c>
    </row>
    <row r="12" spans="1:9" s="18" customFormat="1" ht="12" customHeight="1" x14ac:dyDescent="0.2">
      <c r="A12" s="246" t="s">
        <v>8</v>
      </c>
      <c r="B12" s="246"/>
      <c r="C12" s="19">
        <f t="shared" ref="C12:I12" si="2">C13+C14+C15</f>
        <v>9377</v>
      </c>
      <c r="D12" s="19">
        <f t="shared" si="2"/>
        <v>4800</v>
      </c>
      <c r="E12" s="19">
        <f t="shared" si="2"/>
        <v>4577</v>
      </c>
      <c r="F12" s="19">
        <f t="shared" si="2"/>
        <v>9412</v>
      </c>
      <c r="G12" s="19">
        <f t="shared" si="2"/>
        <v>4805</v>
      </c>
      <c r="H12" s="19">
        <f t="shared" si="2"/>
        <v>4607</v>
      </c>
      <c r="I12" s="19">
        <f t="shared" si="2"/>
        <v>9395</v>
      </c>
    </row>
    <row r="13" spans="1:9" s="18" customFormat="1" ht="12" customHeight="1" x14ac:dyDescent="0.2">
      <c r="A13" s="20"/>
      <c r="B13" s="21" t="s">
        <v>9</v>
      </c>
      <c r="C13" s="19">
        <f t="shared" ref="C13:I13" si="3">C195+C196+C198+C203+C204</f>
        <v>3292</v>
      </c>
      <c r="D13" s="19">
        <f t="shared" si="3"/>
        <v>1664</v>
      </c>
      <c r="E13" s="19">
        <f t="shared" si="3"/>
        <v>1628</v>
      </c>
      <c r="F13" s="19">
        <f t="shared" si="3"/>
        <v>3361</v>
      </c>
      <c r="G13" s="19">
        <f t="shared" si="3"/>
        <v>1701</v>
      </c>
      <c r="H13" s="19">
        <f t="shared" si="3"/>
        <v>1660</v>
      </c>
      <c r="I13" s="19">
        <f t="shared" si="3"/>
        <v>3326</v>
      </c>
    </row>
    <row r="14" spans="1:9" s="18" customFormat="1" ht="12" customHeight="1" x14ac:dyDescent="0.2">
      <c r="A14" s="20"/>
      <c r="B14" s="21" t="s">
        <v>10</v>
      </c>
      <c r="C14" s="19">
        <f t="shared" ref="C14:I14" si="4">+C199+C205</f>
        <v>3071</v>
      </c>
      <c r="D14" s="19">
        <f t="shared" si="4"/>
        <v>1574</v>
      </c>
      <c r="E14" s="19">
        <f t="shared" si="4"/>
        <v>1497</v>
      </c>
      <c r="F14" s="19">
        <f t="shared" si="4"/>
        <v>3038</v>
      </c>
      <c r="G14" s="19">
        <f t="shared" si="4"/>
        <v>1541</v>
      </c>
      <c r="H14" s="19">
        <f t="shared" si="4"/>
        <v>1497</v>
      </c>
      <c r="I14" s="19">
        <f t="shared" si="4"/>
        <v>3054</v>
      </c>
    </row>
    <row r="15" spans="1:9" s="18" customFormat="1" ht="12" customHeight="1" x14ac:dyDescent="0.2">
      <c r="A15" s="20"/>
      <c r="B15" s="22" t="s">
        <v>11</v>
      </c>
      <c r="C15" s="19">
        <f t="shared" ref="C15:I15" si="5">C197+C200+C201+C202</f>
        <v>3014</v>
      </c>
      <c r="D15" s="19">
        <f t="shared" si="5"/>
        <v>1562</v>
      </c>
      <c r="E15" s="19">
        <f t="shared" si="5"/>
        <v>1452</v>
      </c>
      <c r="F15" s="19">
        <f t="shared" si="5"/>
        <v>3013</v>
      </c>
      <c r="G15" s="19">
        <f t="shared" si="5"/>
        <v>1563</v>
      </c>
      <c r="H15" s="19">
        <f t="shared" si="5"/>
        <v>1450</v>
      </c>
      <c r="I15" s="19">
        <f t="shared" si="5"/>
        <v>3015</v>
      </c>
    </row>
    <row r="16" spans="1:9" s="18" customFormat="1" ht="12" customHeight="1" x14ac:dyDescent="0.2">
      <c r="A16" s="246" t="s">
        <v>12</v>
      </c>
      <c r="B16" s="246"/>
      <c r="C16" s="19">
        <f t="shared" ref="C16:I16" si="6">C17+C18+C19</f>
        <v>5659</v>
      </c>
      <c r="D16" s="19">
        <f t="shared" si="6"/>
        <v>2849</v>
      </c>
      <c r="E16" s="19">
        <f t="shared" si="6"/>
        <v>2810</v>
      </c>
      <c r="F16" s="19">
        <f t="shared" si="6"/>
        <v>5653</v>
      </c>
      <c r="G16" s="19">
        <f t="shared" si="6"/>
        <v>2852</v>
      </c>
      <c r="H16" s="19">
        <f t="shared" si="6"/>
        <v>2801</v>
      </c>
      <c r="I16" s="19">
        <f t="shared" si="6"/>
        <v>5656</v>
      </c>
    </row>
    <row r="17" spans="1:9" s="18" customFormat="1" ht="12" customHeight="1" x14ac:dyDescent="0.2">
      <c r="A17" s="20"/>
      <c r="B17" s="21" t="s">
        <v>13</v>
      </c>
      <c r="C17" s="19">
        <f t="shared" ref="C17:I17" si="7">+C191</f>
        <v>1708</v>
      </c>
      <c r="D17" s="19">
        <f t="shared" si="7"/>
        <v>851</v>
      </c>
      <c r="E17" s="19">
        <f t="shared" si="7"/>
        <v>857</v>
      </c>
      <c r="F17" s="19">
        <f t="shared" si="7"/>
        <v>1726</v>
      </c>
      <c r="G17" s="19">
        <f t="shared" si="7"/>
        <v>856</v>
      </c>
      <c r="H17" s="19">
        <f t="shared" si="7"/>
        <v>870</v>
      </c>
      <c r="I17" s="19">
        <f t="shared" si="7"/>
        <v>1718</v>
      </c>
    </row>
    <row r="18" spans="1:9" s="18" customFormat="1" ht="12" customHeight="1" x14ac:dyDescent="0.2">
      <c r="A18" s="20"/>
      <c r="B18" s="21" t="s">
        <v>14</v>
      </c>
      <c r="C18" s="19">
        <f t="shared" ref="C18:I18" si="8">+C190</f>
        <v>1862</v>
      </c>
      <c r="D18" s="19">
        <f t="shared" si="8"/>
        <v>929</v>
      </c>
      <c r="E18" s="19">
        <f t="shared" si="8"/>
        <v>933</v>
      </c>
      <c r="F18" s="19">
        <f t="shared" si="8"/>
        <v>1851</v>
      </c>
      <c r="G18" s="19">
        <f t="shared" si="8"/>
        <v>927</v>
      </c>
      <c r="H18" s="19">
        <f t="shared" si="8"/>
        <v>924</v>
      </c>
      <c r="I18" s="19">
        <f t="shared" si="8"/>
        <v>1857</v>
      </c>
    </row>
    <row r="19" spans="1:9" s="18" customFormat="1" ht="12" customHeight="1" x14ac:dyDescent="0.2">
      <c r="A19" s="23"/>
      <c r="B19" s="21" t="s">
        <v>15</v>
      </c>
      <c r="C19" s="19">
        <f t="shared" ref="C19:I19" si="9">C192</f>
        <v>2089</v>
      </c>
      <c r="D19" s="19">
        <f t="shared" si="9"/>
        <v>1069</v>
      </c>
      <c r="E19" s="19">
        <f t="shared" si="9"/>
        <v>1020</v>
      </c>
      <c r="F19" s="19">
        <f t="shared" si="9"/>
        <v>2076</v>
      </c>
      <c r="G19" s="19">
        <f t="shared" si="9"/>
        <v>1069</v>
      </c>
      <c r="H19" s="19">
        <f t="shared" si="9"/>
        <v>1007</v>
      </c>
      <c r="I19" s="19">
        <f t="shared" si="9"/>
        <v>2081</v>
      </c>
    </row>
    <row r="20" spans="1:9" s="18" customFormat="1" ht="12" customHeight="1" x14ac:dyDescent="0.2">
      <c r="A20" s="253" t="s">
        <v>16</v>
      </c>
      <c r="B20" s="253"/>
      <c r="C20" s="25">
        <f t="shared" ref="C20:I20" si="10">C182+C183+C184+C168+C185+C186+C173+C187+C176</f>
        <v>14369</v>
      </c>
      <c r="D20" s="25">
        <f t="shared" si="10"/>
        <v>7328</v>
      </c>
      <c r="E20" s="25">
        <f t="shared" si="10"/>
        <v>7041</v>
      </c>
      <c r="F20" s="25">
        <f t="shared" si="10"/>
        <v>14479</v>
      </c>
      <c r="G20" s="25">
        <f t="shared" si="10"/>
        <v>7378</v>
      </c>
      <c r="H20" s="25">
        <f t="shared" si="10"/>
        <v>7101</v>
      </c>
      <c r="I20" s="25">
        <f t="shared" si="10"/>
        <v>14425</v>
      </c>
    </row>
    <row r="21" spans="1:9" s="18" customFormat="1" ht="12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s="16" customFormat="1" ht="12" customHeight="1" x14ac:dyDescent="0.2">
      <c r="A22" s="247" t="s">
        <v>349</v>
      </c>
      <c r="B22" s="247"/>
      <c r="C22" s="17">
        <f t="shared" ref="C22:I22" si="11">C23+C24+C25+C28+C31+C32</f>
        <v>69202</v>
      </c>
      <c r="D22" s="17">
        <f t="shared" si="11"/>
        <v>33282</v>
      </c>
      <c r="E22" s="17">
        <f t="shared" si="11"/>
        <v>35920</v>
      </c>
      <c r="F22" s="17">
        <f t="shared" si="11"/>
        <v>69461</v>
      </c>
      <c r="G22" s="17">
        <f t="shared" si="11"/>
        <v>33427</v>
      </c>
      <c r="H22" s="17">
        <f t="shared" si="11"/>
        <v>36034</v>
      </c>
      <c r="I22" s="17">
        <f t="shared" si="11"/>
        <v>69331</v>
      </c>
    </row>
    <row r="23" spans="1:9" s="18" customFormat="1" ht="12" customHeight="1" x14ac:dyDescent="0.2">
      <c r="A23" s="246" t="s">
        <v>18</v>
      </c>
      <c r="B23" s="246"/>
      <c r="C23" s="19">
        <f t="shared" ref="C23:I23" si="12">C124+C126+C127+C137+C138+C140+C142+C144+C145</f>
        <v>41398</v>
      </c>
      <c r="D23" s="19">
        <f t="shared" si="12"/>
        <v>19616</v>
      </c>
      <c r="E23" s="19">
        <f t="shared" si="12"/>
        <v>21782</v>
      </c>
      <c r="F23" s="19">
        <f t="shared" si="12"/>
        <v>41506</v>
      </c>
      <c r="G23" s="19">
        <f t="shared" si="12"/>
        <v>19690</v>
      </c>
      <c r="H23" s="19">
        <f t="shared" si="12"/>
        <v>21816</v>
      </c>
      <c r="I23" s="19">
        <f t="shared" si="12"/>
        <v>41453</v>
      </c>
    </row>
    <row r="24" spans="1:9" s="18" customFormat="1" ht="12" customHeight="1" x14ac:dyDescent="0.2">
      <c r="A24" s="246" t="s">
        <v>19</v>
      </c>
      <c r="B24" s="246"/>
      <c r="C24" s="19">
        <f t="shared" ref="C24:I24" si="13">C132</f>
        <v>5073</v>
      </c>
      <c r="D24" s="19">
        <f t="shared" si="13"/>
        <v>2466</v>
      </c>
      <c r="E24" s="19">
        <f t="shared" si="13"/>
        <v>2607</v>
      </c>
      <c r="F24" s="19">
        <f t="shared" si="13"/>
        <v>5060</v>
      </c>
      <c r="G24" s="19">
        <f t="shared" si="13"/>
        <v>2474</v>
      </c>
      <c r="H24" s="19">
        <f t="shared" si="13"/>
        <v>2586</v>
      </c>
      <c r="I24" s="19">
        <f t="shared" si="13"/>
        <v>5066</v>
      </c>
    </row>
    <row r="25" spans="1:9" s="18" customFormat="1" ht="12" customHeight="1" x14ac:dyDescent="0.2">
      <c r="A25" s="246" t="s">
        <v>20</v>
      </c>
      <c r="B25" s="246"/>
      <c r="C25" s="19">
        <f t="shared" ref="C25:I25" si="14">C26+C27</f>
        <v>12248</v>
      </c>
      <c r="D25" s="19">
        <f t="shared" si="14"/>
        <v>6012</v>
      </c>
      <c r="E25" s="19">
        <f t="shared" si="14"/>
        <v>6236</v>
      </c>
      <c r="F25" s="19">
        <f t="shared" si="14"/>
        <v>12388</v>
      </c>
      <c r="G25" s="19">
        <f t="shared" si="14"/>
        <v>6085</v>
      </c>
      <c r="H25" s="19">
        <f t="shared" si="14"/>
        <v>6303</v>
      </c>
      <c r="I25" s="19">
        <f t="shared" si="14"/>
        <v>12315</v>
      </c>
    </row>
    <row r="26" spans="1:9" s="18" customFormat="1" ht="12" customHeight="1" x14ac:dyDescent="0.2">
      <c r="A26" s="26"/>
      <c r="B26" s="21" t="s">
        <v>21</v>
      </c>
      <c r="C26" s="19">
        <f t="shared" ref="C26:I26" si="15">C125+C129+C131+C139+C146+C150</f>
        <v>897</v>
      </c>
      <c r="D26" s="19">
        <f t="shared" si="15"/>
        <v>436</v>
      </c>
      <c r="E26" s="19">
        <f t="shared" si="15"/>
        <v>461</v>
      </c>
      <c r="F26" s="19">
        <f t="shared" si="15"/>
        <v>892</v>
      </c>
      <c r="G26" s="19">
        <f t="shared" si="15"/>
        <v>433</v>
      </c>
      <c r="H26" s="19">
        <f t="shared" si="15"/>
        <v>459</v>
      </c>
      <c r="I26" s="19">
        <f t="shared" si="15"/>
        <v>892</v>
      </c>
    </row>
    <row r="27" spans="1:9" s="18" customFormat="1" ht="12" customHeight="1" x14ac:dyDescent="0.2">
      <c r="A27" s="23"/>
      <c r="B27" s="21" t="s">
        <v>22</v>
      </c>
      <c r="C27" s="19">
        <f t="shared" ref="C27:I27" si="16">C130+C133+C136+C147</f>
        <v>11351</v>
      </c>
      <c r="D27" s="19">
        <f t="shared" si="16"/>
        <v>5576</v>
      </c>
      <c r="E27" s="19">
        <f t="shared" si="16"/>
        <v>5775</v>
      </c>
      <c r="F27" s="19">
        <f t="shared" si="16"/>
        <v>11496</v>
      </c>
      <c r="G27" s="19">
        <f t="shared" si="16"/>
        <v>5652</v>
      </c>
      <c r="H27" s="19">
        <f t="shared" si="16"/>
        <v>5844</v>
      </c>
      <c r="I27" s="19">
        <f t="shared" si="16"/>
        <v>11423</v>
      </c>
    </row>
    <row r="28" spans="1:9" s="18" customFormat="1" ht="12" customHeight="1" x14ac:dyDescent="0.2">
      <c r="A28" s="246" t="s">
        <v>23</v>
      </c>
      <c r="B28" s="246"/>
      <c r="C28" s="19">
        <f t="shared" ref="C28:I28" si="17">C29+C30</f>
        <v>3786</v>
      </c>
      <c r="D28" s="19">
        <f t="shared" si="17"/>
        <v>1833</v>
      </c>
      <c r="E28" s="19">
        <f t="shared" si="17"/>
        <v>1953</v>
      </c>
      <c r="F28" s="19">
        <f t="shared" si="17"/>
        <v>3771</v>
      </c>
      <c r="G28" s="19">
        <f t="shared" si="17"/>
        <v>1815</v>
      </c>
      <c r="H28" s="19">
        <f t="shared" si="17"/>
        <v>1956</v>
      </c>
      <c r="I28" s="19">
        <f t="shared" si="17"/>
        <v>3779</v>
      </c>
    </row>
    <row r="29" spans="1:9" s="18" customFormat="1" ht="12" customHeight="1" x14ac:dyDescent="0.2">
      <c r="A29" s="26"/>
      <c r="B29" s="21" t="s">
        <v>24</v>
      </c>
      <c r="C29" s="19">
        <f t="shared" ref="C29:I29" si="18">+C128</f>
        <v>1177</v>
      </c>
      <c r="D29" s="19">
        <f t="shared" si="18"/>
        <v>571</v>
      </c>
      <c r="E29" s="19">
        <f t="shared" si="18"/>
        <v>606</v>
      </c>
      <c r="F29" s="19">
        <f t="shared" si="18"/>
        <v>1162</v>
      </c>
      <c r="G29" s="19">
        <f t="shared" si="18"/>
        <v>565</v>
      </c>
      <c r="H29" s="19">
        <f t="shared" si="18"/>
        <v>597</v>
      </c>
      <c r="I29" s="19">
        <f t="shared" si="18"/>
        <v>1170</v>
      </c>
    </row>
    <row r="30" spans="1:9" s="18" customFormat="1" ht="12" customHeight="1" x14ac:dyDescent="0.2">
      <c r="A30" s="23"/>
      <c r="B30" s="21" t="s">
        <v>25</v>
      </c>
      <c r="C30" s="19">
        <f t="shared" ref="C30:I30" si="19">C148</f>
        <v>2609</v>
      </c>
      <c r="D30" s="19">
        <f t="shared" si="19"/>
        <v>1262</v>
      </c>
      <c r="E30" s="19">
        <f t="shared" si="19"/>
        <v>1347</v>
      </c>
      <c r="F30" s="19">
        <f t="shared" si="19"/>
        <v>2609</v>
      </c>
      <c r="G30" s="19">
        <f t="shared" si="19"/>
        <v>1250</v>
      </c>
      <c r="H30" s="19">
        <f t="shared" si="19"/>
        <v>1359</v>
      </c>
      <c r="I30" s="19">
        <f t="shared" si="19"/>
        <v>2609</v>
      </c>
    </row>
    <row r="31" spans="1:9" s="18" customFormat="1" ht="12" customHeight="1" x14ac:dyDescent="0.2">
      <c r="A31" s="246" t="s">
        <v>26</v>
      </c>
      <c r="B31" s="246"/>
      <c r="C31" s="19">
        <f t="shared" ref="C31:I31" si="20">C134+C135+C141+C143+C149</f>
        <v>730</v>
      </c>
      <c r="D31" s="19">
        <f t="shared" si="20"/>
        <v>378</v>
      </c>
      <c r="E31" s="19">
        <f t="shared" si="20"/>
        <v>352</v>
      </c>
      <c r="F31" s="19">
        <f t="shared" si="20"/>
        <v>715</v>
      </c>
      <c r="G31" s="19">
        <f t="shared" si="20"/>
        <v>366</v>
      </c>
      <c r="H31" s="19">
        <f t="shared" si="20"/>
        <v>349</v>
      </c>
      <c r="I31" s="19">
        <f t="shared" si="20"/>
        <v>724</v>
      </c>
    </row>
    <row r="32" spans="1:9" s="18" customFormat="1" ht="12" customHeight="1" x14ac:dyDescent="0.2">
      <c r="A32" s="246" t="s">
        <v>350</v>
      </c>
      <c r="B32" s="246"/>
      <c r="C32" s="19">
        <f t="shared" ref="C32:I32" si="21">C33+C34+C35</f>
        <v>5967</v>
      </c>
      <c r="D32" s="19">
        <f t="shared" si="21"/>
        <v>2977</v>
      </c>
      <c r="E32" s="19">
        <f t="shared" si="21"/>
        <v>2990</v>
      </c>
      <c r="F32" s="19">
        <f t="shared" si="21"/>
        <v>6021</v>
      </c>
      <c r="G32" s="19">
        <f t="shared" si="21"/>
        <v>2997</v>
      </c>
      <c r="H32" s="19">
        <f t="shared" si="21"/>
        <v>3024</v>
      </c>
      <c r="I32" s="19">
        <f t="shared" si="21"/>
        <v>5994</v>
      </c>
    </row>
    <row r="33" spans="1:9" s="18" customFormat="1" ht="12" customHeight="1" x14ac:dyDescent="0.2">
      <c r="A33" s="26"/>
      <c r="B33" s="21" t="s">
        <v>28</v>
      </c>
      <c r="C33" s="19">
        <f t="shared" ref="C33:I33" si="22">C158</f>
        <v>563</v>
      </c>
      <c r="D33" s="19">
        <f t="shared" si="22"/>
        <v>291</v>
      </c>
      <c r="E33" s="19">
        <f t="shared" si="22"/>
        <v>272</v>
      </c>
      <c r="F33" s="19">
        <f t="shared" si="22"/>
        <v>563</v>
      </c>
      <c r="G33" s="19">
        <f t="shared" si="22"/>
        <v>289</v>
      </c>
      <c r="H33" s="19">
        <f t="shared" si="22"/>
        <v>274</v>
      </c>
      <c r="I33" s="19">
        <f t="shared" si="22"/>
        <v>563</v>
      </c>
    </row>
    <row r="34" spans="1:9" s="18" customFormat="1" ht="12" customHeight="1" x14ac:dyDescent="0.2">
      <c r="A34" s="20"/>
      <c r="B34" s="21" t="s">
        <v>29</v>
      </c>
      <c r="C34" s="19">
        <f t="shared" ref="C34:I34" si="23">C154+C155+C156+C159</f>
        <v>219</v>
      </c>
      <c r="D34" s="19">
        <f t="shared" si="23"/>
        <v>119</v>
      </c>
      <c r="E34" s="19">
        <f t="shared" si="23"/>
        <v>100</v>
      </c>
      <c r="F34" s="19">
        <f t="shared" si="23"/>
        <v>212</v>
      </c>
      <c r="G34" s="19">
        <f t="shared" si="23"/>
        <v>122</v>
      </c>
      <c r="H34" s="19">
        <f t="shared" si="23"/>
        <v>90</v>
      </c>
      <c r="I34" s="19">
        <f t="shared" si="23"/>
        <v>215</v>
      </c>
    </row>
    <row r="35" spans="1:9" s="18" customFormat="1" ht="12" customHeight="1" x14ac:dyDescent="0.2">
      <c r="A35" s="20"/>
      <c r="B35" s="27" t="s">
        <v>351</v>
      </c>
      <c r="C35" s="25">
        <f t="shared" ref="C35:I35" si="24">C153+C157+C160</f>
        <v>5185</v>
      </c>
      <c r="D35" s="25">
        <f t="shared" si="24"/>
        <v>2567</v>
      </c>
      <c r="E35" s="25">
        <f t="shared" si="24"/>
        <v>2618</v>
      </c>
      <c r="F35" s="25">
        <f t="shared" si="24"/>
        <v>5246</v>
      </c>
      <c r="G35" s="25">
        <f t="shared" si="24"/>
        <v>2586</v>
      </c>
      <c r="H35" s="25">
        <f t="shared" si="24"/>
        <v>2660</v>
      </c>
      <c r="I35" s="25">
        <f t="shared" si="24"/>
        <v>5216</v>
      </c>
    </row>
    <row r="36" spans="1:9" s="18" customFormat="1" ht="12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</row>
    <row r="37" spans="1:9" s="16" customFormat="1" ht="12" customHeight="1" x14ac:dyDescent="0.2">
      <c r="A37" s="247" t="s">
        <v>31</v>
      </c>
      <c r="B37" s="247"/>
      <c r="C37" s="17">
        <f t="shared" ref="C37:I37" si="25">C38+C39</f>
        <v>48345</v>
      </c>
      <c r="D37" s="17">
        <f t="shared" si="25"/>
        <v>23435</v>
      </c>
      <c r="E37" s="17">
        <f t="shared" si="25"/>
        <v>24910</v>
      </c>
      <c r="F37" s="17">
        <f t="shared" si="25"/>
        <v>48943</v>
      </c>
      <c r="G37" s="17">
        <f t="shared" si="25"/>
        <v>23790</v>
      </c>
      <c r="H37" s="17">
        <f t="shared" si="25"/>
        <v>25153</v>
      </c>
      <c r="I37" s="17">
        <f t="shared" si="25"/>
        <v>48642</v>
      </c>
    </row>
    <row r="38" spans="1:9" s="18" customFormat="1" ht="12" customHeight="1" x14ac:dyDescent="0.2">
      <c r="A38" s="246" t="s">
        <v>32</v>
      </c>
      <c r="B38" s="246"/>
      <c r="C38" s="19">
        <f t="shared" ref="C38:I38" si="26">C163+C164+C166+C167+C169+C172+C174+C175+C178+C179</f>
        <v>42660</v>
      </c>
      <c r="D38" s="19">
        <f t="shared" si="26"/>
        <v>20581</v>
      </c>
      <c r="E38" s="19">
        <f t="shared" si="26"/>
        <v>22079</v>
      </c>
      <c r="F38" s="19">
        <f t="shared" si="26"/>
        <v>43081</v>
      </c>
      <c r="G38" s="19">
        <f t="shared" si="26"/>
        <v>20823</v>
      </c>
      <c r="H38" s="19">
        <f t="shared" si="26"/>
        <v>22258</v>
      </c>
      <c r="I38" s="19">
        <f t="shared" si="26"/>
        <v>42870</v>
      </c>
    </row>
    <row r="39" spans="1:9" s="18" customFormat="1" ht="12" customHeight="1" x14ac:dyDescent="0.2">
      <c r="A39" s="253" t="s">
        <v>33</v>
      </c>
      <c r="B39" s="253"/>
      <c r="C39" s="25">
        <f t="shared" ref="C39:I39" si="27">+C165+C170+C177</f>
        <v>5685</v>
      </c>
      <c r="D39" s="25">
        <f t="shared" si="27"/>
        <v>2854</v>
      </c>
      <c r="E39" s="25">
        <f t="shared" si="27"/>
        <v>2831</v>
      </c>
      <c r="F39" s="25">
        <f t="shared" si="27"/>
        <v>5862</v>
      </c>
      <c r="G39" s="25">
        <f t="shared" si="27"/>
        <v>2967</v>
      </c>
      <c r="H39" s="25">
        <f t="shared" si="27"/>
        <v>2895</v>
      </c>
      <c r="I39" s="25">
        <f t="shared" si="27"/>
        <v>5772</v>
      </c>
    </row>
    <row r="40" spans="1:9" s="18" customFormat="1" ht="12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6" customFormat="1" ht="12" customHeight="1" x14ac:dyDescent="0.2">
      <c r="A41" s="247" t="s">
        <v>34</v>
      </c>
      <c r="B41" s="247"/>
      <c r="C41" s="17">
        <f t="shared" ref="C41:I41" si="28">C42+C43+C46</f>
        <v>144102</v>
      </c>
      <c r="D41" s="17">
        <f t="shared" si="28"/>
        <v>69741</v>
      </c>
      <c r="E41" s="17">
        <f t="shared" si="28"/>
        <v>74361</v>
      </c>
      <c r="F41" s="17">
        <f t="shared" si="28"/>
        <v>146129</v>
      </c>
      <c r="G41" s="17">
        <f t="shared" si="28"/>
        <v>70861</v>
      </c>
      <c r="H41" s="17">
        <f t="shared" si="28"/>
        <v>75268</v>
      </c>
      <c r="I41" s="17">
        <f t="shared" si="28"/>
        <v>145116</v>
      </c>
    </row>
    <row r="42" spans="1:9" s="18" customFormat="1" ht="12" customHeight="1" x14ac:dyDescent="0.2">
      <c r="A42" s="246" t="s">
        <v>35</v>
      </c>
      <c r="B42" s="246"/>
      <c r="C42" s="19">
        <f t="shared" ref="C42:I42" si="29">C81+C82+C85+C86+C88+C90+C92+C93+C97+C99+C104+C105+C109+C112+C115+C117+C120+C121</f>
        <v>97807</v>
      </c>
      <c r="D42" s="19">
        <f t="shared" si="29"/>
        <v>47029</v>
      </c>
      <c r="E42" s="19">
        <f t="shared" si="29"/>
        <v>50778</v>
      </c>
      <c r="F42" s="19">
        <f t="shared" si="29"/>
        <v>99296</v>
      </c>
      <c r="G42" s="19">
        <f t="shared" si="29"/>
        <v>47850</v>
      </c>
      <c r="H42" s="19">
        <f t="shared" si="29"/>
        <v>51446</v>
      </c>
      <c r="I42" s="19">
        <f t="shared" si="29"/>
        <v>98553</v>
      </c>
    </row>
    <row r="43" spans="1:9" s="18" customFormat="1" ht="12" customHeight="1" x14ac:dyDescent="0.2">
      <c r="A43" s="257" t="s">
        <v>36</v>
      </c>
      <c r="B43" s="257"/>
      <c r="C43" s="19">
        <f t="shared" ref="C43:I43" si="30">C44+C45</f>
        <v>23041</v>
      </c>
      <c r="D43" s="19">
        <f t="shared" si="30"/>
        <v>11538</v>
      </c>
      <c r="E43" s="19">
        <f t="shared" si="30"/>
        <v>11503</v>
      </c>
      <c r="F43" s="19">
        <f t="shared" si="30"/>
        <v>23333</v>
      </c>
      <c r="G43" s="19">
        <f t="shared" si="30"/>
        <v>11680</v>
      </c>
      <c r="H43" s="19">
        <f t="shared" si="30"/>
        <v>11653</v>
      </c>
      <c r="I43" s="19">
        <f t="shared" si="30"/>
        <v>23186</v>
      </c>
    </row>
    <row r="44" spans="1:9" s="18" customFormat="1" ht="12" customHeight="1" x14ac:dyDescent="0.2">
      <c r="A44" s="27"/>
      <c r="B44" s="21" t="s">
        <v>37</v>
      </c>
      <c r="C44" s="19">
        <f t="shared" ref="C44:I44" si="31">C75+C102+C91+C171+C95+C100+C118</f>
        <v>13344</v>
      </c>
      <c r="D44" s="19">
        <f t="shared" si="31"/>
        <v>6777</v>
      </c>
      <c r="E44" s="19">
        <f t="shared" si="31"/>
        <v>6567</v>
      </c>
      <c r="F44" s="19">
        <f t="shared" si="31"/>
        <v>13519</v>
      </c>
      <c r="G44" s="19">
        <f t="shared" si="31"/>
        <v>6872</v>
      </c>
      <c r="H44" s="19">
        <f t="shared" si="31"/>
        <v>6647</v>
      </c>
      <c r="I44" s="19">
        <f t="shared" si="31"/>
        <v>13431</v>
      </c>
    </row>
    <row r="45" spans="1:9" s="18" customFormat="1" ht="12" customHeight="1" x14ac:dyDescent="0.2">
      <c r="A45" s="27"/>
      <c r="B45" s="21" t="s">
        <v>38</v>
      </c>
      <c r="C45" s="19">
        <f t="shared" ref="C45:I45" si="32">C83+C108+C110</f>
        <v>9697</v>
      </c>
      <c r="D45" s="19">
        <f t="shared" si="32"/>
        <v>4761</v>
      </c>
      <c r="E45" s="19">
        <f t="shared" si="32"/>
        <v>4936</v>
      </c>
      <c r="F45" s="19">
        <f t="shared" si="32"/>
        <v>9814</v>
      </c>
      <c r="G45" s="19">
        <f t="shared" si="32"/>
        <v>4808</v>
      </c>
      <c r="H45" s="19">
        <f t="shared" si="32"/>
        <v>5006</v>
      </c>
      <c r="I45" s="19">
        <f t="shared" si="32"/>
        <v>9755</v>
      </c>
    </row>
    <row r="46" spans="1:9" s="18" customFormat="1" ht="12" customHeight="1" x14ac:dyDescent="0.2">
      <c r="A46" s="246" t="s">
        <v>40</v>
      </c>
      <c r="B46" s="246"/>
      <c r="C46" s="19">
        <f t="shared" ref="C46:I46" si="33">C47+C48+C49</f>
        <v>23254</v>
      </c>
      <c r="D46" s="19">
        <f t="shared" si="33"/>
        <v>11174</v>
      </c>
      <c r="E46" s="19">
        <f t="shared" si="33"/>
        <v>12080</v>
      </c>
      <c r="F46" s="19">
        <f t="shared" si="33"/>
        <v>23500</v>
      </c>
      <c r="G46" s="19">
        <f t="shared" si="33"/>
        <v>11331</v>
      </c>
      <c r="H46" s="19">
        <f t="shared" si="33"/>
        <v>12169</v>
      </c>
      <c r="I46" s="19">
        <f t="shared" si="33"/>
        <v>23377</v>
      </c>
    </row>
    <row r="47" spans="1:9" s="18" customFormat="1" ht="12" customHeight="1" x14ac:dyDescent="0.2">
      <c r="A47" s="27"/>
      <c r="B47" s="21" t="s">
        <v>41</v>
      </c>
      <c r="C47" s="19">
        <f t="shared" ref="C47:I47" si="34">+C71+C72+C80+C101</f>
        <v>2734</v>
      </c>
      <c r="D47" s="19">
        <f t="shared" si="34"/>
        <v>1331</v>
      </c>
      <c r="E47" s="19">
        <f t="shared" si="34"/>
        <v>1403</v>
      </c>
      <c r="F47" s="19">
        <f t="shared" si="34"/>
        <v>2792</v>
      </c>
      <c r="G47" s="19">
        <f t="shared" si="34"/>
        <v>1364</v>
      </c>
      <c r="H47" s="19">
        <f t="shared" si="34"/>
        <v>1428</v>
      </c>
      <c r="I47" s="19">
        <f t="shared" si="34"/>
        <v>2764</v>
      </c>
    </row>
    <row r="48" spans="1:9" s="18" customFormat="1" ht="12" customHeight="1" x14ac:dyDescent="0.2">
      <c r="A48" s="27"/>
      <c r="B48" s="21" t="s">
        <v>42</v>
      </c>
      <c r="C48" s="19">
        <f t="shared" ref="C48:I48" si="35">C74+C76+C87+C89+C103+C107+C113+C116</f>
        <v>6172</v>
      </c>
      <c r="D48" s="19">
        <f t="shared" si="35"/>
        <v>2994</v>
      </c>
      <c r="E48" s="19">
        <f t="shared" si="35"/>
        <v>3178</v>
      </c>
      <c r="F48" s="19">
        <f t="shared" si="35"/>
        <v>6234</v>
      </c>
      <c r="G48" s="19">
        <f t="shared" si="35"/>
        <v>3042</v>
      </c>
      <c r="H48" s="19">
        <f t="shared" si="35"/>
        <v>3192</v>
      </c>
      <c r="I48" s="19">
        <f t="shared" si="35"/>
        <v>6206</v>
      </c>
    </row>
    <row r="49" spans="1:9" s="18" customFormat="1" ht="12" customHeight="1" x14ac:dyDescent="0.2">
      <c r="A49" s="27"/>
      <c r="B49" s="27" t="s">
        <v>43</v>
      </c>
      <c r="C49" s="25">
        <f t="shared" ref="C49:I49" si="36">C70+C77+C84+C94+C106+C111+C119</f>
        <v>14348</v>
      </c>
      <c r="D49" s="25">
        <f t="shared" si="36"/>
        <v>6849</v>
      </c>
      <c r="E49" s="25">
        <f t="shared" si="36"/>
        <v>7499</v>
      </c>
      <c r="F49" s="25">
        <f t="shared" si="36"/>
        <v>14474</v>
      </c>
      <c r="G49" s="25">
        <f t="shared" si="36"/>
        <v>6925</v>
      </c>
      <c r="H49" s="25">
        <f t="shared" si="36"/>
        <v>7549</v>
      </c>
      <c r="I49" s="25">
        <f t="shared" si="36"/>
        <v>14407</v>
      </c>
    </row>
    <row r="50" spans="1:9" s="18" customFormat="1" ht="12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</row>
    <row r="51" spans="1:9" s="16" customFormat="1" ht="12" customHeight="1" x14ac:dyDescent="0.2">
      <c r="A51" s="247" t="s">
        <v>44</v>
      </c>
      <c r="B51" s="247"/>
      <c r="C51" s="17">
        <f t="shared" ref="C51:I51" si="37">C52+C53+C54</f>
        <v>55485</v>
      </c>
      <c r="D51" s="17">
        <f t="shared" si="37"/>
        <v>27011</v>
      </c>
      <c r="E51" s="17">
        <f t="shared" si="37"/>
        <v>28474</v>
      </c>
      <c r="F51" s="17">
        <f t="shared" si="37"/>
        <v>56286</v>
      </c>
      <c r="G51" s="17">
        <f t="shared" si="37"/>
        <v>27428</v>
      </c>
      <c r="H51" s="17">
        <f t="shared" si="37"/>
        <v>28858</v>
      </c>
      <c r="I51" s="17">
        <f t="shared" si="37"/>
        <v>55886</v>
      </c>
    </row>
    <row r="52" spans="1:9" s="18" customFormat="1" ht="12" customHeight="1" x14ac:dyDescent="0.2">
      <c r="A52" s="246" t="s">
        <v>45</v>
      </c>
      <c r="B52" s="246"/>
      <c r="C52" s="19">
        <f t="shared" ref="C52:I52" si="38">C57+C60+C63+C67</f>
        <v>19340</v>
      </c>
      <c r="D52" s="19">
        <f t="shared" si="38"/>
        <v>9337</v>
      </c>
      <c r="E52" s="19">
        <f t="shared" si="38"/>
        <v>10003</v>
      </c>
      <c r="F52" s="19">
        <f t="shared" si="38"/>
        <v>19669</v>
      </c>
      <c r="G52" s="19">
        <f t="shared" si="38"/>
        <v>9508</v>
      </c>
      <c r="H52" s="19">
        <f t="shared" si="38"/>
        <v>10161</v>
      </c>
      <c r="I52" s="19">
        <f t="shared" si="38"/>
        <v>19505</v>
      </c>
    </row>
    <row r="53" spans="1:9" s="18" customFormat="1" ht="12" customHeight="1" x14ac:dyDescent="0.2">
      <c r="A53" s="246" t="s">
        <v>46</v>
      </c>
      <c r="B53" s="246"/>
      <c r="C53" s="19">
        <f t="shared" ref="C53:I53" si="39">C73+C78+C79+C61+C62+C96+C98+C64+C65+C114+C66</f>
        <v>32110</v>
      </c>
      <c r="D53" s="19">
        <f t="shared" si="39"/>
        <v>15691</v>
      </c>
      <c r="E53" s="19">
        <f t="shared" si="39"/>
        <v>16419</v>
      </c>
      <c r="F53" s="19">
        <f t="shared" si="39"/>
        <v>32537</v>
      </c>
      <c r="G53" s="19">
        <f t="shared" si="39"/>
        <v>15917</v>
      </c>
      <c r="H53" s="19">
        <f t="shared" si="39"/>
        <v>16620</v>
      </c>
      <c r="I53" s="19">
        <f t="shared" si="39"/>
        <v>32323</v>
      </c>
    </row>
    <row r="54" spans="1:9" s="18" customFormat="1" ht="12" customHeight="1" x14ac:dyDescent="0.2">
      <c r="A54" s="253" t="s">
        <v>47</v>
      </c>
      <c r="B54" s="253"/>
      <c r="C54" s="25">
        <f t="shared" ref="C54:I54" si="40">C59+C58</f>
        <v>4035</v>
      </c>
      <c r="D54" s="25">
        <f t="shared" si="40"/>
        <v>1983</v>
      </c>
      <c r="E54" s="25">
        <f t="shared" si="40"/>
        <v>2052</v>
      </c>
      <c r="F54" s="25">
        <f t="shared" si="40"/>
        <v>4080</v>
      </c>
      <c r="G54" s="25">
        <f t="shared" si="40"/>
        <v>2003</v>
      </c>
      <c r="H54" s="25">
        <f t="shared" si="40"/>
        <v>2077</v>
      </c>
      <c r="I54" s="25">
        <f t="shared" si="40"/>
        <v>4058</v>
      </c>
    </row>
    <row r="55" spans="1:9" s="18" customFormat="1" ht="12" customHeight="1" x14ac:dyDescent="0.2">
      <c r="A55" s="22"/>
      <c r="B55" s="28"/>
      <c r="C55" s="29"/>
      <c r="D55" s="29"/>
      <c r="E55" s="29"/>
      <c r="F55" s="29"/>
      <c r="G55" s="29"/>
      <c r="H55" s="29"/>
      <c r="I55" s="29"/>
    </row>
    <row r="56" spans="1:9" s="18" customFormat="1" ht="12" customHeight="1" x14ac:dyDescent="0.2">
      <c r="A56" s="256" t="s">
        <v>48</v>
      </c>
      <c r="B56" s="256"/>
      <c r="C56" s="15">
        <v>50357</v>
      </c>
      <c r="D56" s="15">
        <v>24452</v>
      </c>
      <c r="E56" s="15">
        <v>25905</v>
      </c>
      <c r="F56" s="15">
        <v>51073</v>
      </c>
      <c r="G56" s="15">
        <v>24812</v>
      </c>
      <c r="H56" s="15">
        <v>26261</v>
      </c>
      <c r="I56" s="15">
        <v>50715</v>
      </c>
    </row>
    <row r="57" spans="1:9" s="18" customFormat="1" ht="12" customHeight="1" x14ac:dyDescent="0.2">
      <c r="A57" s="246" t="s">
        <v>49</v>
      </c>
      <c r="B57" s="246"/>
      <c r="C57" s="19">
        <v>3359</v>
      </c>
      <c r="D57" s="19">
        <v>1646</v>
      </c>
      <c r="E57" s="19">
        <v>1713</v>
      </c>
      <c r="F57" s="19">
        <v>3396</v>
      </c>
      <c r="G57" s="19">
        <v>1661</v>
      </c>
      <c r="H57" s="19">
        <v>1735</v>
      </c>
      <c r="I57" s="19">
        <v>3378</v>
      </c>
    </row>
    <row r="58" spans="1:9" s="18" customFormat="1" ht="12" customHeight="1" x14ac:dyDescent="0.2">
      <c r="A58" s="246" t="s">
        <v>51</v>
      </c>
      <c r="B58" s="246"/>
      <c r="C58" s="19">
        <v>1966</v>
      </c>
      <c r="D58" s="19">
        <v>955</v>
      </c>
      <c r="E58" s="19">
        <v>1011</v>
      </c>
      <c r="F58" s="19">
        <v>2001</v>
      </c>
      <c r="G58" s="19">
        <v>973</v>
      </c>
      <c r="H58" s="19">
        <v>1028</v>
      </c>
      <c r="I58" s="19">
        <v>1984</v>
      </c>
    </row>
    <row r="59" spans="1:9" s="18" customFormat="1" ht="12" customHeight="1" x14ac:dyDescent="0.2">
      <c r="A59" s="246" t="s">
        <v>52</v>
      </c>
      <c r="B59" s="246"/>
      <c r="C59" s="19">
        <v>2069</v>
      </c>
      <c r="D59" s="19">
        <v>1028</v>
      </c>
      <c r="E59" s="19">
        <v>1041</v>
      </c>
      <c r="F59" s="19">
        <v>2079</v>
      </c>
      <c r="G59" s="19">
        <v>1030</v>
      </c>
      <c r="H59" s="19">
        <v>1049</v>
      </c>
      <c r="I59" s="19">
        <v>2074</v>
      </c>
    </row>
    <row r="60" spans="1:9" s="18" customFormat="1" ht="12" customHeight="1" x14ac:dyDescent="0.2">
      <c r="A60" s="246" t="s">
        <v>53</v>
      </c>
      <c r="B60" s="246"/>
      <c r="C60" s="19">
        <v>8074</v>
      </c>
      <c r="D60" s="19">
        <v>3912</v>
      </c>
      <c r="E60" s="19">
        <v>4162</v>
      </c>
      <c r="F60" s="19">
        <v>8202</v>
      </c>
      <c r="G60" s="19">
        <v>3963</v>
      </c>
      <c r="H60" s="19">
        <v>4239</v>
      </c>
      <c r="I60" s="19">
        <v>8138</v>
      </c>
    </row>
    <row r="61" spans="1:9" s="18" customFormat="1" ht="12" customHeight="1" x14ac:dyDescent="0.2">
      <c r="A61" s="246" t="s">
        <v>54</v>
      </c>
      <c r="B61" s="246"/>
      <c r="C61" s="19">
        <v>2750</v>
      </c>
      <c r="D61" s="19">
        <v>1363</v>
      </c>
      <c r="E61" s="19">
        <v>1387</v>
      </c>
      <c r="F61" s="19">
        <v>2824</v>
      </c>
      <c r="G61" s="19">
        <v>1381</v>
      </c>
      <c r="H61" s="19">
        <v>1443</v>
      </c>
      <c r="I61" s="19">
        <v>2787</v>
      </c>
    </row>
    <row r="62" spans="1:9" s="18" customFormat="1" ht="12" customHeight="1" x14ac:dyDescent="0.2">
      <c r="A62" s="246" t="s">
        <v>56</v>
      </c>
      <c r="B62" s="246"/>
      <c r="C62" s="19">
        <v>14789</v>
      </c>
      <c r="D62" s="19">
        <v>7136</v>
      </c>
      <c r="E62" s="19">
        <v>7653</v>
      </c>
      <c r="F62" s="19">
        <v>14929</v>
      </c>
      <c r="G62" s="19">
        <v>7210</v>
      </c>
      <c r="H62" s="19">
        <v>7719</v>
      </c>
      <c r="I62" s="19">
        <v>14859</v>
      </c>
    </row>
    <row r="63" spans="1:9" s="18" customFormat="1" ht="12" customHeight="1" x14ac:dyDescent="0.2">
      <c r="A63" s="246" t="s">
        <v>58</v>
      </c>
      <c r="B63" s="246"/>
      <c r="C63" s="19">
        <v>4631</v>
      </c>
      <c r="D63" s="19">
        <v>2202</v>
      </c>
      <c r="E63" s="19">
        <v>2429</v>
      </c>
      <c r="F63" s="19">
        <v>4683</v>
      </c>
      <c r="G63" s="19">
        <v>2230</v>
      </c>
      <c r="H63" s="19">
        <v>2453</v>
      </c>
      <c r="I63" s="19">
        <v>4657</v>
      </c>
    </row>
    <row r="64" spans="1:9" s="18" customFormat="1" ht="12" customHeight="1" x14ac:dyDescent="0.2">
      <c r="A64" s="246" t="s">
        <v>59</v>
      </c>
      <c r="B64" s="246"/>
      <c r="C64" s="19">
        <v>2402</v>
      </c>
      <c r="D64" s="19">
        <v>1163</v>
      </c>
      <c r="E64" s="19">
        <v>1239</v>
      </c>
      <c r="F64" s="19">
        <v>2431</v>
      </c>
      <c r="G64" s="19">
        <v>1184</v>
      </c>
      <c r="H64" s="19">
        <v>1247</v>
      </c>
      <c r="I64" s="19">
        <v>2416</v>
      </c>
    </row>
    <row r="65" spans="1:9" s="18" customFormat="1" ht="12" customHeight="1" x14ac:dyDescent="0.2">
      <c r="A65" s="246" t="s">
        <v>60</v>
      </c>
      <c r="B65" s="246"/>
      <c r="C65" s="19">
        <v>2581</v>
      </c>
      <c r="D65" s="19">
        <v>1267</v>
      </c>
      <c r="E65" s="19">
        <v>1314</v>
      </c>
      <c r="F65" s="19">
        <v>2600</v>
      </c>
      <c r="G65" s="19">
        <v>1274</v>
      </c>
      <c r="H65" s="19">
        <v>1326</v>
      </c>
      <c r="I65" s="19">
        <v>2590</v>
      </c>
    </row>
    <row r="66" spans="1:9" s="18" customFormat="1" ht="12" customHeight="1" x14ac:dyDescent="0.2">
      <c r="A66" s="246" t="s">
        <v>61</v>
      </c>
      <c r="B66" s="246"/>
      <c r="C66" s="19">
        <v>4460</v>
      </c>
      <c r="D66" s="19">
        <v>2203</v>
      </c>
      <c r="E66" s="19">
        <v>2257</v>
      </c>
      <c r="F66" s="19">
        <v>4540</v>
      </c>
      <c r="G66" s="19">
        <v>2252</v>
      </c>
      <c r="H66" s="19">
        <v>2288</v>
      </c>
      <c r="I66" s="19">
        <v>4500</v>
      </c>
    </row>
    <row r="67" spans="1:9" s="18" customFormat="1" ht="12" customHeight="1" x14ac:dyDescent="0.2">
      <c r="A67" s="253" t="s">
        <v>62</v>
      </c>
      <c r="B67" s="253"/>
      <c r="C67" s="25">
        <v>3276</v>
      </c>
      <c r="D67" s="25">
        <v>1577</v>
      </c>
      <c r="E67" s="25">
        <v>1699</v>
      </c>
      <c r="F67" s="25">
        <v>3388</v>
      </c>
      <c r="G67" s="25">
        <v>1654</v>
      </c>
      <c r="H67" s="25">
        <v>1734</v>
      </c>
      <c r="I67" s="25">
        <v>3332</v>
      </c>
    </row>
    <row r="68" spans="1:9" s="18" customFormat="1" ht="12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</row>
    <row r="69" spans="1:9" s="18" customFormat="1" ht="12" customHeight="1" x14ac:dyDescent="0.2">
      <c r="A69" s="247" t="s">
        <v>63</v>
      </c>
      <c r="B69" s="247"/>
      <c r="C69" s="17">
        <v>148833</v>
      </c>
      <c r="D69" s="17">
        <v>72091</v>
      </c>
      <c r="E69" s="17">
        <v>76742</v>
      </c>
      <c r="F69" s="17">
        <v>150948</v>
      </c>
      <c r="G69" s="17">
        <v>73269</v>
      </c>
      <c r="H69" s="17">
        <v>77679</v>
      </c>
      <c r="I69" s="17">
        <v>149891</v>
      </c>
    </row>
    <row r="70" spans="1:9" s="18" customFormat="1" ht="12" customHeight="1" x14ac:dyDescent="0.2">
      <c r="A70" s="246" t="s">
        <v>64</v>
      </c>
      <c r="B70" s="246"/>
      <c r="C70" s="19">
        <v>4304</v>
      </c>
      <c r="D70" s="19">
        <v>2042</v>
      </c>
      <c r="E70" s="19">
        <v>2262</v>
      </c>
      <c r="F70" s="19">
        <v>4380</v>
      </c>
      <c r="G70" s="19">
        <v>2096</v>
      </c>
      <c r="H70" s="19">
        <v>2284</v>
      </c>
      <c r="I70" s="19">
        <v>4342</v>
      </c>
    </row>
    <row r="71" spans="1:9" s="18" customFormat="1" ht="12" customHeight="1" x14ac:dyDescent="0.2">
      <c r="A71" s="246" t="s">
        <v>65</v>
      </c>
      <c r="B71" s="246"/>
      <c r="C71" s="19">
        <v>1373</v>
      </c>
      <c r="D71" s="19">
        <v>675</v>
      </c>
      <c r="E71" s="19">
        <v>698</v>
      </c>
      <c r="F71" s="19">
        <v>1400</v>
      </c>
      <c r="G71" s="19">
        <v>691</v>
      </c>
      <c r="H71" s="19">
        <v>709</v>
      </c>
      <c r="I71" s="19">
        <v>1386</v>
      </c>
    </row>
    <row r="72" spans="1:9" s="18" customFormat="1" ht="12" customHeight="1" x14ac:dyDescent="0.2">
      <c r="A72" s="246" t="s">
        <v>66</v>
      </c>
      <c r="B72" s="246"/>
      <c r="C72" s="19">
        <v>325</v>
      </c>
      <c r="D72" s="19">
        <v>153</v>
      </c>
      <c r="E72" s="19">
        <v>172</v>
      </c>
      <c r="F72" s="19">
        <v>340</v>
      </c>
      <c r="G72" s="19">
        <v>163</v>
      </c>
      <c r="H72" s="19">
        <v>177</v>
      </c>
      <c r="I72" s="19">
        <v>333</v>
      </c>
    </row>
    <row r="73" spans="1:9" s="18" customFormat="1" ht="12" customHeight="1" x14ac:dyDescent="0.2">
      <c r="A73" s="246" t="s">
        <v>67</v>
      </c>
      <c r="B73" s="246"/>
      <c r="C73" s="19">
        <v>960</v>
      </c>
      <c r="D73" s="19">
        <v>468</v>
      </c>
      <c r="E73" s="19">
        <v>492</v>
      </c>
      <c r="F73" s="19">
        <v>1010</v>
      </c>
      <c r="G73" s="19">
        <v>502</v>
      </c>
      <c r="H73" s="19">
        <v>508</v>
      </c>
      <c r="I73" s="19">
        <v>984</v>
      </c>
    </row>
    <row r="74" spans="1:9" s="18" customFormat="1" ht="12" customHeight="1" x14ac:dyDescent="0.2">
      <c r="A74" s="246" t="s">
        <v>68</v>
      </c>
      <c r="B74" s="246"/>
      <c r="C74" s="19">
        <v>297</v>
      </c>
      <c r="D74" s="19">
        <v>141</v>
      </c>
      <c r="E74" s="19">
        <v>156</v>
      </c>
      <c r="F74" s="19">
        <v>306</v>
      </c>
      <c r="G74" s="19">
        <v>148</v>
      </c>
      <c r="H74" s="19">
        <v>158</v>
      </c>
      <c r="I74" s="19">
        <v>302</v>
      </c>
    </row>
    <row r="75" spans="1:9" s="18" customFormat="1" ht="12" customHeight="1" x14ac:dyDescent="0.2">
      <c r="A75" s="246" t="s">
        <v>69</v>
      </c>
      <c r="B75" s="246"/>
      <c r="C75" s="19">
        <v>1529</v>
      </c>
      <c r="D75" s="19">
        <v>766</v>
      </c>
      <c r="E75" s="19">
        <v>763</v>
      </c>
      <c r="F75" s="19">
        <v>1533</v>
      </c>
      <c r="G75" s="19">
        <v>750</v>
      </c>
      <c r="H75" s="19">
        <v>783</v>
      </c>
      <c r="I75" s="19">
        <v>1531</v>
      </c>
    </row>
    <row r="76" spans="1:9" s="18" customFormat="1" ht="12" customHeight="1" x14ac:dyDescent="0.2">
      <c r="A76" s="246" t="s">
        <v>70</v>
      </c>
      <c r="B76" s="246"/>
      <c r="C76" s="19">
        <v>639</v>
      </c>
      <c r="D76" s="19">
        <v>326</v>
      </c>
      <c r="E76" s="19">
        <v>313</v>
      </c>
      <c r="F76" s="19">
        <v>637</v>
      </c>
      <c r="G76" s="19">
        <v>325</v>
      </c>
      <c r="H76" s="19">
        <v>312</v>
      </c>
      <c r="I76" s="19">
        <v>639</v>
      </c>
    </row>
    <row r="77" spans="1:9" s="18" customFormat="1" ht="12" customHeight="1" x14ac:dyDescent="0.2">
      <c r="A77" s="246" t="s">
        <v>71</v>
      </c>
      <c r="B77" s="246"/>
      <c r="C77" s="19">
        <v>2560</v>
      </c>
      <c r="D77" s="19">
        <v>1239</v>
      </c>
      <c r="E77" s="19">
        <v>1321</v>
      </c>
      <c r="F77" s="19">
        <v>2571</v>
      </c>
      <c r="G77" s="19">
        <v>1247</v>
      </c>
      <c r="H77" s="19">
        <v>1324</v>
      </c>
      <c r="I77" s="19">
        <v>2564</v>
      </c>
    </row>
    <row r="78" spans="1:9" s="18" customFormat="1" ht="12" customHeight="1" x14ac:dyDescent="0.2">
      <c r="A78" s="246" t="s">
        <v>73</v>
      </c>
      <c r="B78" s="246"/>
      <c r="C78" s="19">
        <v>879</v>
      </c>
      <c r="D78" s="19">
        <v>429</v>
      </c>
      <c r="E78" s="19">
        <v>450</v>
      </c>
      <c r="F78" s="19">
        <v>893</v>
      </c>
      <c r="G78" s="19">
        <v>434</v>
      </c>
      <c r="H78" s="19">
        <v>459</v>
      </c>
      <c r="I78" s="19">
        <v>887</v>
      </c>
    </row>
    <row r="79" spans="1:9" s="18" customFormat="1" ht="12" customHeight="1" x14ac:dyDescent="0.2">
      <c r="A79" s="246" t="s">
        <v>75</v>
      </c>
      <c r="B79" s="246"/>
      <c r="C79" s="19">
        <v>472</v>
      </c>
      <c r="D79" s="19">
        <v>235</v>
      </c>
      <c r="E79" s="19">
        <v>237</v>
      </c>
      <c r="F79" s="19">
        <v>489</v>
      </c>
      <c r="G79" s="19">
        <v>249</v>
      </c>
      <c r="H79" s="19">
        <v>240</v>
      </c>
      <c r="I79" s="19">
        <v>480</v>
      </c>
    </row>
    <row r="80" spans="1:9" s="18" customFormat="1" ht="12" customHeight="1" x14ac:dyDescent="0.2">
      <c r="A80" s="246" t="s">
        <v>76</v>
      </c>
      <c r="B80" s="246"/>
      <c r="C80" s="19">
        <v>747</v>
      </c>
      <c r="D80" s="19">
        <v>363</v>
      </c>
      <c r="E80" s="19">
        <v>384</v>
      </c>
      <c r="F80" s="19">
        <v>745</v>
      </c>
      <c r="G80" s="19">
        <v>361</v>
      </c>
      <c r="H80" s="19">
        <v>384</v>
      </c>
      <c r="I80" s="19">
        <v>746</v>
      </c>
    </row>
    <row r="81" spans="1:9" s="18" customFormat="1" ht="12" customHeight="1" x14ac:dyDescent="0.2">
      <c r="A81" s="246" t="s">
        <v>77</v>
      </c>
      <c r="B81" s="246"/>
      <c r="C81" s="19">
        <v>1512</v>
      </c>
      <c r="D81" s="19">
        <v>756</v>
      </c>
      <c r="E81" s="19">
        <v>756</v>
      </c>
      <c r="F81" s="19">
        <v>1534</v>
      </c>
      <c r="G81" s="19">
        <v>758</v>
      </c>
      <c r="H81" s="19">
        <v>776</v>
      </c>
      <c r="I81" s="19">
        <v>1523</v>
      </c>
    </row>
    <row r="82" spans="1:9" s="18" customFormat="1" ht="12" customHeight="1" x14ac:dyDescent="0.2">
      <c r="A82" s="246" t="s">
        <v>80</v>
      </c>
      <c r="B82" s="246"/>
      <c r="C82" s="19">
        <v>2065</v>
      </c>
      <c r="D82" s="19">
        <v>994</v>
      </c>
      <c r="E82" s="19">
        <v>1071</v>
      </c>
      <c r="F82" s="19">
        <v>2113</v>
      </c>
      <c r="G82" s="19">
        <v>1041</v>
      </c>
      <c r="H82" s="19">
        <v>1072</v>
      </c>
      <c r="I82" s="19">
        <v>2090</v>
      </c>
    </row>
    <row r="83" spans="1:9" s="18" customFormat="1" ht="12" customHeight="1" x14ac:dyDescent="0.2">
      <c r="A83" s="246" t="s">
        <v>81</v>
      </c>
      <c r="B83" s="246"/>
      <c r="C83" s="19">
        <v>6458</v>
      </c>
      <c r="D83" s="19">
        <v>3208</v>
      </c>
      <c r="E83" s="19">
        <v>3250</v>
      </c>
      <c r="F83" s="19">
        <v>6493</v>
      </c>
      <c r="G83" s="19">
        <v>3216</v>
      </c>
      <c r="H83" s="19">
        <v>3277</v>
      </c>
      <c r="I83" s="19">
        <v>6475</v>
      </c>
    </row>
    <row r="84" spans="1:9" s="18" customFormat="1" ht="12" customHeight="1" x14ac:dyDescent="0.2">
      <c r="A84" s="246" t="s">
        <v>84</v>
      </c>
      <c r="B84" s="246"/>
      <c r="C84" s="19">
        <v>4256</v>
      </c>
      <c r="D84" s="19">
        <v>2002</v>
      </c>
      <c r="E84" s="19">
        <v>2254</v>
      </c>
      <c r="F84" s="19">
        <v>4296</v>
      </c>
      <c r="G84" s="19">
        <v>2027</v>
      </c>
      <c r="H84" s="19">
        <v>2269</v>
      </c>
      <c r="I84" s="19">
        <v>4275</v>
      </c>
    </row>
    <row r="85" spans="1:9" s="18" customFormat="1" ht="12" customHeight="1" x14ac:dyDescent="0.2">
      <c r="A85" s="246" t="s">
        <v>87</v>
      </c>
      <c r="B85" s="246"/>
      <c r="C85" s="19">
        <v>4525</v>
      </c>
      <c r="D85" s="19">
        <v>2206</v>
      </c>
      <c r="E85" s="19">
        <v>2319</v>
      </c>
      <c r="F85" s="19">
        <v>4670</v>
      </c>
      <c r="G85" s="19">
        <v>2297</v>
      </c>
      <c r="H85" s="19">
        <v>2373</v>
      </c>
      <c r="I85" s="19">
        <v>4597</v>
      </c>
    </row>
    <row r="86" spans="1:9" s="18" customFormat="1" ht="12" customHeight="1" x14ac:dyDescent="0.2">
      <c r="A86" s="246" t="s">
        <v>88</v>
      </c>
      <c r="B86" s="246"/>
      <c r="C86" s="19">
        <v>2061</v>
      </c>
      <c r="D86" s="19">
        <v>964</v>
      </c>
      <c r="E86" s="19">
        <v>1097</v>
      </c>
      <c r="F86" s="19">
        <v>2091</v>
      </c>
      <c r="G86" s="19">
        <v>980</v>
      </c>
      <c r="H86" s="19">
        <v>1111</v>
      </c>
      <c r="I86" s="19">
        <v>2075</v>
      </c>
    </row>
    <row r="87" spans="1:9" s="18" customFormat="1" ht="12" customHeight="1" x14ac:dyDescent="0.2">
      <c r="A87" s="246" t="s">
        <v>89</v>
      </c>
      <c r="B87" s="246"/>
      <c r="C87" s="19">
        <v>883</v>
      </c>
      <c r="D87" s="19">
        <v>436</v>
      </c>
      <c r="E87" s="19">
        <v>447</v>
      </c>
      <c r="F87" s="19">
        <v>900</v>
      </c>
      <c r="G87" s="19">
        <v>442</v>
      </c>
      <c r="H87" s="19">
        <v>458</v>
      </c>
      <c r="I87" s="19">
        <v>893</v>
      </c>
    </row>
    <row r="88" spans="1:9" s="18" customFormat="1" ht="12" customHeight="1" x14ac:dyDescent="0.2">
      <c r="A88" s="246" t="s">
        <v>90</v>
      </c>
      <c r="B88" s="246"/>
      <c r="C88" s="19">
        <v>1299</v>
      </c>
      <c r="D88" s="19">
        <v>648</v>
      </c>
      <c r="E88" s="19">
        <v>651</v>
      </c>
      <c r="F88" s="19">
        <v>1316</v>
      </c>
      <c r="G88" s="19">
        <v>663</v>
      </c>
      <c r="H88" s="19">
        <v>653</v>
      </c>
      <c r="I88" s="19">
        <v>1307</v>
      </c>
    </row>
    <row r="89" spans="1:9" s="18" customFormat="1" ht="12" customHeight="1" x14ac:dyDescent="0.2">
      <c r="A89" s="246" t="s">
        <v>91</v>
      </c>
      <c r="B89" s="246"/>
      <c r="C89" s="19">
        <v>544</v>
      </c>
      <c r="D89" s="19">
        <v>264</v>
      </c>
      <c r="E89" s="19">
        <v>280</v>
      </c>
      <c r="F89" s="19">
        <v>559</v>
      </c>
      <c r="G89" s="19">
        <v>272</v>
      </c>
      <c r="H89" s="19">
        <v>287</v>
      </c>
      <c r="I89" s="19">
        <v>552</v>
      </c>
    </row>
    <row r="90" spans="1:9" s="18" customFormat="1" ht="12" customHeight="1" x14ac:dyDescent="0.2">
      <c r="A90" s="246" t="s">
        <v>92</v>
      </c>
      <c r="B90" s="246"/>
      <c r="C90" s="19">
        <v>505</v>
      </c>
      <c r="D90" s="19">
        <v>254</v>
      </c>
      <c r="E90" s="19">
        <v>251</v>
      </c>
      <c r="F90" s="19">
        <v>524</v>
      </c>
      <c r="G90" s="19">
        <v>260</v>
      </c>
      <c r="H90" s="19">
        <v>264</v>
      </c>
      <c r="I90" s="19">
        <v>515</v>
      </c>
    </row>
    <row r="91" spans="1:9" s="18" customFormat="1" ht="12" customHeight="1" x14ac:dyDescent="0.2">
      <c r="A91" s="246" t="s">
        <v>93</v>
      </c>
      <c r="B91" s="246"/>
      <c r="C91" s="19">
        <v>1243</v>
      </c>
      <c r="D91" s="19">
        <v>596</v>
      </c>
      <c r="E91" s="19">
        <v>647</v>
      </c>
      <c r="F91" s="19">
        <v>1277</v>
      </c>
      <c r="G91" s="19">
        <v>623</v>
      </c>
      <c r="H91" s="19">
        <v>654</v>
      </c>
      <c r="I91" s="19">
        <v>1259</v>
      </c>
    </row>
    <row r="92" spans="1:9" s="18" customFormat="1" ht="12" customHeight="1" x14ac:dyDescent="0.2">
      <c r="A92" s="246" t="s">
        <v>94</v>
      </c>
      <c r="B92" s="246"/>
      <c r="C92" s="19">
        <v>1781</v>
      </c>
      <c r="D92" s="19">
        <v>889</v>
      </c>
      <c r="E92" s="19">
        <v>892</v>
      </c>
      <c r="F92" s="19">
        <v>1777</v>
      </c>
      <c r="G92" s="19">
        <v>887</v>
      </c>
      <c r="H92" s="19">
        <v>890</v>
      </c>
      <c r="I92" s="19">
        <v>1780</v>
      </c>
    </row>
    <row r="93" spans="1:9" s="18" customFormat="1" ht="12" customHeight="1" x14ac:dyDescent="0.2">
      <c r="A93" s="246" t="s">
        <v>95</v>
      </c>
      <c r="B93" s="246"/>
      <c r="C93" s="19">
        <v>62792</v>
      </c>
      <c r="D93" s="19">
        <v>30120</v>
      </c>
      <c r="E93" s="19">
        <v>32672</v>
      </c>
      <c r="F93" s="19">
        <v>63668</v>
      </c>
      <c r="G93" s="19">
        <v>30612</v>
      </c>
      <c r="H93" s="19">
        <v>33056</v>
      </c>
      <c r="I93" s="19">
        <v>63230</v>
      </c>
    </row>
    <row r="94" spans="1:9" s="18" customFormat="1" ht="12" customHeight="1" x14ac:dyDescent="0.2">
      <c r="A94" s="246" t="s">
        <v>96</v>
      </c>
      <c r="B94" s="246"/>
      <c r="C94" s="19">
        <v>1501</v>
      </c>
      <c r="D94" s="19">
        <v>721</v>
      </c>
      <c r="E94" s="19">
        <v>780</v>
      </c>
      <c r="F94" s="19">
        <v>1516</v>
      </c>
      <c r="G94" s="19">
        <v>726</v>
      </c>
      <c r="H94" s="19">
        <v>790</v>
      </c>
      <c r="I94" s="19">
        <v>1508</v>
      </c>
    </row>
    <row r="95" spans="1:9" s="18" customFormat="1" ht="12" customHeight="1" x14ac:dyDescent="0.2">
      <c r="A95" s="246" t="s">
        <v>97</v>
      </c>
      <c r="B95" s="246"/>
      <c r="C95" s="19">
        <v>1270</v>
      </c>
      <c r="D95" s="19">
        <v>625</v>
      </c>
      <c r="E95" s="19">
        <v>645</v>
      </c>
      <c r="F95" s="19">
        <v>1303</v>
      </c>
      <c r="G95" s="19">
        <v>645</v>
      </c>
      <c r="H95" s="19">
        <v>658</v>
      </c>
      <c r="I95" s="19">
        <v>1286</v>
      </c>
    </row>
    <row r="96" spans="1:9" s="18" customFormat="1" ht="12" customHeight="1" x14ac:dyDescent="0.2">
      <c r="A96" s="246" t="s">
        <v>98</v>
      </c>
      <c r="B96" s="246"/>
      <c r="C96" s="19">
        <v>601</v>
      </c>
      <c r="D96" s="19">
        <v>300</v>
      </c>
      <c r="E96" s="19">
        <v>301</v>
      </c>
      <c r="F96" s="19">
        <v>597</v>
      </c>
      <c r="G96" s="19">
        <v>295</v>
      </c>
      <c r="H96" s="19">
        <v>302</v>
      </c>
      <c r="I96" s="19">
        <v>600</v>
      </c>
    </row>
    <row r="97" spans="1:9" s="18" customFormat="1" ht="12" customHeight="1" x14ac:dyDescent="0.2">
      <c r="A97" s="246" t="s">
        <v>99</v>
      </c>
      <c r="B97" s="246"/>
      <c r="C97" s="19">
        <v>6119</v>
      </c>
      <c r="D97" s="19">
        <v>2846</v>
      </c>
      <c r="E97" s="19">
        <v>3273</v>
      </c>
      <c r="F97" s="19">
        <v>6121</v>
      </c>
      <c r="G97" s="19">
        <v>2840</v>
      </c>
      <c r="H97" s="19">
        <v>3281</v>
      </c>
      <c r="I97" s="19">
        <v>6119</v>
      </c>
    </row>
    <row r="98" spans="1:9" s="18" customFormat="1" ht="12" customHeight="1" x14ac:dyDescent="0.2">
      <c r="A98" s="246" t="s">
        <v>100</v>
      </c>
      <c r="B98" s="246"/>
      <c r="C98" s="19">
        <v>1418</v>
      </c>
      <c r="D98" s="19">
        <v>729</v>
      </c>
      <c r="E98" s="19">
        <v>689</v>
      </c>
      <c r="F98" s="19">
        <v>1435</v>
      </c>
      <c r="G98" s="19">
        <v>743</v>
      </c>
      <c r="H98" s="19">
        <v>692</v>
      </c>
      <c r="I98" s="19">
        <v>1426</v>
      </c>
    </row>
    <row r="99" spans="1:9" s="18" customFormat="1" ht="12" customHeight="1" x14ac:dyDescent="0.2">
      <c r="A99" s="246" t="s">
        <v>101</v>
      </c>
      <c r="B99" s="246"/>
      <c r="C99" s="19">
        <v>1739</v>
      </c>
      <c r="D99" s="19">
        <v>825</v>
      </c>
      <c r="E99" s="19">
        <v>914</v>
      </c>
      <c r="F99" s="19">
        <v>1779</v>
      </c>
      <c r="G99" s="19">
        <v>850</v>
      </c>
      <c r="H99" s="19">
        <v>929</v>
      </c>
      <c r="I99" s="19">
        <v>1759</v>
      </c>
    </row>
    <row r="100" spans="1:9" s="18" customFormat="1" ht="12" customHeight="1" x14ac:dyDescent="0.2">
      <c r="A100" s="246" t="s">
        <v>102</v>
      </c>
      <c r="B100" s="246"/>
      <c r="C100" s="19">
        <v>1308</v>
      </c>
      <c r="D100" s="19">
        <v>660</v>
      </c>
      <c r="E100" s="19">
        <v>648</v>
      </c>
      <c r="F100" s="19">
        <v>1334</v>
      </c>
      <c r="G100" s="19">
        <v>679</v>
      </c>
      <c r="H100" s="19">
        <v>655</v>
      </c>
      <c r="I100" s="19">
        <v>1321</v>
      </c>
    </row>
    <row r="101" spans="1:9" s="18" customFormat="1" ht="12" customHeight="1" x14ac:dyDescent="0.2">
      <c r="A101" s="246" t="s">
        <v>103</v>
      </c>
      <c r="B101" s="246"/>
      <c r="C101" s="19">
        <v>289</v>
      </c>
      <c r="D101" s="19">
        <v>140</v>
      </c>
      <c r="E101" s="19">
        <v>149</v>
      </c>
      <c r="F101" s="19">
        <v>307</v>
      </c>
      <c r="G101" s="19">
        <v>149</v>
      </c>
      <c r="H101" s="19">
        <v>158</v>
      </c>
      <c r="I101" s="19">
        <v>299</v>
      </c>
    </row>
    <row r="102" spans="1:9" s="18" customFormat="1" ht="12" customHeight="1" x14ac:dyDescent="0.2">
      <c r="A102" s="246" t="s">
        <v>340</v>
      </c>
      <c r="B102" s="246"/>
      <c r="C102" s="19">
        <v>4530</v>
      </c>
      <c r="D102" s="19">
        <v>2419</v>
      </c>
      <c r="E102" s="19">
        <v>2111</v>
      </c>
      <c r="F102" s="19">
        <v>4607</v>
      </c>
      <c r="G102" s="19">
        <v>2464</v>
      </c>
      <c r="H102" s="19">
        <v>2143</v>
      </c>
      <c r="I102" s="19">
        <v>4569</v>
      </c>
    </row>
    <row r="103" spans="1:9" s="18" customFormat="1" ht="12" customHeight="1" x14ac:dyDescent="0.2">
      <c r="A103" s="246" t="s">
        <v>104</v>
      </c>
      <c r="B103" s="246"/>
      <c r="C103" s="19">
        <v>892</v>
      </c>
      <c r="D103" s="19">
        <v>435</v>
      </c>
      <c r="E103" s="19">
        <v>457</v>
      </c>
      <c r="F103" s="19">
        <v>895</v>
      </c>
      <c r="G103" s="19">
        <v>435</v>
      </c>
      <c r="H103" s="19">
        <v>460</v>
      </c>
      <c r="I103" s="19">
        <v>893</v>
      </c>
    </row>
    <row r="104" spans="1:9" s="18" customFormat="1" ht="12" customHeight="1" x14ac:dyDescent="0.2">
      <c r="A104" s="246" t="s">
        <v>105</v>
      </c>
      <c r="B104" s="246"/>
      <c r="C104" s="19">
        <v>707</v>
      </c>
      <c r="D104" s="19">
        <v>354</v>
      </c>
      <c r="E104" s="19">
        <v>353</v>
      </c>
      <c r="F104" s="19">
        <v>731</v>
      </c>
      <c r="G104" s="19">
        <v>368</v>
      </c>
      <c r="H104" s="19">
        <v>363</v>
      </c>
      <c r="I104" s="19">
        <v>719</v>
      </c>
    </row>
    <row r="105" spans="1:9" s="18" customFormat="1" ht="12" customHeight="1" x14ac:dyDescent="0.2">
      <c r="A105" s="246" t="s">
        <v>106</v>
      </c>
      <c r="B105" s="246"/>
      <c r="C105" s="19">
        <v>844</v>
      </c>
      <c r="D105" s="19">
        <v>397</v>
      </c>
      <c r="E105" s="19">
        <v>447</v>
      </c>
      <c r="F105" s="19">
        <v>839</v>
      </c>
      <c r="G105" s="19">
        <v>399</v>
      </c>
      <c r="H105" s="19">
        <v>440</v>
      </c>
      <c r="I105" s="19">
        <v>842</v>
      </c>
    </row>
    <row r="106" spans="1:9" s="18" customFormat="1" ht="12" customHeight="1" x14ac:dyDescent="0.2">
      <c r="A106" s="246" t="s">
        <v>107</v>
      </c>
      <c r="B106" s="246"/>
      <c r="C106" s="19">
        <v>335</v>
      </c>
      <c r="D106" s="19">
        <v>163</v>
      </c>
      <c r="E106" s="19">
        <v>172</v>
      </c>
      <c r="F106" s="19">
        <v>334</v>
      </c>
      <c r="G106" s="19">
        <v>162</v>
      </c>
      <c r="H106" s="19">
        <v>172</v>
      </c>
      <c r="I106" s="19">
        <v>334</v>
      </c>
    </row>
    <row r="107" spans="1:9" s="18" customFormat="1" ht="12" customHeight="1" x14ac:dyDescent="0.2">
      <c r="A107" s="246" t="s">
        <v>108</v>
      </c>
      <c r="B107" s="246"/>
      <c r="C107" s="19">
        <v>814</v>
      </c>
      <c r="D107" s="19">
        <v>377</v>
      </c>
      <c r="E107" s="19">
        <v>437</v>
      </c>
      <c r="F107" s="19">
        <v>819</v>
      </c>
      <c r="G107" s="19">
        <v>387</v>
      </c>
      <c r="H107" s="19">
        <v>432</v>
      </c>
      <c r="I107" s="19">
        <v>817</v>
      </c>
    </row>
    <row r="108" spans="1:9" s="18" customFormat="1" ht="12" customHeight="1" x14ac:dyDescent="0.2">
      <c r="A108" s="246" t="s">
        <v>109</v>
      </c>
      <c r="B108" s="246"/>
      <c r="C108" s="19">
        <v>1435</v>
      </c>
      <c r="D108" s="19">
        <v>676</v>
      </c>
      <c r="E108" s="19">
        <v>759</v>
      </c>
      <c r="F108" s="19">
        <v>1461</v>
      </c>
      <c r="G108" s="19">
        <v>688</v>
      </c>
      <c r="H108" s="19">
        <v>773</v>
      </c>
      <c r="I108" s="19">
        <v>1448</v>
      </c>
    </row>
    <row r="109" spans="1:9" s="18" customFormat="1" ht="12" customHeight="1" x14ac:dyDescent="0.2">
      <c r="A109" s="246" t="s">
        <v>110</v>
      </c>
      <c r="B109" s="246"/>
      <c r="C109" s="19">
        <v>3893</v>
      </c>
      <c r="D109" s="19">
        <v>1987</v>
      </c>
      <c r="E109" s="19">
        <v>1906</v>
      </c>
      <c r="F109" s="19">
        <v>4038</v>
      </c>
      <c r="G109" s="19">
        <v>2053</v>
      </c>
      <c r="H109" s="19">
        <v>1985</v>
      </c>
      <c r="I109" s="19">
        <v>3966</v>
      </c>
    </row>
    <row r="110" spans="1:9" s="18" customFormat="1" ht="12" customHeight="1" x14ac:dyDescent="0.2">
      <c r="A110" s="246" t="s">
        <v>111</v>
      </c>
      <c r="B110" s="246"/>
      <c r="C110" s="19">
        <v>1804</v>
      </c>
      <c r="D110" s="19">
        <v>877</v>
      </c>
      <c r="E110" s="19">
        <v>927</v>
      </c>
      <c r="F110" s="19">
        <v>1860</v>
      </c>
      <c r="G110" s="19">
        <v>904</v>
      </c>
      <c r="H110" s="19">
        <v>956</v>
      </c>
      <c r="I110" s="19">
        <v>1832</v>
      </c>
    </row>
    <row r="111" spans="1:9" s="18" customFormat="1" ht="12" customHeight="1" x14ac:dyDescent="0.2">
      <c r="A111" s="246" t="s">
        <v>112</v>
      </c>
      <c r="B111" s="246"/>
      <c r="C111" s="19">
        <v>806</v>
      </c>
      <c r="D111" s="19">
        <v>395</v>
      </c>
      <c r="E111" s="19">
        <v>411</v>
      </c>
      <c r="F111" s="19">
        <v>796</v>
      </c>
      <c r="G111" s="19">
        <v>385</v>
      </c>
      <c r="H111" s="19">
        <v>411</v>
      </c>
      <c r="I111" s="19">
        <v>800</v>
      </c>
    </row>
    <row r="112" spans="1:9" s="18" customFormat="1" ht="12" customHeight="1" x14ac:dyDescent="0.2">
      <c r="A112" s="246" t="s">
        <v>113</v>
      </c>
      <c r="B112" s="246"/>
      <c r="C112" s="19">
        <v>1595</v>
      </c>
      <c r="D112" s="19">
        <v>792</v>
      </c>
      <c r="E112" s="19">
        <v>803</v>
      </c>
      <c r="F112" s="19">
        <v>1623</v>
      </c>
      <c r="G112" s="19">
        <v>798</v>
      </c>
      <c r="H112" s="19">
        <v>825</v>
      </c>
      <c r="I112" s="19">
        <v>1610</v>
      </c>
    </row>
    <row r="113" spans="1:9" s="18" customFormat="1" ht="12" customHeight="1" x14ac:dyDescent="0.2">
      <c r="A113" s="246" t="s">
        <v>114</v>
      </c>
      <c r="B113" s="246"/>
      <c r="C113" s="19">
        <v>1419</v>
      </c>
      <c r="D113" s="19">
        <v>694</v>
      </c>
      <c r="E113" s="19">
        <v>725</v>
      </c>
      <c r="F113" s="19">
        <v>1436</v>
      </c>
      <c r="G113" s="19">
        <v>709</v>
      </c>
      <c r="H113" s="19">
        <v>727</v>
      </c>
      <c r="I113" s="19">
        <v>1427</v>
      </c>
    </row>
    <row r="114" spans="1:9" s="18" customFormat="1" ht="12" customHeight="1" x14ac:dyDescent="0.2">
      <c r="A114" s="246" t="s">
        <v>116</v>
      </c>
      <c r="B114" s="246"/>
      <c r="C114" s="19">
        <v>798</v>
      </c>
      <c r="D114" s="19">
        <v>398</v>
      </c>
      <c r="E114" s="19">
        <v>400</v>
      </c>
      <c r="F114" s="19">
        <v>789</v>
      </c>
      <c r="G114" s="19">
        <v>393</v>
      </c>
      <c r="H114" s="19">
        <v>396</v>
      </c>
      <c r="I114" s="19">
        <v>794</v>
      </c>
    </row>
    <row r="115" spans="1:9" s="18" customFormat="1" ht="12" customHeight="1" x14ac:dyDescent="0.2">
      <c r="A115" s="246" t="s">
        <v>117</v>
      </c>
      <c r="B115" s="246"/>
      <c r="C115" s="19">
        <v>2159</v>
      </c>
      <c r="D115" s="19">
        <v>1036</v>
      </c>
      <c r="E115" s="19">
        <v>1123</v>
      </c>
      <c r="F115" s="19">
        <v>2205</v>
      </c>
      <c r="G115" s="19">
        <v>1067</v>
      </c>
      <c r="H115" s="19">
        <v>1138</v>
      </c>
      <c r="I115" s="19">
        <v>2182</v>
      </c>
    </row>
    <row r="116" spans="1:9" s="18" customFormat="1" ht="12" customHeight="1" x14ac:dyDescent="0.2">
      <c r="A116" s="246" t="s">
        <v>118</v>
      </c>
      <c r="B116" s="246"/>
      <c r="C116" s="19">
        <v>684</v>
      </c>
      <c r="D116" s="19">
        <v>321</v>
      </c>
      <c r="E116" s="19">
        <v>363</v>
      </c>
      <c r="F116" s="19">
        <v>682</v>
      </c>
      <c r="G116" s="19">
        <v>324</v>
      </c>
      <c r="H116" s="19">
        <v>358</v>
      </c>
      <c r="I116" s="19">
        <v>683</v>
      </c>
    </row>
    <row r="117" spans="1:9" s="18" customFormat="1" ht="12" customHeight="1" x14ac:dyDescent="0.2">
      <c r="A117" s="246" t="s">
        <v>121</v>
      </c>
      <c r="B117" s="246"/>
      <c r="C117" s="19">
        <v>1868</v>
      </c>
      <c r="D117" s="19">
        <v>825</v>
      </c>
      <c r="E117" s="19">
        <v>1043</v>
      </c>
      <c r="F117" s="19">
        <v>1928</v>
      </c>
      <c r="G117" s="19">
        <v>841</v>
      </c>
      <c r="H117" s="19">
        <v>1087</v>
      </c>
      <c r="I117" s="19">
        <v>1898</v>
      </c>
    </row>
    <row r="118" spans="1:9" s="18" customFormat="1" ht="12" customHeight="1" x14ac:dyDescent="0.2">
      <c r="A118" s="246" t="s">
        <v>122</v>
      </c>
      <c r="B118" s="246"/>
      <c r="C118" s="19">
        <v>3067</v>
      </c>
      <c r="D118" s="19">
        <v>1502</v>
      </c>
      <c r="E118" s="19">
        <v>1565</v>
      </c>
      <c r="F118" s="19">
        <v>3071</v>
      </c>
      <c r="G118" s="19">
        <v>1503</v>
      </c>
      <c r="H118" s="19">
        <v>1568</v>
      </c>
      <c r="I118" s="19">
        <v>3069</v>
      </c>
    </row>
    <row r="119" spans="1:9" s="18" customFormat="1" ht="12" customHeight="1" x14ac:dyDescent="0.2">
      <c r="A119" s="246" t="s">
        <v>124</v>
      </c>
      <c r="B119" s="246"/>
      <c r="C119" s="19">
        <v>586</v>
      </c>
      <c r="D119" s="19">
        <v>287</v>
      </c>
      <c r="E119" s="19">
        <v>299</v>
      </c>
      <c r="F119" s="19">
        <v>581</v>
      </c>
      <c r="G119" s="19">
        <v>282</v>
      </c>
      <c r="H119" s="19">
        <v>299</v>
      </c>
      <c r="I119" s="19">
        <v>584</v>
      </c>
    </row>
    <row r="120" spans="1:9" s="18" customFormat="1" ht="12" customHeight="1" x14ac:dyDescent="0.2">
      <c r="A120" s="246" t="s">
        <v>125</v>
      </c>
      <c r="B120" s="246"/>
      <c r="C120" s="19">
        <v>1966</v>
      </c>
      <c r="D120" s="19">
        <v>943</v>
      </c>
      <c r="E120" s="19">
        <v>1023</v>
      </c>
      <c r="F120" s="19">
        <v>1961</v>
      </c>
      <c r="G120" s="19">
        <v>946</v>
      </c>
      <c r="H120" s="19">
        <v>1015</v>
      </c>
      <c r="I120" s="19">
        <v>1963</v>
      </c>
    </row>
    <row r="121" spans="1:9" s="18" customFormat="1" ht="12" customHeight="1" x14ac:dyDescent="0.2">
      <c r="A121" s="254" t="s">
        <v>126</v>
      </c>
      <c r="B121" s="254"/>
      <c r="C121" s="25">
        <v>377</v>
      </c>
      <c r="D121" s="25">
        <v>193</v>
      </c>
      <c r="E121" s="25">
        <v>184</v>
      </c>
      <c r="F121" s="25">
        <v>378</v>
      </c>
      <c r="G121" s="25">
        <v>190</v>
      </c>
      <c r="H121" s="25">
        <v>188</v>
      </c>
      <c r="I121" s="25">
        <v>378</v>
      </c>
    </row>
    <row r="122" spans="1:9" s="18" customFormat="1" ht="12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s="18" customFormat="1" ht="12" customHeight="1" x14ac:dyDescent="0.2">
      <c r="A123" s="247" t="s">
        <v>127</v>
      </c>
      <c r="B123" s="247"/>
      <c r="C123" s="17">
        <v>63235</v>
      </c>
      <c r="D123" s="17">
        <v>30305</v>
      </c>
      <c r="E123" s="17">
        <v>32930</v>
      </c>
      <c r="F123" s="17">
        <v>63440</v>
      </c>
      <c r="G123" s="17">
        <v>30430</v>
      </c>
      <c r="H123" s="17">
        <v>33010</v>
      </c>
      <c r="I123" s="17">
        <v>63337</v>
      </c>
    </row>
    <row r="124" spans="1:9" s="18" customFormat="1" ht="12" customHeight="1" x14ac:dyDescent="0.2">
      <c r="A124" s="246" t="s">
        <v>128</v>
      </c>
      <c r="B124" s="246"/>
      <c r="C124" s="19">
        <v>5423</v>
      </c>
      <c r="D124" s="19">
        <v>2538</v>
      </c>
      <c r="E124" s="19">
        <v>2885</v>
      </c>
      <c r="F124" s="19">
        <v>5429</v>
      </c>
      <c r="G124" s="19">
        <v>2534</v>
      </c>
      <c r="H124" s="19">
        <v>2895</v>
      </c>
      <c r="I124" s="19">
        <v>5426</v>
      </c>
    </row>
    <row r="125" spans="1:9" s="18" customFormat="1" ht="12" customHeight="1" x14ac:dyDescent="0.2">
      <c r="A125" s="246" t="s">
        <v>129</v>
      </c>
      <c r="B125" s="246"/>
      <c r="C125" s="19">
        <v>193</v>
      </c>
      <c r="D125" s="19">
        <v>90</v>
      </c>
      <c r="E125" s="19">
        <v>103</v>
      </c>
      <c r="F125" s="19">
        <v>190</v>
      </c>
      <c r="G125" s="19">
        <v>88</v>
      </c>
      <c r="H125" s="19">
        <v>102</v>
      </c>
      <c r="I125" s="19">
        <v>191</v>
      </c>
    </row>
    <row r="126" spans="1:9" s="18" customFormat="1" ht="12" customHeight="1" x14ac:dyDescent="0.2">
      <c r="A126" s="246" t="s">
        <v>130</v>
      </c>
      <c r="B126" s="246"/>
      <c r="C126" s="19">
        <v>527</v>
      </c>
      <c r="D126" s="19">
        <v>253</v>
      </c>
      <c r="E126" s="19">
        <v>274</v>
      </c>
      <c r="F126" s="19">
        <v>523</v>
      </c>
      <c r="G126" s="19">
        <v>255</v>
      </c>
      <c r="H126" s="19">
        <v>268</v>
      </c>
      <c r="I126" s="19">
        <v>526</v>
      </c>
    </row>
    <row r="127" spans="1:9" s="18" customFormat="1" ht="12" customHeight="1" x14ac:dyDescent="0.2">
      <c r="A127" s="246" t="s">
        <v>131</v>
      </c>
      <c r="B127" s="246"/>
      <c r="C127" s="19">
        <v>1802</v>
      </c>
      <c r="D127" s="19">
        <v>881</v>
      </c>
      <c r="E127" s="19">
        <v>921</v>
      </c>
      <c r="F127" s="19">
        <v>1800</v>
      </c>
      <c r="G127" s="19">
        <v>894</v>
      </c>
      <c r="H127" s="19">
        <v>906</v>
      </c>
      <c r="I127" s="19">
        <v>1800</v>
      </c>
    </row>
    <row r="128" spans="1:9" s="18" customFormat="1" ht="12" customHeight="1" x14ac:dyDescent="0.2">
      <c r="A128" s="246" t="s">
        <v>134</v>
      </c>
      <c r="B128" s="246"/>
      <c r="C128" s="19">
        <v>1177</v>
      </c>
      <c r="D128" s="19">
        <v>571</v>
      </c>
      <c r="E128" s="19">
        <v>606</v>
      </c>
      <c r="F128" s="19">
        <v>1162</v>
      </c>
      <c r="G128" s="19">
        <v>565</v>
      </c>
      <c r="H128" s="19">
        <v>597</v>
      </c>
      <c r="I128" s="19">
        <v>1170</v>
      </c>
    </row>
    <row r="129" spans="1:9" s="18" customFormat="1" ht="12" customHeight="1" x14ac:dyDescent="0.2">
      <c r="A129" s="246" t="s">
        <v>136</v>
      </c>
      <c r="B129" s="246"/>
      <c r="C129" s="19">
        <v>12</v>
      </c>
      <c r="D129" s="19">
        <v>8</v>
      </c>
      <c r="E129" s="19">
        <v>4</v>
      </c>
      <c r="F129" s="19">
        <v>13</v>
      </c>
      <c r="G129" s="19">
        <v>7</v>
      </c>
      <c r="H129" s="19">
        <v>6</v>
      </c>
      <c r="I129" s="19">
        <v>12</v>
      </c>
    </row>
    <row r="130" spans="1:9" s="18" customFormat="1" ht="12" customHeight="1" x14ac:dyDescent="0.2">
      <c r="A130" s="246" t="s">
        <v>137</v>
      </c>
      <c r="B130" s="246"/>
      <c r="C130" s="19">
        <v>2898</v>
      </c>
      <c r="D130" s="19">
        <v>1424</v>
      </c>
      <c r="E130" s="19">
        <v>1474</v>
      </c>
      <c r="F130" s="19">
        <v>2887</v>
      </c>
      <c r="G130" s="19">
        <v>1419</v>
      </c>
      <c r="H130" s="19">
        <v>1468</v>
      </c>
      <c r="I130" s="19">
        <v>2891</v>
      </c>
    </row>
    <row r="131" spans="1:9" s="18" customFormat="1" ht="12" customHeight="1" x14ac:dyDescent="0.2">
      <c r="A131" s="246" t="s">
        <v>138</v>
      </c>
      <c r="B131" s="246"/>
      <c r="C131" s="19">
        <v>106</v>
      </c>
      <c r="D131" s="19">
        <v>50</v>
      </c>
      <c r="E131" s="19">
        <v>56</v>
      </c>
      <c r="F131" s="19">
        <v>104</v>
      </c>
      <c r="G131" s="19">
        <v>50</v>
      </c>
      <c r="H131" s="19">
        <v>54</v>
      </c>
      <c r="I131" s="19">
        <v>105</v>
      </c>
    </row>
    <row r="132" spans="1:9" s="124" customFormat="1" ht="12" customHeight="1" x14ac:dyDescent="0.2">
      <c r="A132" s="294" t="s">
        <v>341</v>
      </c>
      <c r="B132" s="294"/>
      <c r="C132" s="49">
        <v>5073</v>
      </c>
      <c r="D132" s="49">
        <v>2466</v>
      </c>
      <c r="E132" s="49">
        <v>2607</v>
      </c>
      <c r="F132" s="49">
        <v>5060</v>
      </c>
      <c r="G132" s="49">
        <v>2474</v>
      </c>
      <c r="H132" s="49">
        <v>2586</v>
      </c>
      <c r="I132" s="49">
        <v>5066</v>
      </c>
    </row>
    <row r="133" spans="1:9" s="18" customFormat="1" ht="12" customHeight="1" x14ac:dyDescent="0.2">
      <c r="A133" s="246" t="s">
        <v>140</v>
      </c>
      <c r="B133" s="246"/>
      <c r="C133" s="19">
        <v>4480</v>
      </c>
      <c r="D133" s="19">
        <v>2202</v>
      </c>
      <c r="E133" s="19">
        <v>2278</v>
      </c>
      <c r="F133" s="19">
        <v>4530</v>
      </c>
      <c r="G133" s="19">
        <v>2224</v>
      </c>
      <c r="H133" s="19">
        <v>2306</v>
      </c>
      <c r="I133" s="19">
        <v>4507</v>
      </c>
    </row>
    <row r="134" spans="1:9" s="18" customFormat="1" ht="12" customHeight="1" x14ac:dyDescent="0.2">
      <c r="A134" s="246" t="s">
        <v>141</v>
      </c>
      <c r="B134" s="246"/>
      <c r="C134" s="19">
        <v>41</v>
      </c>
      <c r="D134" s="19">
        <v>22</v>
      </c>
      <c r="E134" s="19">
        <v>19</v>
      </c>
      <c r="F134" s="19">
        <v>41</v>
      </c>
      <c r="G134" s="19">
        <v>22</v>
      </c>
      <c r="H134" s="19">
        <v>19</v>
      </c>
      <c r="I134" s="19">
        <v>41</v>
      </c>
    </row>
    <row r="135" spans="1:9" s="18" customFormat="1" ht="12" customHeight="1" x14ac:dyDescent="0.2">
      <c r="A135" s="246" t="s">
        <v>143</v>
      </c>
      <c r="B135" s="246"/>
      <c r="C135" s="19">
        <v>324</v>
      </c>
      <c r="D135" s="19">
        <v>169</v>
      </c>
      <c r="E135" s="19">
        <v>155</v>
      </c>
      <c r="F135" s="19">
        <v>317</v>
      </c>
      <c r="G135" s="19">
        <v>164</v>
      </c>
      <c r="H135" s="19">
        <v>153</v>
      </c>
      <c r="I135" s="19">
        <v>321</v>
      </c>
    </row>
    <row r="136" spans="1:9" s="18" customFormat="1" ht="12" customHeight="1" x14ac:dyDescent="0.2">
      <c r="A136" s="246" t="s">
        <v>144</v>
      </c>
      <c r="B136" s="246"/>
      <c r="C136" s="19">
        <v>1222</v>
      </c>
      <c r="D136" s="19">
        <v>608</v>
      </c>
      <c r="E136" s="19">
        <v>614</v>
      </c>
      <c r="F136" s="19">
        <v>1293</v>
      </c>
      <c r="G136" s="19">
        <v>650</v>
      </c>
      <c r="H136" s="19">
        <v>643</v>
      </c>
      <c r="I136" s="19">
        <v>1257</v>
      </c>
    </row>
    <row r="137" spans="1:9" s="18" customFormat="1" ht="12" customHeight="1" x14ac:dyDescent="0.2">
      <c r="A137" s="246" t="s">
        <v>145</v>
      </c>
      <c r="B137" s="246"/>
      <c r="C137" s="19">
        <v>15671</v>
      </c>
      <c r="D137" s="19">
        <v>7348</v>
      </c>
      <c r="E137" s="19">
        <v>8323</v>
      </c>
      <c r="F137" s="19">
        <v>15803</v>
      </c>
      <c r="G137" s="19">
        <v>7409</v>
      </c>
      <c r="H137" s="19">
        <v>8394</v>
      </c>
      <c r="I137" s="19">
        <v>15736</v>
      </c>
    </row>
    <row r="138" spans="1:9" s="18" customFormat="1" ht="12" customHeight="1" x14ac:dyDescent="0.2">
      <c r="A138" s="246" t="s">
        <v>146</v>
      </c>
      <c r="B138" s="246"/>
      <c r="C138" s="19">
        <v>6499</v>
      </c>
      <c r="D138" s="19">
        <v>3244</v>
      </c>
      <c r="E138" s="19">
        <v>3255</v>
      </c>
      <c r="F138" s="19">
        <v>6534</v>
      </c>
      <c r="G138" s="19">
        <v>3255</v>
      </c>
      <c r="H138" s="19">
        <v>3279</v>
      </c>
      <c r="I138" s="19">
        <v>6518</v>
      </c>
    </row>
    <row r="139" spans="1:9" s="18" customFormat="1" ht="12" customHeight="1" x14ac:dyDescent="0.2">
      <c r="A139" s="246" t="s">
        <v>148</v>
      </c>
      <c r="B139" s="246"/>
      <c r="C139" s="19">
        <v>222</v>
      </c>
      <c r="D139" s="19">
        <v>112</v>
      </c>
      <c r="E139" s="19">
        <v>110</v>
      </c>
      <c r="F139" s="19">
        <v>217</v>
      </c>
      <c r="G139" s="19">
        <v>110</v>
      </c>
      <c r="H139" s="19">
        <v>107</v>
      </c>
      <c r="I139" s="19">
        <v>218</v>
      </c>
    </row>
    <row r="140" spans="1:9" s="18" customFormat="1" ht="12" customHeight="1" x14ac:dyDescent="0.2">
      <c r="A140" s="246" t="s">
        <v>149</v>
      </c>
      <c r="B140" s="246"/>
      <c r="C140" s="19">
        <v>7251</v>
      </c>
      <c r="D140" s="19">
        <v>3345</v>
      </c>
      <c r="E140" s="19">
        <v>3906</v>
      </c>
      <c r="F140" s="19">
        <v>7255</v>
      </c>
      <c r="G140" s="19">
        <v>3343</v>
      </c>
      <c r="H140" s="19">
        <v>3912</v>
      </c>
      <c r="I140" s="19">
        <v>7253</v>
      </c>
    </row>
    <row r="141" spans="1:9" s="18" customFormat="1" ht="12" customHeight="1" x14ac:dyDescent="0.2">
      <c r="A141" s="246" t="s">
        <v>150</v>
      </c>
      <c r="B141" s="246"/>
      <c r="C141" s="19">
        <v>51</v>
      </c>
      <c r="D141" s="19">
        <v>28</v>
      </c>
      <c r="E141" s="19">
        <v>23</v>
      </c>
      <c r="F141" s="19">
        <v>51</v>
      </c>
      <c r="G141" s="19">
        <v>28</v>
      </c>
      <c r="H141" s="19">
        <v>23</v>
      </c>
      <c r="I141" s="19">
        <v>51</v>
      </c>
    </row>
    <row r="142" spans="1:9" s="18" customFormat="1" ht="12" customHeight="1" x14ac:dyDescent="0.2">
      <c r="A142" s="246" t="s">
        <v>151</v>
      </c>
      <c r="B142" s="246"/>
      <c r="C142" s="19">
        <v>2811</v>
      </c>
      <c r="D142" s="19">
        <v>1309</v>
      </c>
      <c r="E142" s="19">
        <v>1502</v>
      </c>
      <c r="F142" s="19">
        <v>2778</v>
      </c>
      <c r="G142" s="19">
        <v>1309</v>
      </c>
      <c r="H142" s="19">
        <v>1469</v>
      </c>
      <c r="I142" s="19">
        <v>2795</v>
      </c>
    </row>
    <row r="143" spans="1:9" s="18" customFormat="1" ht="12" customHeight="1" x14ac:dyDescent="0.2">
      <c r="A143" s="246" t="s">
        <v>152</v>
      </c>
      <c r="B143" s="246"/>
      <c r="C143" s="19">
        <v>255</v>
      </c>
      <c r="D143" s="19">
        <v>129</v>
      </c>
      <c r="E143" s="19">
        <v>126</v>
      </c>
      <c r="F143" s="19">
        <v>246</v>
      </c>
      <c r="G143" s="19">
        <v>122</v>
      </c>
      <c r="H143" s="19">
        <v>124</v>
      </c>
      <c r="I143" s="19">
        <v>251</v>
      </c>
    </row>
    <row r="144" spans="1:9" s="18" customFormat="1" ht="12" customHeight="1" x14ac:dyDescent="0.2">
      <c r="A144" s="246" t="s">
        <v>153</v>
      </c>
      <c r="B144" s="246"/>
      <c r="C144" s="19">
        <v>762</v>
      </c>
      <c r="D144" s="19">
        <v>362</v>
      </c>
      <c r="E144" s="19">
        <v>400</v>
      </c>
      <c r="F144" s="19">
        <v>754</v>
      </c>
      <c r="G144" s="19">
        <v>364</v>
      </c>
      <c r="H144" s="19">
        <v>390</v>
      </c>
      <c r="I144" s="19">
        <v>758</v>
      </c>
    </row>
    <row r="145" spans="1:9" s="18" customFormat="1" ht="12" customHeight="1" x14ac:dyDescent="0.2">
      <c r="A145" s="246" t="s">
        <v>155</v>
      </c>
      <c r="B145" s="246"/>
      <c r="C145" s="19">
        <v>652</v>
      </c>
      <c r="D145" s="19">
        <v>336</v>
      </c>
      <c r="E145" s="19">
        <v>316</v>
      </c>
      <c r="F145" s="19">
        <v>630</v>
      </c>
      <c r="G145" s="19">
        <v>327</v>
      </c>
      <c r="H145" s="19">
        <v>303</v>
      </c>
      <c r="I145" s="19">
        <v>641</v>
      </c>
    </row>
    <row r="146" spans="1:9" s="18" customFormat="1" ht="12" customHeight="1" x14ac:dyDescent="0.2">
      <c r="A146" s="246" t="s">
        <v>158</v>
      </c>
      <c r="B146" s="246"/>
      <c r="C146" s="19">
        <v>94</v>
      </c>
      <c r="D146" s="19">
        <v>43</v>
      </c>
      <c r="E146" s="19">
        <v>51</v>
      </c>
      <c r="F146" s="19">
        <v>91</v>
      </c>
      <c r="G146" s="19">
        <v>40</v>
      </c>
      <c r="H146" s="19">
        <v>51</v>
      </c>
      <c r="I146" s="19">
        <v>93</v>
      </c>
    </row>
    <row r="147" spans="1:9" s="18" customFormat="1" ht="12" customHeight="1" x14ac:dyDescent="0.2">
      <c r="A147" s="246" t="s">
        <v>160</v>
      </c>
      <c r="B147" s="246"/>
      <c r="C147" s="19">
        <v>2751</v>
      </c>
      <c r="D147" s="19">
        <v>1342</v>
      </c>
      <c r="E147" s="19">
        <v>1409</v>
      </c>
      <c r="F147" s="19">
        <v>2786</v>
      </c>
      <c r="G147" s="19">
        <v>1359</v>
      </c>
      <c r="H147" s="19">
        <v>1427</v>
      </c>
      <c r="I147" s="19">
        <v>2768</v>
      </c>
    </row>
    <row r="148" spans="1:9" s="18" customFormat="1" ht="12" customHeight="1" x14ac:dyDescent="0.2">
      <c r="A148" s="246" t="s">
        <v>355</v>
      </c>
      <c r="B148" s="246"/>
      <c r="C148" s="19">
        <v>2609</v>
      </c>
      <c r="D148" s="19">
        <v>1262</v>
      </c>
      <c r="E148" s="19">
        <v>1347</v>
      </c>
      <c r="F148" s="19">
        <v>2609</v>
      </c>
      <c r="G148" s="19">
        <v>1250</v>
      </c>
      <c r="H148" s="19">
        <v>1359</v>
      </c>
      <c r="I148" s="19">
        <v>2609</v>
      </c>
    </row>
    <row r="149" spans="1:9" s="18" customFormat="1" ht="12" customHeight="1" x14ac:dyDescent="0.2">
      <c r="A149" s="246" t="s">
        <v>161</v>
      </c>
      <c r="B149" s="246"/>
      <c r="C149" s="19">
        <v>59</v>
      </c>
      <c r="D149" s="19">
        <v>30</v>
      </c>
      <c r="E149" s="19">
        <v>29</v>
      </c>
      <c r="F149" s="19">
        <v>60</v>
      </c>
      <c r="G149" s="19">
        <v>30</v>
      </c>
      <c r="H149" s="19">
        <v>30</v>
      </c>
      <c r="I149" s="19">
        <v>60</v>
      </c>
    </row>
    <row r="150" spans="1:9" s="18" customFormat="1" ht="12" customHeight="1" x14ac:dyDescent="0.2">
      <c r="A150" s="253" t="s">
        <v>164</v>
      </c>
      <c r="B150" s="253"/>
      <c r="C150" s="25">
        <v>270</v>
      </c>
      <c r="D150" s="25">
        <v>133</v>
      </c>
      <c r="E150" s="25">
        <v>137</v>
      </c>
      <c r="F150" s="25">
        <v>277</v>
      </c>
      <c r="G150" s="25">
        <v>138</v>
      </c>
      <c r="H150" s="25">
        <v>139</v>
      </c>
      <c r="I150" s="25">
        <v>273</v>
      </c>
    </row>
    <row r="151" spans="1:9" s="18" customFormat="1" ht="12" customHeight="1" x14ac:dyDescent="0.2">
      <c r="A151" s="22"/>
      <c r="B151" s="22"/>
      <c r="C151" s="22"/>
      <c r="D151" s="22"/>
      <c r="E151" s="22"/>
      <c r="F151" s="22"/>
      <c r="G151" s="22"/>
      <c r="H151" s="22"/>
      <c r="I151" s="22"/>
    </row>
    <row r="152" spans="1:9" s="18" customFormat="1" ht="12" customHeight="1" x14ac:dyDescent="0.2">
      <c r="A152" s="247" t="s">
        <v>165</v>
      </c>
      <c r="B152" s="247"/>
      <c r="C152" s="17">
        <v>5967</v>
      </c>
      <c r="D152" s="17">
        <v>2977</v>
      </c>
      <c r="E152" s="17">
        <v>2990</v>
      </c>
      <c r="F152" s="17">
        <v>6021</v>
      </c>
      <c r="G152" s="17">
        <v>2997</v>
      </c>
      <c r="H152" s="17">
        <v>3024</v>
      </c>
      <c r="I152" s="17">
        <v>5994</v>
      </c>
    </row>
    <row r="153" spans="1:9" s="18" customFormat="1" ht="12" customHeight="1" x14ac:dyDescent="0.2">
      <c r="A153" s="246" t="s">
        <v>166</v>
      </c>
      <c r="B153" s="246"/>
      <c r="C153" s="19">
        <v>1468</v>
      </c>
      <c r="D153" s="19">
        <v>727</v>
      </c>
      <c r="E153" s="19">
        <v>741</v>
      </c>
      <c r="F153" s="19">
        <v>1457</v>
      </c>
      <c r="G153" s="19">
        <v>723</v>
      </c>
      <c r="H153" s="19">
        <v>734</v>
      </c>
      <c r="I153" s="19">
        <v>1462</v>
      </c>
    </row>
    <row r="154" spans="1:9" s="18" customFormat="1" ht="12" customHeight="1" x14ac:dyDescent="0.2">
      <c r="A154" s="246" t="s">
        <v>167</v>
      </c>
      <c r="B154" s="246"/>
      <c r="C154" s="19">
        <v>56</v>
      </c>
      <c r="D154" s="19">
        <v>32</v>
      </c>
      <c r="E154" s="19">
        <v>24</v>
      </c>
      <c r="F154" s="19">
        <v>52</v>
      </c>
      <c r="G154" s="19">
        <v>32</v>
      </c>
      <c r="H154" s="19">
        <v>20</v>
      </c>
      <c r="I154" s="19">
        <v>53</v>
      </c>
    </row>
    <row r="155" spans="1:9" s="18" customFormat="1" ht="12" customHeight="1" x14ac:dyDescent="0.2">
      <c r="A155" s="246" t="s">
        <v>168</v>
      </c>
      <c r="B155" s="246"/>
      <c r="C155" s="19">
        <v>51</v>
      </c>
      <c r="D155" s="19">
        <v>28</v>
      </c>
      <c r="E155" s="19">
        <v>23</v>
      </c>
      <c r="F155" s="19">
        <v>51</v>
      </c>
      <c r="G155" s="19">
        <v>30</v>
      </c>
      <c r="H155" s="19">
        <v>21</v>
      </c>
      <c r="I155" s="19">
        <v>52</v>
      </c>
    </row>
    <row r="156" spans="1:9" s="18" customFormat="1" ht="12" customHeight="1" x14ac:dyDescent="0.2">
      <c r="A156" s="246" t="s">
        <v>169</v>
      </c>
      <c r="B156" s="246"/>
      <c r="C156" s="19">
        <v>61</v>
      </c>
      <c r="D156" s="19">
        <v>31</v>
      </c>
      <c r="E156" s="19">
        <v>30</v>
      </c>
      <c r="F156" s="19">
        <v>56</v>
      </c>
      <c r="G156" s="19">
        <v>32</v>
      </c>
      <c r="H156" s="19">
        <v>24</v>
      </c>
      <c r="I156" s="19">
        <v>59</v>
      </c>
    </row>
    <row r="157" spans="1:9" s="18" customFormat="1" ht="12" customHeight="1" x14ac:dyDescent="0.2">
      <c r="A157" s="246" t="s">
        <v>170</v>
      </c>
      <c r="B157" s="246"/>
      <c r="C157" s="19">
        <v>1163</v>
      </c>
      <c r="D157" s="19">
        <v>571</v>
      </c>
      <c r="E157" s="19">
        <v>592</v>
      </c>
      <c r="F157" s="19">
        <v>1186</v>
      </c>
      <c r="G157" s="19">
        <v>581</v>
      </c>
      <c r="H157" s="19">
        <v>605</v>
      </c>
      <c r="I157" s="19">
        <v>1174</v>
      </c>
    </row>
    <row r="158" spans="1:9" s="18" customFormat="1" ht="12" customHeight="1" x14ac:dyDescent="0.2">
      <c r="A158" s="246" t="s">
        <v>171</v>
      </c>
      <c r="B158" s="246"/>
      <c r="C158" s="19">
        <v>563</v>
      </c>
      <c r="D158" s="19">
        <v>291</v>
      </c>
      <c r="E158" s="19">
        <v>272</v>
      </c>
      <c r="F158" s="19">
        <v>563</v>
      </c>
      <c r="G158" s="19">
        <v>289</v>
      </c>
      <c r="H158" s="19">
        <v>274</v>
      </c>
      <c r="I158" s="19">
        <v>563</v>
      </c>
    </row>
    <row r="159" spans="1:9" s="18" customFormat="1" ht="12" customHeight="1" x14ac:dyDescent="0.2">
      <c r="A159" s="246" t="s">
        <v>172</v>
      </c>
      <c r="B159" s="246"/>
      <c r="C159" s="19">
        <v>51</v>
      </c>
      <c r="D159" s="19">
        <v>28</v>
      </c>
      <c r="E159" s="19">
        <v>23</v>
      </c>
      <c r="F159" s="19">
        <v>53</v>
      </c>
      <c r="G159" s="19">
        <v>28</v>
      </c>
      <c r="H159" s="19">
        <v>25</v>
      </c>
      <c r="I159" s="19">
        <v>51</v>
      </c>
    </row>
    <row r="160" spans="1:9" s="18" customFormat="1" ht="12" customHeight="1" x14ac:dyDescent="0.2">
      <c r="A160" s="253" t="s">
        <v>173</v>
      </c>
      <c r="B160" s="253"/>
      <c r="C160" s="25">
        <v>2554</v>
      </c>
      <c r="D160" s="25">
        <v>1269</v>
      </c>
      <c r="E160" s="25">
        <v>1285</v>
      </c>
      <c r="F160" s="25">
        <v>2603</v>
      </c>
      <c r="G160" s="25">
        <v>1282</v>
      </c>
      <c r="H160" s="25">
        <v>1321</v>
      </c>
      <c r="I160" s="25">
        <v>2580</v>
      </c>
    </row>
    <row r="161" spans="1:9" s="18" customFormat="1" ht="12" customHeight="1" x14ac:dyDescent="0.2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s="18" customFormat="1" ht="12" customHeight="1" x14ac:dyDescent="0.2">
      <c r="A162" s="247" t="s">
        <v>174</v>
      </c>
      <c r="B162" s="247"/>
      <c r="C162" s="17">
        <v>50193</v>
      </c>
      <c r="D162" s="17">
        <v>24376</v>
      </c>
      <c r="E162" s="17">
        <v>25817</v>
      </c>
      <c r="F162" s="17">
        <v>50803</v>
      </c>
      <c r="G162" s="17">
        <v>24735</v>
      </c>
      <c r="H162" s="17">
        <v>26068</v>
      </c>
      <c r="I162" s="17">
        <v>50497</v>
      </c>
    </row>
    <row r="163" spans="1:9" s="18" customFormat="1" ht="12" customHeight="1" x14ac:dyDescent="0.2">
      <c r="A163" s="246" t="s">
        <v>175</v>
      </c>
      <c r="B163" s="246"/>
      <c r="C163" s="19">
        <v>4576</v>
      </c>
      <c r="D163" s="19">
        <v>2278</v>
      </c>
      <c r="E163" s="19">
        <v>2298</v>
      </c>
      <c r="F163" s="19">
        <v>4703</v>
      </c>
      <c r="G163" s="19">
        <v>2331</v>
      </c>
      <c r="H163" s="19">
        <v>2372</v>
      </c>
      <c r="I163" s="19">
        <v>4639</v>
      </c>
    </row>
    <row r="164" spans="1:9" s="18" customFormat="1" ht="12" customHeight="1" x14ac:dyDescent="0.2">
      <c r="A164" s="246" t="s">
        <v>176</v>
      </c>
      <c r="B164" s="246"/>
      <c r="C164" s="19">
        <v>17962</v>
      </c>
      <c r="D164" s="19">
        <v>8445</v>
      </c>
      <c r="E164" s="19">
        <v>9517</v>
      </c>
      <c r="F164" s="19">
        <v>18131</v>
      </c>
      <c r="G164" s="19">
        <v>8546</v>
      </c>
      <c r="H164" s="19">
        <v>9585</v>
      </c>
      <c r="I164" s="19">
        <v>18047</v>
      </c>
    </row>
    <row r="165" spans="1:9" s="18" customFormat="1" ht="12" customHeight="1" x14ac:dyDescent="0.2">
      <c r="A165" s="246" t="s">
        <v>177</v>
      </c>
      <c r="B165" s="246"/>
      <c r="C165" s="19">
        <v>2544</v>
      </c>
      <c r="D165" s="19">
        <v>1300</v>
      </c>
      <c r="E165" s="19">
        <v>1244</v>
      </c>
      <c r="F165" s="19">
        <v>2654</v>
      </c>
      <c r="G165" s="19">
        <v>1367</v>
      </c>
      <c r="H165" s="19">
        <v>1287</v>
      </c>
      <c r="I165" s="19">
        <v>2598</v>
      </c>
    </row>
    <row r="166" spans="1:9" s="18" customFormat="1" ht="12" customHeight="1" x14ac:dyDescent="0.2">
      <c r="A166" s="246" t="s">
        <v>178</v>
      </c>
      <c r="B166" s="246"/>
      <c r="C166" s="19">
        <v>2749</v>
      </c>
      <c r="D166" s="19">
        <v>1388</v>
      </c>
      <c r="E166" s="19">
        <v>1361</v>
      </c>
      <c r="F166" s="19">
        <v>2741</v>
      </c>
      <c r="G166" s="19">
        <v>1384</v>
      </c>
      <c r="H166" s="19">
        <v>1357</v>
      </c>
      <c r="I166" s="19">
        <v>2745</v>
      </c>
    </row>
    <row r="167" spans="1:9" s="18" customFormat="1" ht="12" customHeight="1" x14ac:dyDescent="0.2">
      <c r="A167" s="246" t="s">
        <v>179</v>
      </c>
      <c r="B167" s="246"/>
      <c r="C167" s="19">
        <v>8561</v>
      </c>
      <c r="D167" s="19">
        <v>4127</v>
      </c>
      <c r="E167" s="19">
        <v>4434</v>
      </c>
      <c r="F167" s="19">
        <v>8618</v>
      </c>
      <c r="G167" s="19">
        <v>4154</v>
      </c>
      <c r="H167" s="19">
        <v>4464</v>
      </c>
      <c r="I167" s="19">
        <v>8589</v>
      </c>
    </row>
    <row r="168" spans="1:9" s="18" customFormat="1" ht="12" customHeight="1" x14ac:dyDescent="0.2">
      <c r="A168" s="246" t="s">
        <v>180</v>
      </c>
      <c r="B168" s="246"/>
      <c r="C168" s="19">
        <v>718</v>
      </c>
      <c r="D168" s="19">
        <v>362</v>
      </c>
      <c r="E168" s="19">
        <v>356</v>
      </c>
      <c r="F168" s="19">
        <v>724</v>
      </c>
      <c r="G168" s="19">
        <v>359</v>
      </c>
      <c r="H168" s="19">
        <v>365</v>
      </c>
      <c r="I168" s="19">
        <v>721</v>
      </c>
    </row>
    <row r="169" spans="1:9" s="18" customFormat="1" ht="12" customHeight="1" x14ac:dyDescent="0.2">
      <c r="A169" s="246" t="s">
        <v>181</v>
      </c>
      <c r="B169" s="246"/>
      <c r="C169" s="19">
        <v>747</v>
      </c>
      <c r="D169" s="19">
        <v>350</v>
      </c>
      <c r="E169" s="19">
        <v>397</v>
      </c>
      <c r="F169" s="19">
        <v>765</v>
      </c>
      <c r="G169" s="19">
        <v>363</v>
      </c>
      <c r="H169" s="19">
        <v>402</v>
      </c>
      <c r="I169" s="19">
        <v>757</v>
      </c>
    </row>
    <row r="170" spans="1:9" s="18" customFormat="1" ht="12" customHeight="1" x14ac:dyDescent="0.2">
      <c r="A170" s="246" t="s">
        <v>182</v>
      </c>
      <c r="B170" s="246"/>
      <c r="C170" s="19">
        <v>831</v>
      </c>
      <c r="D170" s="19">
        <v>395</v>
      </c>
      <c r="E170" s="19">
        <v>436</v>
      </c>
      <c r="F170" s="19">
        <v>837</v>
      </c>
      <c r="G170" s="19">
        <v>404</v>
      </c>
      <c r="H170" s="19">
        <v>433</v>
      </c>
      <c r="I170" s="19">
        <v>834</v>
      </c>
    </row>
    <row r="171" spans="1:9" s="18" customFormat="1" ht="12" customHeight="1" x14ac:dyDescent="0.2">
      <c r="A171" s="246" t="s">
        <v>183</v>
      </c>
      <c r="B171" s="246"/>
      <c r="C171" s="19">
        <v>397</v>
      </c>
      <c r="D171" s="19">
        <v>209</v>
      </c>
      <c r="E171" s="19">
        <v>188</v>
      </c>
      <c r="F171" s="19">
        <v>394</v>
      </c>
      <c r="G171" s="19">
        <v>208</v>
      </c>
      <c r="H171" s="19">
        <v>186</v>
      </c>
      <c r="I171" s="19">
        <v>396</v>
      </c>
    </row>
    <row r="172" spans="1:9" s="18" customFormat="1" ht="12" customHeight="1" x14ac:dyDescent="0.2">
      <c r="A172" s="246" t="s">
        <v>184</v>
      </c>
      <c r="B172" s="246"/>
      <c r="C172" s="19">
        <v>1370</v>
      </c>
      <c r="D172" s="19">
        <v>657</v>
      </c>
      <c r="E172" s="19">
        <v>713</v>
      </c>
      <c r="F172" s="19">
        <v>1404</v>
      </c>
      <c r="G172" s="19">
        <v>688</v>
      </c>
      <c r="H172" s="19">
        <v>716</v>
      </c>
      <c r="I172" s="19">
        <v>1387</v>
      </c>
    </row>
    <row r="173" spans="1:9" s="18" customFormat="1" ht="12" customHeight="1" x14ac:dyDescent="0.2">
      <c r="A173" s="246" t="s">
        <v>186</v>
      </c>
      <c r="B173" s="246"/>
      <c r="C173" s="19">
        <v>115</v>
      </c>
      <c r="D173" s="19">
        <v>56</v>
      </c>
      <c r="E173" s="19">
        <v>59</v>
      </c>
      <c r="F173" s="19">
        <v>127</v>
      </c>
      <c r="G173" s="19">
        <v>65</v>
      </c>
      <c r="H173" s="19">
        <v>62</v>
      </c>
      <c r="I173" s="19">
        <v>121</v>
      </c>
    </row>
    <row r="174" spans="1:9" s="18" customFormat="1" ht="12" customHeight="1" x14ac:dyDescent="0.2">
      <c r="A174" s="246" t="s">
        <v>187</v>
      </c>
      <c r="B174" s="246"/>
      <c r="C174" s="19">
        <v>2802</v>
      </c>
      <c r="D174" s="19">
        <v>1390</v>
      </c>
      <c r="E174" s="19">
        <v>1412</v>
      </c>
      <c r="F174" s="19">
        <v>2796</v>
      </c>
      <c r="G174" s="19">
        <v>1393</v>
      </c>
      <c r="H174" s="19">
        <v>1403</v>
      </c>
      <c r="I174" s="19">
        <v>2799</v>
      </c>
    </row>
    <row r="175" spans="1:9" s="18" customFormat="1" ht="12" customHeight="1" x14ac:dyDescent="0.2">
      <c r="A175" s="246" t="s">
        <v>188</v>
      </c>
      <c r="B175" s="246"/>
      <c r="C175" s="19">
        <v>589</v>
      </c>
      <c r="D175" s="19">
        <v>287</v>
      </c>
      <c r="E175" s="19">
        <v>302</v>
      </c>
      <c r="F175" s="19">
        <v>586</v>
      </c>
      <c r="G175" s="19">
        <v>284</v>
      </c>
      <c r="H175" s="19">
        <v>302</v>
      </c>
      <c r="I175" s="19">
        <v>587</v>
      </c>
    </row>
    <row r="176" spans="1:9" s="18" customFormat="1" ht="12" customHeight="1" x14ac:dyDescent="0.2">
      <c r="A176" s="246" t="s">
        <v>189</v>
      </c>
      <c r="B176" s="246"/>
      <c r="C176" s="19">
        <v>618</v>
      </c>
      <c r="D176" s="19">
        <v>314</v>
      </c>
      <c r="E176" s="19">
        <v>304</v>
      </c>
      <c r="F176" s="19">
        <v>615</v>
      </c>
      <c r="G176" s="19">
        <v>313</v>
      </c>
      <c r="H176" s="19">
        <v>302</v>
      </c>
      <c r="I176" s="19">
        <v>617</v>
      </c>
    </row>
    <row r="177" spans="1:9" s="18" customFormat="1" ht="12" customHeight="1" x14ac:dyDescent="0.2">
      <c r="A177" s="246" t="s">
        <v>190</v>
      </c>
      <c r="B177" s="246"/>
      <c r="C177" s="19">
        <v>2310</v>
      </c>
      <c r="D177" s="19">
        <v>1159</v>
      </c>
      <c r="E177" s="19">
        <v>1151</v>
      </c>
      <c r="F177" s="19">
        <v>2371</v>
      </c>
      <c r="G177" s="19">
        <v>1196</v>
      </c>
      <c r="H177" s="19">
        <v>1175</v>
      </c>
      <c r="I177" s="19">
        <v>2340</v>
      </c>
    </row>
    <row r="178" spans="1:9" s="18" customFormat="1" ht="12" customHeight="1" x14ac:dyDescent="0.2">
      <c r="A178" s="246" t="s">
        <v>191</v>
      </c>
      <c r="B178" s="246"/>
      <c r="C178" s="19">
        <v>229</v>
      </c>
      <c r="D178" s="19">
        <v>124</v>
      </c>
      <c r="E178" s="19">
        <v>105</v>
      </c>
      <c r="F178" s="19">
        <v>231</v>
      </c>
      <c r="G178" s="19">
        <v>123</v>
      </c>
      <c r="H178" s="19">
        <v>108</v>
      </c>
      <c r="I178" s="19">
        <v>231</v>
      </c>
    </row>
    <row r="179" spans="1:9" s="18" customFormat="1" ht="12" customHeight="1" x14ac:dyDescent="0.2">
      <c r="A179" s="253" t="s">
        <v>192</v>
      </c>
      <c r="B179" s="253"/>
      <c r="C179" s="25">
        <v>3075</v>
      </c>
      <c r="D179" s="25">
        <v>1535</v>
      </c>
      <c r="E179" s="25">
        <v>1540</v>
      </c>
      <c r="F179" s="25">
        <v>3106</v>
      </c>
      <c r="G179" s="25">
        <v>1557</v>
      </c>
      <c r="H179" s="25">
        <v>1549</v>
      </c>
      <c r="I179" s="25">
        <v>3089</v>
      </c>
    </row>
    <row r="180" spans="1:9" s="18" customFormat="1" ht="12" customHeight="1" x14ac:dyDescent="0.2">
      <c r="A180" s="22"/>
      <c r="B180" s="22"/>
      <c r="C180" s="22"/>
      <c r="D180" s="22"/>
      <c r="E180" s="22"/>
      <c r="F180" s="22"/>
      <c r="G180" s="22"/>
      <c r="H180" s="22"/>
      <c r="I180" s="22"/>
    </row>
    <row r="181" spans="1:9" s="18" customFormat="1" ht="12" customHeight="1" x14ac:dyDescent="0.2">
      <c r="A181" s="247" t="s">
        <v>193</v>
      </c>
      <c r="B181" s="247"/>
      <c r="C181" s="17">
        <v>12918</v>
      </c>
      <c r="D181" s="17">
        <v>6596</v>
      </c>
      <c r="E181" s="17">
        <v>6322</v>
      </c>
      <c r="F181" s="17">
        <v>13013</v>
      </c>
      <c r="G181" s="17">
        <v>6641</v>
      </c>
      <c r="H181" s="17">
        <v>6372</v>
      </c>
      <c r="I181" s="17">
        <v>12966</v>
      </c>
    </row>
    <row r="182" spans="1:9" s="18" customFormat="1" ht="12" customHeight="1" x14ac:dyDescent="0.2">
      <c r="A182" s="246" t="s">
        <v>194</v>
      </c>
      <c r="B182" s="246"/>
      <c r="C182" s="19">
        <v>6164</v>
      </c>
      <c r="D182" s="19">
        <v>3143</v>
      </c>
      <c r="E182" s="19">
        <v>3021</v>
      </c>
      <c r="F182" s="19">
        <v>6185</v>
      </c>
      <c r="G182" s="19">
        <v>3160</v>
      </c>
      <c r="H182" s="19">
        <v>3025</v>
      </c>
      <c r="I182" s="19">
        <v>6174</v>
      </c>
    </row>
    <row r="183" spans="1:9" s="18" customFormat="1" ht="12" customHeight="1" x14ac:dyDescent="0.2">
      <c r="A183" s="246" t="s">
        <v>195</v>
      </c>
      <c r="B183" s="246"/>
      <c r="C183" s="19">
        <v>2753</v>
      </c>
      <c r="D183" s="19">
        <v>1366</v>
      </c>
      <c r="E183" s="19">
        <v>1387</v>
      </c>
      <c r="F183" s="19">
        <v>2807</v>
      </c>
      <c r="G183" s="19">
        <v>1387</v>
      </c>
      <c r="H183" s="19">
        <v>1420</v>
      </c>
      <c r="I183" s="19">
        <v>2780</v>
      </c>
    </row>
    <row r="184" spans="1:9" s="18" customFormat="1" ht="12" customHeight="1" x14ac:dyDescent="0.2">
      <c r="A184" s="246" t="s">
        <v>196</v>
      </c>
      <c r="B184" s="246"/>
      <c r="C184" s="19">
        <v>663</v>
      </c>
      <c r="D184" s="19">
        <v>351</v>
      </c>
      <c r="E184" s="19">
        <v>312</v>
      </c>
      <c r="F184" s="19">
        <v>676</v>
      </c>
      <c r="G184" s="19">
        <v>358</v>
      </c>
      <c r="H184" s="19">
        <v>318</v>
      </c>
      <c r="I184" s="19">
        <v>670</v>
      </c>
    </row>
    <row r="185" spans="1:9" s="18" customFormat="1" ht="12" customHeight="1" x14ac:dyDescent="0.2">
      <c r="A185" s="246" t="s">
        <v>197</v>
      </c>
      <c r="B185" s="246"/>
      <c r="C185" s="19">
        <v>552</v>
      </c>
      <c r="D185" s="19">
        <v>281</v>
      </c>
      <c r="E185" s="19">
        <v>271</v>
      </c>
      <c r="F185" s="19">
        <v>563</v>
      </c>
      <c r="G185" s="19">
        <v>289</v>
      </c>
      <c r="H185" s="19">
        <v>274</v>
      </c>
      <c r="I185" s="19">
        <v>558</v>
      </c>
    </row>
    <row r="186" spans="1:9" s="18" customFormat="1" ht="12" customHeight="1" x14ac:dyDescent="0.2">
      <c r="A186" s="246" t="s">
        <v>198</v>
      </c>
      <c r="B186" s="246"/>
      <c r="C186" s="19">
        <v>1742</v>
      </c>
      <c r="D186" s="19">
        <v>895</v>
      </c>
      <c r="E186" s="19">
        <v>847</v>
      </c>
      <c r="F186" s="19">
        <v>1736</v>
      </c>
      <c r="G186" s="19">
        <v>890</v>
      </c>
      <c r="H186" s="19">
        <v>846</v>
      </c>
      <c r="I186" s="19">
        <v>1739</v>
      </c>
    </row>
    <row r="187" spans="1:9" s="18" customFormat="1" ht="12" customHeight="1" x14ac:dyDescent="0.2">
      <c r="A187" s="253" t="s">
        <v>199</v>
      </c>
      <c r="B187" s="253"/>
      <c r="C187" s="25">
        <v>1044</v>
      </c>
      <c r="D187" s="25">
        <v>560</v>
      </c>
      <c r="E187" s="25">
        <v>484</v>
      </c>
      <c r="F187" s="25">
        <v>1046</v>
      </c>
      <c r="G187" s="25">
        <v>557</v>
      </c>
      <c r="H187" s="25">
        <v>489</v>
      </c>
      <c r="I187" s="25">
        <v>1045</v>
      </c>
    </row>
    <row r="188" spans="1:9" s="18" customFormat="1" ht="12" customHeight="1" x14ac:dyDescent="0.2">
      <c r="A188" s="22"/>
      <c r="B188" s="22"/>
      <c r="C188" s="22"/>
      <c r="D188" s="22"/>
      <c r="E188" s="22"/>
      <c r="F188" s="22"/>
      <c r="G188" s="22"/>
      <c r="H188" s="22"/>
      <c r="I188" s="22"/>
    </row>
    <row r="189" spans="1:9" s="18" customFormat="1" ht="12" customHeight="1" x14ac:dyDescent="0.2">
      <c r="A189" s="247" t="s">
        <v>200</v>
      </c>
      <c r="B189" s="247"/>
      <c r="C189" s="17">
        <v>5659</v>
      </c>
      <c r="D189" s="17">
        <v>2849</v>
      </c>
      <c r="E189" s="17">
        <v>2810</v>
      </c>
      <c r="F189" s="17">
        <v>5653</v>
      </c>
      <c r="G189" s="17">
        <v>2852</v>
      </c>
      <c r="H189" s="17">
        <v>2801</v>
      </c>
      <c r="I189" s="17">
        <v>5656</v>
      </c>
    </row>
    <row r="190" spans="1:9" s="18" customFormat="1" ht="12" customHeight="1" x14ac:dyDescent="0.2">
      <c r="A190" s="246" t="s">
        <v>201</v>
      </c>
      <c r="B190" s="246"/>
      <c r="C190" s="19">
        <v>1862</v>
      </c>
      <c r="D190" s="19">
        <v>929</v>
      </c>
      <c r="E190" s="19">
        <v>933</v>
      </c>
      <c r="F190" s="19">
        <v>1851</v>
      </c>
      <c r="G190" s="19">
        <v>927</v>
      </c>
      <c r="H190" s="19">
        <v>924</v>
      </c>
      <c r="I190" s="19">
        <v>1857</v>
      </c>
    </row>
    <row r="191" spans="1:9" s="18" customFormat="1" ht="12" customHeight="1" x14ac:dyDescent="0.2">
      <c r="A191" s="246" t="s">
        <v>202</v>
      </c>
      <c r="B191" s="246"/>
      <c r="C191" s="19">
        <v>1708</v>
      </c>
      <c r="D191" s="19">
        <v>851</v>
      </c>
      <c r="E191" s="19">
        <v>857</v>
      </c>
      <c r="F191" s="19">
        <v>1726</v>
      </c>
      <c r="G191" s="19">
        <v>856</v>
      </c>
      <c r="H191" s="19">
        <v>870</v>
      </c>
      <c r="I191" s="19">
        <v>1718</v>
      </c>
    </row>
    <row r="192" spans="1:9" s="18" customFormat="1" ht="12" customHeight="1" x14ac:dyDescent="0.2">
      <c r="A192" s="254" t="s">
        <v>352</v>
      </c>
      <c r="B192" s="254"/>
      <c r="C192" s="53">
        <v>2089</v>
      </c>
      <c r="D192" s="53">
        <v>1069</v>
      </c>
      <c r="E192" s="53">
        <v>1020</v>
      </c>
      <c r="F192" s="53">
        <v>2076</v>
      </c>
      <c r="G192" s="53">
        <v>1069</v>
      </c>
      <c r="H192" s="53">
        <v>1007</v>
      </c>
      <c r="I192" s="53">
        <v>2081</v>
      </c>
    </row>
    <row r="193" spans="1:9" s="18" customFormat="1" ht="12" customHeight="1" x14ac:dyDescent="0.2">
      <c r="A193" s="22"/>
      <c r="B193" s="22"/>
      <c r="C193" s="22"/>
      <c r="D193" s="22"/>
      <c r="E193" s="22"/>
      <c r="F193" s="22"/>
      <c r="G193" s="22"/>
      <c r="H193" s="22"/>
      <c r="I193" s="22"/>
    </row>
    <row r="194" spans="1:9" s="18" customFormat="1" ht="12" customHeight="1" x14ac:dyDescent="0.2">
      <c r="A194" s="247" t="s">
        <v>206</v>
      </c>
      <c r="B194" s="247"/>
      <c r="C194" s="17">
        <v>9377</v>
      </c>
      <c r="D194" s="17">
        <v>4800</v>
      </c>
      <c r="E194" s="17">
        <v>4577</v>
      </c>
      <c r="F194" s="17">
        <v>9412</v>
      </c>
      <c r="G194" s="17">
        <v>4805</v>
      </c>
      <c r="H194" s="17">
        <v>4607</v>
      </c>
      <c r="I194" s="17">
        <v>9395</v>
      </c>
    </row>
    <row r="195" spans="1:9" s="18" customFormat="1" ht="12" customHeight="1" x14ac:dyDescent="0.2">
      <c r="A195" s="246" t="s">
        <v>207</v>
      </c>
      <c r="B195" s="246"/>
      <c r="C195" s="19">
        <v>1556</v>
      </c>
      <c r="D195" s="19">
        <v>796</v>
      </c>
      <c r="E195" s="19">
        <v>760</v>
      </c>
      <c r="F195" s="19">
        <v>1570</v>
      </c>
      <c r="G195" s="19">
        <v>803</v>
      </c>
      <c r="H195" s="19">
        <v>767</v>
      </c>
      <c r="I195" s="19">
        <v>1563</v>
      </c>
    </row>
    <row r="196" spans="1:9" s="18" customFormat="1" ht="12" customHeight="1" x14ac:dyDescent="0.2">
      <c r="A196" s="246" t="s">
        <v>209</v>
      </c>
      <c r="B196" s="246"/>
      <c r="C196" s="19">
        <v>90</v>
      </c>
      <c r="D196" s="19">
        <v>48</v>
      </c>
      <c r="E196" s="19">
        <v>42</v>
      </c>
      <c r="F196" s="19">
        <v>103</v>
      </c>
      <c r="G196" s="19">
        <v>58</v>
      </c>
      <c r="H196" s="19">
        <v>45</v>
      </c>
      <c r="I196" s="19">
        <v>96</v>
      </c>
    </row>
    <row r="197" spans="1:9" s="18" customFormat="1" ht="12" customHeight="1" x14ac:dyDescent="0.2">
      <c r="A197" s="246" t="s">
        <v>210</v>
      </c>
      <c r="B197" s="246"/>
      <c r="C197" s="19">
        <v>1042</v>
      </c>
      <c r="D197" s="19">
        <v>532</v>
      </c>
      <c r="E197" s="19">
        <v>510</v>
      </c>
      <c r="F197" s="19">
        <v>1030</v>
      </c>
      <c r="G197" s="19">
        <v>531</v>
      </c>
      <c r="H197" s="19">
        <v>499</v>
      </c>
      <c r="I197" s="19">
        <v>1037</v>
      </c>
    </row>
    <row r="198" spans="1:9" s="18" customFormat="1" ht="12" customHeight="1" x14ac:dyDescent="0.2">
      <c r="A198" s="246" t="s">
        <v>215</v>
      </c>
      <c r="B198" s="246"/>
      <c r="C198" s="19">
        <v>192</v>
      </c>
      <c r="D198" s="19">
        <v>93</v>
      </c>
      <c r="E198" s="19">
        <v>99</v>
      </c>
      <c r="F198" s="19">
        <v>196</v>
      </c>
      <c r="G198" s="19">
        <v>96</v>
      </c>
      <c r="H198" s="19">
        <v>100</v>
      </c>
      <c r="I198" s="19">
        <v>194</v>
      </c>
    </row>
    <row r="199" spans="1:9" s="18" customFormat="1" ht="12" customHeight="1" x14ac:dyDescent="0.2">
      <c r="A199" s="246" t="s">
        <v>216</v>
      </c>
      <c r="B199" s="246"/>
      <c r="C199" s="19">
        <v>2993</v>
      </c>
      <c r="D199" s="19">
        <v>1537</v>
      </c>
      <c r="E199" s="19">
        <v>1456</v>
      </c>
      <c r="F199" s="19">
        <v>2958</v>
      </c>
      <c r="G199" s="19">
        <v>1500</v>
      </c>
      <c r="H199" s="19">
        <v>1458</v>
      </c>
      <c r="I199" s="19">
        <v>2975</v>
      </c>
    </row>
    <row r="200" spans="1:9" s="18" customFormat="1" ht="12" customHeight="1" x14ac:dyDescent="0.2">
      <c r="A200" s="246" t="s">
        <v>217</v>
      </c>
      <c r="B200" s="246"/>
      <c r="C200" s="19">
        <v>876</v>
      </c>
      <c r="D200" s="19">
        <v>447</v>
      </c>
      <c r="E200" s="19">
        <v>429</v>
      </c>
      <c r="F200" s="19">
        <v>872</v>
      </c>
      <c r="G200" s="19">
        <v>439</v>
      </c>
      <c r="H200" s="19">
        <v>433</v>
      </c>
      <c r="I200" s="19">
        <v>875</v>
      </c>
    </row>
    <row r="201" spans="1:9" s="18" customFormat="1" ht="12" customHeight="1" x14ac:dyDescent="0.2">
      <c r="A201" s="246" t="s">
        <v>220</v>
      </c>
      <c r="B201" s="246"/>
      <c r="C201" s="19">
        <v>334</v>
      </c>
      <c r="D201" s="19">
        <v>168</v>
      </c>
      <c r="E201" s="19">
        <v>166</v>
      </c>
      <c r="F201" s="19">
        <v>349</v>
      </c>
      <c r="G201" s="19">
        <v>181</v>
      </c>
      <c r="H201" s="19">
        <v>168</v>
      </c>
      <c r="I201" s="19">
        <v>340</v>
      </c>
    </row>
    <row r="202" spans="1:9" s="18" customFormat="1" ht="12" customHeight="1" x14ac:dyDescent="0.2">
      <c r="A202" s="246" t="s">
        <v>221</v>
      </c>
      <c r="B202" s="246"/>
      <c r="C202" s="19">
        <v>762</v>
      </c>
      <c r="D202" s="19">
        <v>415</v>
      </c>
      <c r="E202" s="19">
        <v>347</v>
      </c>
      <c r="F202" s="19">
        <v>762</v>
      </c>
      <c r="G202" s="19">
        <v>412</v>
      </c>
      <c r="H202" s="19">
        <v>350</v>
      </c>
      <c r="I202" s="19">
        <v>763</v>
      </c>
    </row>
    <row r="203" spans="1:9" s="18" customFormat="1" ht="12" customHeight="1" x14ac:dyDescent="0.2">
      <c r="A203" s="246" t="s">
        <v>222</v>
      </c>
      <c r="B203" s="246"/>
      <c r="C203" s="19">
        <v>408</v>
      </c>
      <c r="D203" s="19">
        <v>212</v>
      </c>
      <c r="E203" s="19">
        <v>196</v>
      </c>
      <c r="F203" s="19">
        <v>415</v>
      </c>
      <c r="G203" s="19">
        <v>216</v>
      </c>
      <c r="H203" s="19">
        <v>199</v>
      </c>
      <c r="I203" s="19">
        <v>411</v>
      </c>
    </row>
    <row r="204" spans="1:9" s="18" customFormat="1" ht="12" customHeight="1" x14ac:dyDescent="0.2">
      <c r="A204" s="246" t="s">
        <v>223</v>
      </c>
      <c r="B204" s="246"/>
      <c r="C204" s="19">
        <v>1046</v>
      </c>
      <c r="D204" s="19">
        <v>515</v>
      </c>
      <c r="E204" s="19">
        <v>531</v>
      </c>
      <c r="F204" s="19">
        <v>1077</v>
      </c>
      <c r="G204" s="19">
        <v>528</v>
      </c>
      <c r="H204" s="19">
        <v>549</v>
      </c>
      <c r="I204" s="19">
        <v>1062</v>
      </c>
    </row>
    <row r="205" spans="1:9" s="18" customFormat="1" ht="12" customHeight="1" x14ac:dyDescent="0.2">
      <c r="A205" s="253" t="s">
        <v>224</v>
      </c>
      <c r="B205" s="253"/>
      <c r="C205" s="25">
        <v>78</v>
      </c>
      <c r="D205" s="25">
        <v>37</v>
      </c>
      <c r="E205" s="25">
        <v>41</v>
      </c>
      <c r="F205" s="25">
        <v>80</v>
      </c>
      <c r="G205" s="25">
        <v>41</v>
      </c>
      <c r="H205" s="25">
        <v>39</v>
      </c>
      <c r="I205" s="25">
        <v>79</v>
      </c>
    </row>
    <row r="206" spans="1:9" s="18" customFormat="1" ht="12" customHeight="1" x14ac:dyDescent="0.2">
      <c r="A206" s="22"/>
      <c r="B206" s="22"/>
      <c r="C206" s="22"/>
      <c r="D206" s="22"/>
      <c r="E206" s="22"/>
      <c r="F206" s="22"/>
      <c r="G206" s="22"/>
      <c r="H206" s="22"/>
      <c r="I206" s="22"/>
    </row>
    <row r="207" spans="1:9" s="18" customFormat="1" ht="12" customHeight="1" x14ac:dyDescent="0.2">
      <c r="A207" s="247" t="s">
        <v>225</v>
      </c>
      <c r="B207" s="247"/>
      <c r="C207" s="17">
        <v>346539</v>
      </c>
      <c r="D207" s="17">
        <v>168446</v>
      </c>
      <c r="E207" s="17">
        <v>178093</v>
      </c>
      <c r="F207" s="17">
        <v>350363</v>
      </c>
      <c r="G207" s="17">
        <v>170541</v>
      </c>
      <c r="H207" s="17">
        <v>179822</v>
      </c>
      <c r="I207" s="17">
        <v>348451</v>
      </c>
    </row>
    <row r="208" spans="1:9" s="18" customFormat="1" ht="12" customHeight="1" x14ac:dyDescent="0.2">
      <c r="A208" s="246" t="s">
        <v>226</v>
      </c>
      <c r="B208" s="246"/>
      <c r="C208" s="19">
        <v>50357</v>
      </c>
      <c r="D208" s="19">
        <v>24452</v>
      </c>
      <c r="E208" s="19">
        <v>25905</v>
      </c>
      <c r="F208" s="19">
        <v>51073</v>
      </c>
      <c r="G208" s="19">
        <v>24812</v>
      </c>
      <c r="H208" s="19">
        <v>26261</v>
      </c>
      <c r="I208" s="19">
        <v>50715</v>
      </c>
    </row>
    <row r="209" spans="1:9" s="18" customFormat="1" ht="12" customHeight="1" x14ac:dyDescent="0.2">
      <c r="A209" s="246" t="s">
        <v>227</v>
      </c>
      <c r="B209" s="246"/>
      <c r="C209" s="19">
        <v>148833</v>
      </c>
      <c r="D209" s="19">
        <v>72091</v>
      </c>
      <c r="E209" s="19">
        <v>76742</v>
      </c>
      <c r="F209" s="19">
        <v>150948</v>
      </c>
      <c r="G209" s="19">
        <v>73269</v>
      </c>
      <c r="H209" s="19">
        <v>77679</v>
      </c>
      <c r="I209" s="19">
        <v>149891</v>
      </c>
    </row>
    <row r="210" spans="1:9" s="18" customFormat="1" ht="12" customHeight="1" x14ac:dyDescent="0.2">
      <c r="A210" s="246" t="s">
        <v>228</v>
      </c>
      <c r="B210" s="246"/>
      <c r="C210" s="19">
        <v>63235</v>
      </c>
      <c r="D210" s="19">
        <v>30305</v>
      </c>
      <c r="E210" s="19">
        <v>32930</v>
      </c>
      <c r="F210" s="19">
        <v>63440</v>
      </c>
      <c r="G210" s="19">
        <v>30430</v>
      </c>
      <c r="H210" s="19">
        <v>33010</v>
      </c>
      <c r="I210" s="19">
        <v>63337</v>
      </c>
    </row>
    <row r="211" spans="1:9" s="18" customFormat="1" ht="12" customHeight="1" x14ac:dyDescent="0.2">
      <c r="A211" s="246" t="s">
        <v>229</v>
      </c>
      <c r="B211" s="246"/>
      <c r="C211" s="19">
        <v>5967</v>
      </c>
      <c r="D211" s="19">
        <v>2977</v>
      </c>
      <c r="E211" s="19">
        <v>2990</v>
      </c>
      <c r="F211" s="19">
        <v>6021</v>
      </c>
      <c r="G211" s="19">
        <v>2997</v>
      </c>
      <c r="H211" s="19">
        <v>3024</v>
      </c>
      <c r="I211" s="19">
        <v>5994</v>
      </c>
    </row>
    <row r="212" spans="1:9" s="18" customFormat="1" ht="12" customHeight="1" x14ac:dyDescent="0.2">
      <c r="A212" s="246" t="s">
        <v>230</v>
      </c>
      <c r="B212" s="246"/>
      <c r="C212" s="19">
        <v>50193</v>
      </c>
      <c r="D212" s="19">
        <v>24376</v>
      </c>
      <c r="E212" s="19">
        <v>25817</v>
      </c>
      <c r="F212" s="19">
        <v>50803</v>
      </c>
      <c r="G212" s="19">
        <v>24735</v>
      </c>
      <c r="H212" s="19">
        <v>26068</v>
      </c>
      <c r="I212" s="19">
        <v>50497</v>
      </c>
    </row>
    <row r="213" spans="1:9" s="18" customFormat="1" ht="12" customHeight="1" x14ac:dyDescent="0.2">
      <c r="A213" s="246" t="s">
        <v>231</v>
      </c>
      <c r="B213" s="246"/>
      <c r="C213" s="19">
        <v>12918</v>
      </c>
      <c r="D213" s="19">
        <v>6596</v>
      </c>
      <c r="E213" s="19">
        <v>6322</v>
      </c>
      <c r="F213" s="19">
        <v>13013</v>
      </c>
      <c r="G213" s="19">
        <v>6641</v>
      </c>
      <c r="H213" s="19">
        <v>6372</v>
      </c>
      <c r="I213" s="19">
        <v>12966</v>
      </c>
    </row>
    <row r="214" spans="1:9" s="18" customFormat="1" ht="12" customHeight="1" x14ac:dyDescent="0.2">
      <c r="A214" s="246" t="s">
        <v>232</v>
      </c>
      <c r="B214" s="246"/>
      <c r="C214" s="19">
        <v>5659</v>
      </c>
      <c r="D214" s="19">
        <v>2849</v>
      </c>
      <c r="E214" s="19">
        <v>2810</v>
      </c>
      <c r="F214" s="19">
        <v>5653</v>
      </c>
      <c r="G214" s="19">
        <v>2852</v>
      </c>
      <c r="H214" s="19">
        <v>2801</v>
      </c>
      <c r="I214" s="19">
        <v>5656</v>
      </c>
    </row>
    <row r="215" spans="1:9" s="18" customFormat="1" ht="12" customHeight="1" x14ac:dyDescent="0.2">
      <c r="A215" s="253" t="s">
        <v>233</v>
      </c>
      <c r="B215" s="253"/>
      <c r="C215" s="25">
        <v>9377</v>
      </c>
      <c r="D215" s="25">
        <v>4800</v>
      </c>
      <c r="E215" s="25">
        <v>4577</v>
      </c>
      <c r="F215" s="25">
        <v>9412</v>
      </c>
      <c r="G215" s="25">
        <v>4805</v>
      </c>
      <c r="H215" s="25">
        <v>4607</v>
      </c>
      <c r="I215" s="25">
        <v>9395</v>
      </c>
    </row>
    <row r="216" spans="1:9" s="18" customFormat="1" ht="12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</row>
    <row r="217" spans="1:9" s="18" customFormat="1" ht="12" customHeight="1" x14ac:dyDescent="0.2">
      <c r="A217" s="296" t="s">
        <v>372</v>
      </c>
      <c r="B217" s="296"/>
      <c r="C217" s="17">
        <v>306394</v>
      </c>
      <c r="D217" s="17">
        <v>148007</v>
      </c>
      <c r="E217" s="17">
        <v>158387</v>
      </c>
      <c r="F217" s="17">
        <v>310003</v>
      </c>
      <c r="G217" s="17">
        <v>149962</v>
      </c>
      <c r="H217" s="17">
        <v>160041</v>
      </c>
      <c r="I217" s="17">
        <v>308198</v>
      </c>
    </row>
    <row r="218" spans="1:9" s="18" customFormat="1" ht="12" customHeight="1" x14ac:dyDescent="0.2">
      <c r="A218" s="246" t="s">
        <v>230</v>
      </c>
      <c r="B218" s="246"/>
      <c r="C218" s="19">
        <v>52205</v>
      </c>
      <c r="D218" s="19">
        <v>25353</v>
      </c>
      <c r="E218" s="19">
        <v>26852</v>
      </c>
      <c r="F218" s="19">
        <v>52858</v>
      </c>
      <c r="G218" s="19">
        <v>25726</v>
      </c>
      <c r="H218" s="19">
        <v>27132</v>
      </c>
      <c r="I218" s="19">
        <v>52529</v>
      </c>
    </row>
    <row r="219" spans="1:9" s="18" customFormat="1" ht="12" customHeight="1" x14ac:dyDescent="0.2">
      <c r="A219" s="246" t="s">
        <v>234</v>
      </c>
      <c r="B219" s="246"/>
      <c r="C219" s="19">
        <v>50829</v>
      </c>
      <c r="D219" s="19">
        <v>24687</v>
      </c>
      <c r="E219" s="19">
        <v>26142</v>
      </c>
      <c r="F219" s="19">
        <v>51562</v>
      </c>
      <c r="G219" s="19">
        <v>25061</v>
      </c>
      <c r="H219" s="19">
        <v>26501</v>
      </c>
      <c r="I219" s="19">
        <v>51195</v>
      </c>
    </row>
    <row r="220" spans="1:9" s="18" customFormat="1" ht="12" customHeight="1" x14ac:dyDescent="0.2">
      <c r="A220" s="246" t="s">
        <v>228</v>
      </c>
      <c r="B220" s="246"/>
      <c r="C220" s="19">
        <v>62651</v>
      </c>
      <c r="D220" s="19">
        <v>30035</v>
      </c>
      <c r="E220" s="19">
        <v>32616</v>
      </c>
      <c r="F220" s="19">
        <v>62931</v>
      </c>
      <c r="G220" s="19">
        <v>30177</v>
      </c>
      <c r="H220" s="19">
        <v>32754</v>
      </c>
      <c r="I220" s="19">
        <v>62793</v>
      </c>
    </row>
    <row r="221" spans="1:9" s="18" customFormat="1" ht="12" customHeight="1" x14ac:dyDescent="0.2">
      <c r="A221" s="253" t="s">
        <v>227</v>
      </c>
      <c r="B221" s="253"/>
      <c r="C221" s="25">
        <v>140709</v>
      </c>
      <c r="D221" s="25">
        <v>67932</v>
      </c>
      <c r="E221" s="25">
        <v>72777</v>
      </c>
      <c r="F221" s="25">
        <v>142652</v>
      </c>
      <c r="G221" s="25">
        <v>68998</v>
      </c>
      <c r="H221" s="25">
        <v>73654</v>
      </c>
      <c r="I221" s="25">
        <v>141681</v>
      </c>
    </row>
    <row r="222" spans="1:9" s="30" customFormat="1" ht="5.25" x14ac:dyDescent="0.15">
      <c r="A222" s="295"/>
      <c r="B222" s="295"/>
      <c r="C222" s="295"/>
      <c r="D222" s="295"/>
      <c r="E222" s="295"/>
      <c r="F222" s="295"/>
      <c r="G222" s="295"/>
      <c r="H222" s="295"/>
      <c r="I222" s="295"/>
    </row>
    <row r="223" spans="1:9" s="31" customFormat="1" ht="12" customHeight="1" x14ac:dyDescent="0.2">
      <c r="A223" s="291" t="s">
        <v>356</v>
      </c>
      <c r="B223" s="291"/>
      <c r="C223" s="291"/>
      <c r="D223" s="291"/>
      <c r="E223" s="291"/>
      <c r="F223" s="291"/>
      <c r="G223" s="291"/>
      <c r="H223" s="291"/>
      <c r="I223" s="291"/>
    </row>
    <row r="224" spans="1:9" s="31" customFormat="1" ht="12" customHeight="1" x14ac:dyDescent="0.2">
      <c r="A224" s="291" t="s">
        <v>371</v>
      </c>
      <c r="B224" s="291"/>
      <c r="C224" s="291"/>
      <c r="D224" s="291"/>
      <c r="E224" s="291"/>
      <c r="F224" s="291"/>
      <c r="G224" s="291"/>
      <c r="H224" s="291"/>
      <c r="I224" s="291"/>
    </row>
    <row r="225" spans="1:9" s="32" customFormat="1" ht="5.25" customHeight="1" x14ac:dyDescent="0.15">
      <c r="A225" s="292"/>
      <c r="B225" s="292"/>
      <c r="C225" s="292"/>
      <c r="D225" s="292"/>
      <c r="E225" s="292"/>
      <c r="F225" s="292"/>
      <c r="G225" s="292"/>
      <c r="H225" s="292"/>
      <c r="I225" s="292"/>
    </row>
    <row r="226" spans="1:9" s="31" customFormat="1" ht="11.25" customHeight="1" x14ac:dyDescent="0.15">
      <c r="A226" s="273" t="s">
        <v>346</v>
      </c>
      <c r="B226" s="273"/>
      <c r="C226" s="273"/>
      <c r="D226" s="273"/>
      <c r="E226" s="273"/>
      <c r="F226" s="273"/>
      <c r="G226" s="273"/>
      <c r="H226" s="273"/>
      <c r="I226" s="273"/>
    </row>
    <row r="227" spans="1:9" s="32" customFormat="1" ht="5.25" customHeight="1" x14ac:dyDescent="0.2">
      <c r="A227" s="271"/>
      <c r="B227" s="272"/>
      <c r="C227" s="272"/>
      <c r="D227" s="272"/>
      <c r="E227" s="272"/>
      <c r="F227" s="272"/>
      <c r="G227" s="272"/>
      <c r="H227" s="272"/>
      <c r="I227" s="272"/>
    </row>
    <row r="228" spans="1:9" s="33" customFormat="1" ht="11.25" x14ac:dyDescent="0.2">
      <c r="A228" s="269" t="s">
        <v>360</v>
      </c>
      <c r="B228" s="269"/>
      <c r="C228" s="269"/>
      <c r="D228" s="269"/>
      <c r="E228" s="269"/>
      <c r="F228" s="269"/>
      <c r="G228" s="269"/>
      <c r="H228" s="269"/>
      <c r="I228" s="269"/>
    </row>
    <row r="229" spans="1:9" s="33" customFormat="1" ht="11.25" customHeight="1" x14ac:dyDescent="0.2">
      <c r="A229" s="291" t="s">
        <v>338</v>
      </c>
      <c r="B229" s="291"/>
      <c r="C229" s="291"/>
      <c r="D229" s="291"/>
      <c r="E229" s="291"/>
      <c r="F229" s="291"/>
      <c r="G229" s="291"/>
      <c r="H229" s="291"/>
      <c r="I229" s="291"/>
    </row>
  </sheetData>
  <mergeCells count="198">
    <mergeCell ref="A1:I1"/>
    <mergeCell ref="A2:I2"/>
    <mergeCell ref="A3:I3"/>
    <mergeCell ref="A4:I4"/>
    <mergeCell ref="A5:B5"/>
    <mergeCell ref="C5:H5"/>
    <mergeCell ref="A6:B6"/>
    <mergeCell ref="C6:E6"/>
    <mergeCell ref="F6:H6"/>
    <mergeCell ref="A7:I7"/>
    <mergeCell ref="A9:B9"/>
    <mergeCell ref="A11:B11"/>
    <mergeCell ref="A12:B12"/>
    <mergeCell ref="A16:B16"/>
    <mergeCell ref="A20:B20"/>
    <mergeCell ref="A22:B22"/>
    <mergeCell ref="A23:B23"/>
    <mergeCell ref="A24:B24"/>
    <mergeCell ref="A25:B25"/>
    <mergeCell ref="A28:B28"/>
    <mergeCell ref="A31:B31"/>
    <mergeCell ref="A32:B32"/>
    <mergeCell ref="A37:B37"/>
    <mergeCell ref="A38:B38"/>
    <mergeCell ref="A39:B39"/>
    <mergeCell ref="A41:B41"/>
    <mergeCell ref="A42:B42"/>
    <mergeCell ref="A43:B43"/>
    <mergeCell ref="A46:B46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1:B181"/>
    <mergeCell ref="A182:B182"/>
    <mergeCell ref="A183:B183"/>
    <mergeCell ref="A184:B184"/>
    <mergeCell ref="A185:B185"/>
    <mergeCell ref="A186:B186"/>
    <mergeCell ref="A187:B187"/>
    <mergeCell ref="A189:B189"/>
    <mergeCell ref="A190:B190"/>
    <mergeCell ref="A191:B191"/>
    <mergeCell ref="A192:B192"/>
    <mergeCell ref="A194:B194"/>
    <mergeCell ref="A195:B195"/>
    <mergeCell ref="A196:B196"/>
    <mergeCell ref="A197:B197"/>
    <mergeCell ref="A198:B198"/>
    <mergeCell ref="A199:B199"/>
    <mergeCell ref="A200:B200"/>
    <mergeCell ref="A211:B211"/>
    <mergeCell ref="A212:B212"/>
    <mergeCell ref="A213:B213"/>
    <mergeCell ref="A214:B214"/>
    <mergeCell ref="A215:B215"/>
    <mergeCell ref="A217:B217"/>
    <mergeCell ref="A224:I224"/>
    <mergeCell ref="A225:I225"/>
    <mergeCell ref="A201:B201"/>
    <mergeCell ref="A202:B202"/>
    <mergeCell ref="A203:B203"/>
    <mergeCell ref="A204:B204"/>
    <mergeCell ref="A205:B205"/>
    <mergeCell ref="A207:B207"/>
    <mergeCell ref="A208:B208"/>
    <mergeCell ref="A209:B209"/>
    <mergeCell ref="A210:B210"/>
    <mergeCell ref="A226:I226"/>
    <mergeCell ref="A228:I228"/>
    <mergeCell ref="A229:I229"/>
    <mergeCell ref="A218:B218"/>
    <mergeCell ref="A219:B219"/>
    <mergeCell ref="A220:B220"/>
    <mergeCell ref="A221:B221"/>
    <mergeCell ref="A222:I222"/>
    <mergeCell ref="A223:I223"/>
    <mergeCell ref="A227:I227"/>
  </mergeCells>
  <pageMargins left="0" right="0" top="0" bottom="0" header="0" footer="0"/>
  <pageSetup paperSize="9"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15</vt:i4>
      </vt:variant>
    </vt:vector>
  </HeadingPairs>
  <TitlesOfParts>
    <vt:vector size="3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'2021'!Area_stampa</vt:lpstr>
      <vt:lpstr>'2022'!Area_stampa</vt:lpstr>
      <vt:lpstr>'2003'!Titoli_stampa</vt:lpstr>
      <vt:lpstr>'2004'!Titoli_stampa</vt:lpstr>
      <vt:lpstr>'2005'!Titoli_stampa</vt:lpstr>
      <vt:lpstr>'2006'!Titoli_stampa</vt:lpstr>
      <vt:lpstr>'2007'!Titoli_stampa</vt:lpstr>
      <vt:lpstr>'2008'!Titoli_stampa</vt:lpstr>
      <vt:lpstr>'2009'!Titoli_stampa</vt:lpstr>
      <vt:lpstr>'2010'!Titoli_stampa</vt:lpstr>
      <vt:lpstr>'2011'!Titoli_stampa</vt:lpstr>
      <vt:lpstr>'2012'!Titoli_stampa</vt:lpstr>
      <vt:lpstr>'2013'!Titoli_stampa</vt:lpstr>
      <vt:lpstr>'2014'!Titoli_stampa</vt:lpstr>
      <vt:lpstr>'2015'!Titoli_stampa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residente permanente al 31 dicembre, secondo il sesso, 2008 e 2009, e a metà dell'anno, 2009</dc:title>
  <dc:creator>Charpié Antoine</dc:creator>
  <cp:lastModifiedBy>Charpié Antoine / T116896</cp:lastModifiedBy>
  <cp:lastPrinted>2011-08-23T12:18:39Z</cp:lastPrinted>
  <dcterms:created xsi:type="dcterms:W3CDTF">2000-10-02T13:15:38Z</dcterms:created>
  <dcterms:modified xsi:type="dcterms:W3CDTF">2023-07-25T12:41:46Z</dcterms:modified>
</cp:coreProperties>
</file>