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2120" activeTab="0"/>
  </bookViews>
  <sheets>
    <sheet name="Serie dal 1951" sheetId="1" r:id="rId1"/>
  </sheets>
  <definedNames>
    <definedName name="_xlnm.Print_Titles" localSheetId="0">'Serie dal 1951'!$1:$9</definedName>
  </definedNames>
  <calcPr fullCalcOnLoad="1"/>
</workbook>
</file>

<file path=xl/sharedStrings.xml><?xml version="1.0" encoding="utf-8"?>
<sst xmlns="http://schemas.openxmlformats.org/spreadsheetml/2006/main" count="338" uniqueCount="320">
  <si>
    <t>Bilancio intercensuario della popolazione residente, dal 1951</t>
  </si>
  <si>
    <t>Nascite</t>
  </si>
  <si>
    <t>Decessi</t>
  </si>
  <si>
    <t>Saldo naturale</t>
  </si>
  <si>
    <t>Saldo migratorio</t>
  </si>
  <si>
    <t>/1960</t>
  </si>
  <si>
    <t>/1970</t>
  </si>
  <si>
    <t>/1980</t>
  </si>
  <si>
    <t>/1990</t>
  </si>
  <si>
    <t>/2000</t>
  </si>
  <si>
    <t>Ticino</t>
  </si>
  <si>
    <t>Regione Tre Valli</t>
  </si>
  <si>
    <t>Sub-Regione Leventina</t>
  </si>
  <si>
    <t>Compr. Alta Leventina</t>
  </si>
  <si>
    <t>Compr. Media Leventina</t>
  </si>
  <si>
    <t>Compr. Bassa Leventina</t>
  </si>
  <si>
    <t>Sub-Regione Blenio</t>
  </si>
  <si>
    <t>Compr. Alta Blenio</t>
  </si>
  <si>
    <t>Compr. Media Blenio</t>
  </si>
  <si>
    <t>Compr. Bassa Blenio</t>
  </si>
  <si>
    <t>Sub-Regione Riviera</t>
  </si>
  <si>
    <t>Regione Locarnese e Valle Maggia</t>
  </si>
  <si>
    <t>Sub-Regione Sp. Destra</t>
  </si>
  <si>
    <t>Sub-Regione Gambarogno</t>
  </si>
  <si>
    <t>Sub-Regione Verzasca</t>
  </si>
  <si>
    <t>Compr. Verzasca Valle</t>
  </si>
  <si>
    <t>Compr. Verzasca Piano</t>
  </si>
  <si>
    <t>Sub-Regione Melezza</t>
  </si>
  <si>
    <t>Compr. Centovalli</t>
  </si>
  <si>
    <t>Compr. Terre Pedemonte</t>
  </si>
  <si>
    <t>Sub-Regione Onsernone</t>
  </si>
  <si>
    <t>Sub-Regione V. Maggia</t>
  </si>
  <si>
    <t>Compr. Lavizzara</t>
  </si>
  <si>
    <t>Compr. Rovana</t>
  </si>
  <si>
    <t>Compr. Fondo V. Maggia</t>
  </si>
  <si>
    <t>Regione Bellinzonese</t>
  </si>
  <si>
    <t>Sub-Regione Bellinzona</t>
  </si>
  <si>
    <t>Sub-Regione P. Magadino</t>
  </si>
  <si>
    <t>Regione Luganese</t>
  </si>
  <si>
    <t>Sub-Regione Lugano</t>
  </si>
  <si>
    <t>Sub-Regione V. Lugano</t>
  </si>
  <si>
    <t>Compr. Vedeggio</t>
  </si>
  <si>
    <t>Compr. Capriasca</t>
  </si>
  <si>
    <t>Compr. Valcolla</t>
  </si>
  <si>
    <t>Sub-Regione Malcantone</t>
  </si>
  <si>
    <t>Compr. Alto Malcantone</t>
  </si>
  <si>
    <t>Compr. Medio Malcantone</t>
  </si>
  <si>
    <t>Compr. Basso Malcantone</t>
  </si>
  <si>
    <t>Regione Mendrisiotto</t>
  </si>
  <si>
    <t>Sub-Regione Chiasso</t>
  </si>
  <si>
    <t>Sub-Regione Mendrisio</t>
  </si>
  <si>
    <t>Sub-Regione V. Muggio</t>
  </si>
  <si>
    <t>Distretto di Mendrisio</t>
  </si>
  <si>
    <t>5241 Arzo</t>
  </si>
  <si>
    <t>5242 Balerna</t>
  </si>
  <si>
    <t>5243 Besazio</t>
  </si>
  <si>
    <t>5244 Bruzella</t>
  </si>
  <si>
    <t>5245 Cabbio</t>
  </si>
  <si>
    <t>5246 Caneggio</t>
  </si>
  <si>
    <t>5247 Capolago</t>
  </si>
  <si>
    <t>5248 Casima</t>
  </si>
  <si>
    <t>5249 Castel San Pietro</t>
  </si>
  <si>
    <t>5250 Chiasso</t>
  </si>
  <si>
    <t>5251 Coldrerio</t>
  </si>
  <si>
    <t>5252 Genestrerio</t>
  </si>
  <si>
    <t>5253 Ligornetto</t>
  </si>
  <si>
    <t>5254 Mendrisio</t>
  </si>
  <si>
    <t>5255 Meride</t>
  </si>
  <si>
    <t>5256 Monte</t>
  </si>
  <si>
    <t>5257 Morbio Inferiore</t>
  </si>
  <si>
    <t>5258 Morbio Superiore</t>
  </si>
  <si>
    <t>5259 Muggio</t>
  </si>
  <si>
    <t>5260 Novazzano</t>
  </si>
  <si>
    <t>5262 Rancate</t>
  </si>
  <si>
    <t>5263 Riva San Vitale</t>
  </si>
  <si>
    <t>5264 Sagno</t>
  </si>
  <si>
    <t>5265 Salorino</t>
  </si>
  <si>
    <t>5266 Stabio</t>
  </si>
  <si>
    <t>5267 Tremona</t>
  </si>
  <si>
    <t>5268 Vacallo</t>
  </si>
  <si>
    <t>Distretto di Lugano</t>
  </si>
  <si>
    <t>5141 Agno</t>
  </si>
  <si>
    <t>5142 Agra</t>
  </si>
  <si>
    <t>5143 Aranno</t>
  </si>
  <si>
    <t>5144 Arogno</t>
  </si>
  <si>
    <t>5145 Arosio</t>
  </si>
  <si>
    <t>5146 Astano</t>
  </si>
  <si>
    <t>5147 Barbengo</t>
  </si>
  <si>
    <t>5148 Bedano</t>
  </si>
  <si>
    <t>5149 Bedigliora</t>
  </si>
  <si>
    <t>5150 Bidogno</t>
  </si>
  <si>
    <t>5151 Bioggio</t>
  </si>
  <si>
    <t>5153 Bironico</t>
  </si>
  <si>
    <t>5154 Bissone</t>
  </si>
  <si>
    <t>5155 Bogno</t>
  </si>
  <si>
    <t>5156 Bosco Luganese</t>
  </si>
  <si>
    <t>5158 Breganzona</t>
  </si>
  <si>
    <t>5159 Breno</t>
  </si>
  <si>
    <t>5160 Brusino Arsizio</t>
  </si>
  <si>
    <t>5161 Cademario</t>
  </si>
  <si>
    <t>5162 Cadempino</t>
  </si>
  <si>
    <t>5163 Cadro</t>
  </si>
  <si>
    <t>5164 Cagiallo</t>
  </si>
  <si>
    <t>5165 Camignolo</t>
  </si>
  <si>
    <t>5167 Canobbio</t>
  </si>
  <si>
    <t>5168 Carabbia</t>
  </si>
  <si>
    <t>5169 Carabietta</t>
  </si>
  <si>
    <t>5170 Carona</t>
  </si>
  <si>
    <t>5171 Caslano</t>
  </si>
  <si>
    <t>5173 Certara</t>
  </si>
  <si>
    <t>5174 Cimadera</t>
  </si>
  <si>
    <t>5175 Cimo</t>
  </si>
  <si>
    <t>5176 Comano</t>
  </si>
  <si>
    <t>5177 Corticiasca</t>
  </si>
  <si>
    <t>5178 Croglio</t>
  </si>
  <si>
    <t>5179 Cureggia</t>
  </si>
  <si>
    <t>5180 Cureglia</t>
  </si>
  <si>
    <t>5181 Curio</t>
  </si>
  <si>
    <t>5182 Davesco-Soragno</t>
  </si>
  <si>
    <t>5183 Fescoggia</t>
  </si>
  <si>
    <t>5184 Gandria</t>
  </si>
  <si>
    <t>5185 Gentilino</t>
  </si>
  <si>
    <t>5186 Grancia</t>
  </si>
  <si>
    <t>5187 Gravesano</t>
  </si>
  <si>
    <t>5188 Iseo</t>
  </si>
  <si>
    <t>5189 Lamone</t>
  </si>
  <si>
    <t>5190 Lopagno</t>
  </si>
  <si>
    <t>5191 Lugaggia</t>
  </si>
  <si>
    <t>5192 Lugano</t>
  </si>
  <si>
    <t>5193 Magliaso</t>
  </si>
  <si>
    <t>5194 Manno</t>
  </si>
  <si>
    <t>5195 Maroggia</t>
  </si>
  <si>
    <t>5196 Massagno</t>
  </si>
  <si>
    <t>5197 Melano</t>
  </si>
  <si>
    <t>5198 Melide</t>
  </si>
  <si>
    <t>5199 Mezzovico-Vira</t>
  </si>
  <si>
    <t>5200 Miglieglia</t>
  </si>
  <si>
    <t>5201 Montagnola</t>
  </si>
  <si>
    <t>5202 Monteggio</t>
  </si>
  <si>
    <t>5203 Morcote</t>
  </si>
  <si>
    <t>5204 Mugena</t>
  </si>
  <si>
    <t>5205 Muzzano</t>
  </si>
  <si>
    <t>5206 Neggio</t>
  </si>
  <si>
    <t>5207 Novaggio</t>
  </si>
  <si>
    <t>5208 Origlio</t>
  </si>
  <si>
    <t>5209 Pambio-Noranco</t>
  </si>
  <si>
    <t>5210 Paradiso</t>
  </si>
  <si>
    <t>5211 Pazzallo</t>
  </si>
  <si>
    <t>5212 Ponte Capriasca</t>
  </si>
  <si>
    <t>5213 Ponte Tresa</t>
  </si>
  <si>
    <t>5214 Porza</t>
  </si>
  <si>
    <t>5215 Pregassona</t>
  </si>
  <si>
    <t>5216 Pura</t>
  </si>
  <si>
    <t>5217 Rivera</t>
  </si>
  <si>
    <t>5218 Roveredo Capriasca</t>
  </si>
  <si>
    <t>5219 Rovio</t>
  </si>
  <si>
    <t>5220 Sala Capriasca</t>
  </si>
  <si>
    <t>5221 Savosa</t>
  </si>
  <si>
    <t>5222 Sessa</t>
  </si>
  <si>
    <t>5223 Sigirino</t>
  </si>
  <si>
    <t>5224 Sonvico</t>
  </si>
  <si>
    <t>5225 Sorengo</t>
  </si>
  <si>
    <t>5226 Tesserete</t>
  </si>
  <si>
    <t>5227 Torricella-Taverne</t>
  </si>
  <si>
    <t>5228 Vaglio</t>
  </si>
  <si>
    <t>5229 Valcolla</t>
  </si>
  <si>
    <t>5230 Vernate</t>
  </si>
  <si>
    <t>5231 Vezia</t>
  </si>
  <si>
    <t>5232 Vezio</t>
  </si>
  <si>
    <t>5233 Vico Morcote</t>
  </si>
  <si>
    <t>5234 Viganello</t>
  </si>
  <si>
    <t>5235 Villa Luganese</t>
  </si>
  <si>
    <t>Distretto di Locarno</t>
  </si>
  <si>
    <t>5091 Ascona</t>
  </si>
  <si>
    <t>5092 Auressio</t>
  </si>
  <si>
    <t>5093 Berzona</t>
  </si>
  <si>
    <t>5094 Borgnone</t>
  </si>
  <si>
    <t>5095 Brione (Verzasca)</t>
  </si>
  <si>
    <t>5096 Brione sopra Minusio</t>
  </si>
  <si>
    <t>5097 Brissago</t>
  </si>
  <si>
    <t>5098 Caviano</t>
  </si>
  <si>
    <t>5099 Cavigliano</t>
  </si>
  <si>
    <t>5101 Contone</t>
  </si>
  <si>
    <t>5102 Corippo</t>
  </si>
  <si>
    <t>5104 Cugnasco</t>
  </si>
  <si>
    <t>5105 Frasco</t>
  </si>
  <si>
    <t>5106 Gerra (Gambarogno)</t>
  </si>
  <si>
    <t>5107 Gerra (Verzasca)</t>
  </si>
  <si>
    <t>5108 Gordola</t>
  </si>
  <si>
    <t>5109 Gresso</t>
  </si>
  <si>
    <t>5110 Indemini</t>
  </si>
  <si>
    <t>5111 Intragna</t>
  </si>
  <si>
    <t>5112 Lavertezzo</t>
  </si>
  <si>
    <t>5113 Locarno</t>
  </si>
  <si>
    <t>5114 Loco</t>
  </si>
  <si>
    <t>5115 Losone</t>
  </si>
  <si>
    <t>5116 Magadino</t>
  </si>
  <si>
    <t>5117 Mergoscia</t>
  </si>
  <si>
    <t>5118 Minusio</t>
  </si>
  <si>
    <t>5119 Mosogno</t>
  </si>
  <si>
    <t>5120 Muralto</t>
  </si>
  <si>
    <t>5136 Onsernone</t>
  </si>
  <si>
    <t>5121 Orselina</t>
  </si>
  <si>
    <t>5122 Palagnedra</t>
  </si>
  <si>
    <t>5123 Piazzogna</t>
  </si>
  <si>
    <t>5125 Ronco sopra Ascona</t>
  </si>
  <si>
    <t>5127 San Nazzaro</t>
  </si>
  <si>
    <t>5128 Sant'Abbondio</t>
  </si>
  <si>
    <t>5129 Sonogno</t>
  </si>
  <si>
    <t>5130 Tegna</t>
  </si>
  <si>
    <t>5131 Tenero-Contra</t>
  </si>
  <si>
    <t>5132 Vergeletto</t>
  </si>
  <si>
    <t>5133 Verscio</t>
  </si>
  <si>
    <t>5134 Vira (Gambarogno)</t>
  </si>
  <si>
    <t>5135 Vogorno</t>
  </si>
  <si>
    <t>Distretto di Vallemaggia</t>
  </si>
  <si>
    <t>5301 Aurigeno</t>
  </si>
  <si>
    <t>5302 Avegno</t>
  </si>
  <si>
    <t>5303 Bignasco</t>
  </si>
  <si>
    <t>5304 Bosco/Gurin</t>
  </si>
  <si>
    <t>5305 Broglio</t>
  </si>
  <si>
    <t>5306 Brontallo</t>
  </si>
  <si>
    <t>5307 Campo (Vallemaggia)</t>
  </si>
  <si>
    <t>5308 Cavergno</t>
  </si>
  <si>
    <t>5309 Cerentino</t>
  </si>
  <si>
    <t>5310 Cevio</t>
  </si>
  <si>
    <t>5311 Coglio</t>
  </si>
  <si>
    <t>5312 Fusio</t>
  </si>
  <si>
    <t>5313 Giumaglio</t>
  </si>
  <si>
    <t>5314 Gordevio</t>
  </si>
  <si>
    <t>5315 Linescio</t>
  </si>
  <si>
    <t>5316 Lodano</t>
  </si>
  <si>
    <t>5317 Maggia</t>
  </si>
  <si>
    <t>5318 Menzonio</t>
  </si>
  <si>
    <t>5319 Moghegno</t>
  </si>
  <si>
    <t>5320 Peccia</t>
  </si>
  <si>
    <t>5321 Prato-Sornico</t>
  </si>
  <si>
    <t>5322 Someo</t>
  </si>
  <si>
    <t>Distretto di Bellinzona</t>
  </si>
  <si>
    <t>5001 Arbedo-Castione</t>
  </si>
  <si>
    <t>5002 Bellinzona</t>
  </si>
  <si>
    <t>5003 Cadenazzo</t>
  </si>
  <si>
    <t>5004 Camorino</t>
  </si>
  <si>
    <t>5005 Giubiasco</t>
  </si>
  <si>
    <t>5006 Gnosca</t>
  </si>
  <si>
    <t>5007 Gorduno</t>
  </si>
  <si>
    <t>5008 Gudo</t>
  </si>
  <si>
    <t>5009 Isone</t>
  </si>
  <si>
    <t>5010 Lumino</t>
  </si>
  <si>
    <t>5011 Medeglia</t>
  </si>
  <si>
    <t>5012 Moleno</t>
  </si>
  <si>
    <t>5013 Monte Carasso</t>
  </si>
  <si>
    <t>5014 Pianezzo</t>
  </si>
  <si>
    <t>5015 Preonzo</t>
  </si>
  <si>
    <t>5016 Robasacco</t>
  </si>
  <si>
    <t>5017 Sant'Antonino</t>
  </si>
  <si>
    <t>5018 Sant'Antonio</t>
  </si>
  <si>
    <t>5019 Sementina</t>
  </si>
  <si>
    <t>Distretto di Riviera</t>
  </si>
  <si>
    <t>5281 Biasca</t>
  </si>
  <si>
    <t>5282 Claro</t>
  </si>
  <si>
    <t>5283 Cresciano</t>
  </si>
  <si>
    <t>5284 Iragna</t>
  </si>
  <si>
    <t>5285 Lodrino</t>
  </si>
  <si>
    <t>5286 Osogna</t>
  </si>
  <si>
    <t>Distretto di Blenio</t>
  </si>
  <si>
    <t>5031 Aquila</t>
  </si>
  <si>
    <t>5032 Campo (Blenio)</t>
  </si>
  <si>
    <t>5033 Castro</t>
  </si>
  <si>
    <t>5034 Corzoneso</t>
  </si>
  <si>
    <t>5035 Dongio</t>
  </si>
  <si>
    <t>5036 Ghirone</t>
  </si>
  <si>
    <t>5037 Largario</t>
  </si>
  <si>
    <t>5038 Leontica</t>
  </si>
  <si>
    <t>5039 Lottigna</t>
  </si>
  <si>
    <t>5040 Ludiano</t>
  </si>
  <si>
    <t>5041 Malvaglia</t>
  </si>
  <si>
    <t>5042 Marolta</t>
  </si>
  <si>
    <t>5043 Olivone</t>
  </si>
  <si>
    <t>5044 Ponto Valentino</t>
  </si>
  <si>
    <t>5045 Prugiasco</t>
  </si>
  <si>
    <t>5046 Semione</t>
  </si>
  <si>
    <t>5047 Torre</t>
  </si>
  <si>
    <t>Distretto di Leventina</t>
  </si>
  <si>
    <t>5061 Airolo</t>
  </si>
  <si>
    <t>5062 Anzonico</t>
  </si>
  <si>
    <t>5063 Bedretto</t>
  </si>
  <si>
    <t>5064 Bodio</t>
  </si>
  <si>
    <t>5065 Calonico</t>
  </si>
  <si>
    <t>5066 Calpiogna</t>
  </si>
  <si>
    <t>5067 Campello</t>
  </si>
  <si>
    <t>5068 Cavagnago</t>
  </si>
  <si>
    <t>5069 Chiggiogna</t>
  </si>
  <si>
    <t>5070 Chironico</t>
  </si>
  <si>
    <t>5071 Dalpe</t>
  </si>
  <si>
    <t>5072 Faido</t>
  </si>
  <si>
    <t>5073 Giornico</t>
  </si>
  <si>
    <t>5074 Mairengo</t>
  </si>
  <si>
    <t>5075 Osco</t>
  </si>
  <si>
    <t>5076 Personico</t>
  </si>
  <si>
    <t>5077 Pollegio</t>
  </si>
  <si>
    <t>5078 Prato (Leventina)</t>
  </si>
  <si>
    <t>5079 Quinto</t>
  </si>
  <si>
    <t>5080 Rossura</t>
  </si>
  <si>
    <t>5081 Sobrio</t>
  </si>
  <si>
    <t>Distretti</t>
  </si>
  <si>
    <t>Mendrisio</t>
  </si>
  <si>
    <t>Lugano</t>
  </si>
  <si>
    <t>Locarno</t>
  </si>
  <si>
    <t>Vallemaggia</t>
  </si>
  <si>
    <t>Bellinzona</t>
  </si>
  <si>
    <t>Riviera</t>
  </si>
  <si>
    <t>Blenio</t>
  </si>
  <si>
    <t>Leventina</t>
  </si>
  <si>
    <t>Agglomerati</t>
  </si>
  <si>
    <t>Chiasso-Mendrisio</t>
  </si>
  <si>
    <t>Avvertenza: stato dei comuni politici: 245 (01.01.1995 - 14.04.2001).</t>
  </si>
  <si>
    <t>Fonte: Censimenti federali della popolazione, Ufficio federale di statistica, Neuchâtel</t>
  </si>
  <si>
    <t>Ustat, ultima modifica: 24.11.2008</t>
  </si>
  <si>
    <t>T_010301_020</t>
  </si>
</sst>
</file>

<file path=xl/styles.xml><?xml version="1.0" encoding="utf-8"?>
<styleSheet xmlns="http://schemas.openxmlformats.org/spreadsheetml/2006/main">
  <numFmts count="1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#,##0_);\(#,##0\)"/>
  </numFmts>
  <fonts count="44"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10"/>
      <name val="Arial"/>
      <family val="0"/>
    </font>
    <font>
      <sz val="11"/>
      <name val="Arial"/>
      <family val="0"/>
    </font>
    <font>
      <sz val="8"/>
      <name val="Arial"/>
      <family val="2"/>
    </font>
    <font>
      <b/>
      <sz val="8"/>
      <name val="Arial"/>
      <family val="0"/>
    </font>
    <font>
      <sz val="1"/>
      <name val="Arial"/>
      <family val="0"/>
    </font>
    <font>
      <sz val="7"/>
      <name val="Arial"/>
      <family val="0"/>
    </font>
    <font>
      <sz val="8.5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 horizontal="right"/>
    </xf>
    <xf numFmtId="1" fontId="1" fillId="0" borderId="1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174" fontId="6" fillId="0" borderId="10" xfId="0" applyNumberFormat="1" applyFont="1" applyFill="1" applyBorder="1" applyAlignment="1">
      <alignment horizontal="left"/>
    </xf>
    <xf numFmtId="3" fontId="6" fillId="0" borderId="10" xfId="0" applyNumberFormat="1" applyFont="1" applyFill="1" applyBorder="1" applyAlignment="1">
      <alignment horizontal="right"/>
    </xf>
    <xf numFmtId="174" fontId="5" fillId="0" borderId="11" xfId="0" applyNumberFormat="1" applyFont="1" applyFill="1" applyBorder="1" applyAlignment="1">
      <alignment horizontal="left"/>
    </xf>
    <xf numFmtId="3" fontId="5" fillId="0" borderId="11" xfId="0" applyNumberFormat="1" applyFont="1" applyFill="1" applyBorder="1" applyAlignment="1">
      <alignment horizontal="right"/>
    </xf>
    <xf numFmtId="174" fontId="5" fillId="0" borderId="0" xfId="0" applyNumberFormat="1" applyFont="1" applyFill="1" applyBorder="1" applyAlignment="1">
      <alignment horizontal="left"/>
    </xf>
    <xf numFmtId="174" fontId="5" fillId="0" borderId="10" xfId="0" applyNumberFormat="1" applyFont="1" applyFill="1" applyBorder="1" applyAlignment="1">
      <alignment horizontal="left"/>
    </xf>
    <xf numFmtId="174" fontId="5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horizontal="right"/>
    </xf>
    <xf numFmtId="174" fontId="5" fillId="0" borderId="11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174" fontId="6" fillId="0" borderId="10" xfId="0" applyNumberFormat="1" applyFont="1" applyFill="1" applyBorder="1" applyAlignment="1">
      <alignment/>
    </xf>
    <xf numFmtId="174" fontId="6" fillId="0" borderId="10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3" fontId="6" fillId="0" borderId="11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174" fontId="3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Border="1" applyAlignment="1">
      <alignment horizontal="left"/>
    </xf>
    <xf numFmtId="174" fontId="0" fillId="0" borderId="0" xfId="0" applyNumberFormat="1" applyFill="1" applyBorder="1" applyAlignment="1">
      <alignment horizontal="left"/>
    </xf>
    <xf numFmtId="174" fontId="2" fillId="0" borderId="13" xfId="0" applyNumberFormat="1" applyFont="1" applyFill="1" applyBorder="1" applyAlignment="1">
      <alignment horizontal="left"/>
    </xf>
    <xf numFmtId="174" fontId="2" fillId="0" borderId="12" xfId="0" applyNumberFormat="1" applyFont="1" applyFill="1" applyBorder="1" applyAlignment="1">
      <alignment horizontal="left"/>
    </xf>
    <xf numFmtId="174" fontId="1" fillId="0" borderId="14" xfId="0" applyNumberFormat="1" applyFont="1" applyFill="1" applyBorder="1" applyAlignment="1">
      <alignment horizontal="left"/>
    </xf>
    <xf numFmtId="174" fontId="1" fillId="0" borderId="15" xfId="0" applyNumberFormat="1" applyFont="1" applyFill="1" applyBorder="1" applyAlignment="1">
      <alignment horizontal="left"/>
    </xf>
    <xf numFmtId="174" fontId="1" fillId="0" borderId="0" xfId="0" applyNumberFormat="1" applyFont="1" applyFill="1" applyBorder="1" applyAlignment="1">
      <alignment horizontal="left"/>
    </xf>
    <xf numFmtId="174" fontId="1" fillId="0" borderId="12" xfId="0" applyNumberFormat="1" applyFont="1" applyFill="1" applyBorder="1" applyAlignment="1">
      <alignment horizontal="left"/>
    </xf>
    <xf numFmtId="174" fontId="2" fillId="0" borderId="16" xfId="0" applyNumberFormat="1" applyFont="1" applyFill="1" applyBorder="1" applyAlignment="1">
      <alignment horizontal="left"/>
    </xf>
    <xf numFmtId="174" fontId="1" fillId="0" borderId="10" xfId="0" applyNumberFormat="1" applyFont="1" applyFill="1" applyBorder="1" applyAlignment="1">
      <alignment horizontal="left"/>
    </xf>
    <xf numFmtId="174" fontId="6" fillId="0" borderId="12" xfId="0" applyNumberFormat="1" applyFont="1" applyFill="1" applyBorder="1" applyAlignment="1">
      <alignment horizontal="left"/>
    </xf>
    <xf numFmtId="174" fontId="6" fillId="0" borderId="10" xfId="0" applyNumberFormat="1" applyFont="1" applyFill="1" applyBorder="1" applyAlignment="1">
      <alignment horizontal="left"/>
    </xf>
    <xf numFmtId="174" fontId="5" fillId="0" borderId="11" xfId="0" applyNumberFormat="1" applyFont="1" applyFill="1" applyBorder="1" applyAlignment="1">
      <alignment horizontal="left"/>
    </xf>
    <xf numFmtId="174" fontId="5" fillId="0" borderId="12" xfId="0" applyNumberFormat="1" applyFont="1" applyFill="1" applyBorder="1" applyAlignment="1">
      <alignment horizontal="left"/>
    </xf>
    <xf numFmtId="174" fontId="6" fillId="0" borderId="11" xfId="0" applyNumberFormat="1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0"/>
  <sheetViews>
    <sheetView tabSelected="1" zoomScalePageLayoutView="0" workbookViewId="0" topLeftCell="A1">
      <selection activeCell="A1" sqref="A1:V1"/>
    </sheetView>
  </sheetViews>
  <sheetFormatPr defaultColWidth="9.140625" defaultRowHeight="12.75"/>
  <cols>
    <col min="1" max="1" width="1.7109375" style="2" customWidth="1"/>
    <col min="2" max="2" width="27.140625" style="2" customWidth="1"/>
    <col min="3" max="22" width="6.8515625" style="2" customWidth="1"/>
    <col min="23" max="16384" width="9.140625" style="1" customWidth="1"/>
  </cols>
  <sheetData>
    <row r="1" spans="1:22" ht="12.7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</row>
    <row r="2" spans="1:22" ht="14.25" customHeight="1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</row>
    <row r="3" spans="1:22" ht="14.2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</row>
    <row r="4" spans="1:22" ht="12.7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</row>
    <row r="5" spans="1:22" s="3" customFormat="1" ht="12" customHeight="1">
      <c r="A5" s="37"/>
      <c r="B5" s="37"/>
      <c r="C5" s="32" t="s">
        <v>1</v>
      </c>
      <c r="D5" s="33"/>
      <c r="E5" s="33"/>
      <c r="F5" s="33"/>
      <c r="G5" s="38"/>
      <c r="H5" s="32" t="s">
        <v>2</v>
      </c>
      <c r="I5" s="33"/>
      <c r="J5" s="33"/>
      <c r="K5" s="33"/>
      <c r="L5" s="33"/>
      <c r="M5" s="32" t="s">
        <v>3</v>
      </c>
      <c r="N5" s="33"/>
      <c r="O5" s="33"/>
      <c r="P5" s="33"/>
      <c r="Q5" s="38"/>
      <c r="R5" s="32" t="s">
        <v>4</v>
      </c>
      <c r="S5" s="33"/>
      <c r="T5" s="33"/>
      <c r="U5" s="33"/>
      <c r="V5" s="33"/>
    </row>
    <row r="6" spans="1:22" s="3" customFormat="1" ht="12" customHeight="1">
      <c r="A6" s="34"/>
      <c r="B6" s="34"/>
      <c r="C6" s="35"/>
      <c r="D6" s="36"/>
      <c r="E6" s="36"/>
      <c r="F6" s="36"/>
      <c r="G6" s="34"/>
      <c r="H6" s="35"/>
      <c r="I6" s="36"/>
      <c r="J6" s="36"/>
      <c r="K6" s="36"/>
      <c r="L6" s="36"/>
      <c r="M6" s="35"/>
      <c r="N6" s="36"/>
      <c r="O6" s="36"/>
      <c r="P6" s="36"/>
      <c r="Q6" s="34"/>
      <c r="R6" s="35"/>
      <c r="S6" s="36"/>
      <c r="T6" s="36"/>
      <c r="U6" s="36"/>
      <c r="V6" s="36"/>
    </row>
    <row r="7" spans="1:22" s="3" customFormat="1" ht="12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</row>
    <row r="8" spans="1:22" s="3" customFormat="1" ht="12" customHeight="1">
      <c r="A8" s="36"/>
      <c r="B8" s="36"/>
      <c r="C8" s="4">
        <v>1951</v>
      </c>
      <c r="D8" s="4">
        <v>1961</v>
      </c>
      <c r="E8" s="4">
        <v>1971</v>
      </c>
      <c r="F8" s="4">
        <v>1981</v>
      </c>
      <c r="G8" s="4">
        <v>1991</v>
      </c>
      <c r="H8" s="4">
        <v>1951</v>
      </c>
      <c r="I8" s="4">
        <v>1961</v>
      </c>
      <c r="J8" s="4">
        <v>1971</v>
      </c>
      <c r="K8" s="4">
        <v>1981</v>
      </c>
      <c r="L8" s="4">
        <v>1991</v>
      </c>
      <c r="M8" s="4">
        <v>1951</v>
      </c>
      <c r="N8" s="4">
        <v>1961</v>
      </c>
      <c r="O8" s="4">
        <v>1971</v>
      </c>
      <c r="P8" s="4">
        <v>1981</v>
      </c>
      <c r="Q8" s="4">
        <v>1991</v>
      </c>
      <c r="R8" s="4">
        <v>1951</v>
      </c>
      <c r="S8" s="4">
        <v>1961</v>
      </c>
      <c r="T8" s="4">
        <v>1971</v>
      </c>
      <c r="U8" s="4">
        <v>1981</v>
      </c>
      <c r="V8" s="4">
        <v>1991</v>
      </c>
    </row>
    <row r="9" spans="1:22" s="3" customFormat="1" ht="12" customHeight="1">
      <c r="A9" s="39"/>
      <c r="B9" s="39"/>
      <c r="C9" s="5" t="s">
        <v>5</v>
      </c>
      <c r="D9" s="5" t="s">
        <v>6</v>
      </c>
      <c r="E9" s="5" t="s">
        <v>7</v>
      </c>
      <c r="F9" s="5" t="s">
        <v>8</v>
      </c>
      <c r="G9" s="5" t="s">
        <v>9</v>
      </c>
      <c r="H9" s="5" t="s">
        <v>5</v>
      </c>
      <c r="I9" s="5" t="s">
        <v>6</v>
      </c>
      <c r="J9" s="5" t="s">
        <v>7</v>
      </c>
      <c r="K9" s="5" t="s">
        <v>8</v>
      </c>
      <c r="L9" s="5" t="s">
        <v>9</v>
      </c>
      <c r="M9" s="5" t="s">
        <v>5</v>
      </c>
      <c r="N9" s="5" t="s">
        <v>6</v>
      </c>
      <c r="O9" s="5" t="s">
        <v>7</v>
      </c>
      <c r="P9" s="5" t="s">
        <v>8</v>
      </c>
      <c r="Q9" s="5" t="s">
        <v>9</v>
      </c>
      <c r="R9" s="5" t="s">
        <v>5</v>
      </c>
      <c r="S9" s="5" t="s">
        <v>6</v>
      </c>
      <c r="T9" s="5" t="s">
        <v>7</v>
      </c>
      <c r="U9" s="5" t="s">
        <v>8</v>
      </c>
      <c r="V9" s="5" t="s">
        <v>9</v>
      </c>
    </row>
    <row r="10" spans="1:22" s="6" customFormat="1" ht="12" customHeight="1">
      <c r="A10" s="40" t="s">
        <v>10</v>
      </c>
      <c r="B10" s="40"/>
      <c r="C10" s="7">
        <f aca="true" t="shared" si="0" ref="C10:L10">C12+C23+C38+C42+C53</f>
        <v>24877</v>
      </c>
      <c r="D10" s="7">
        <f t="shared" si="0"/>
        <v>36119</v>
      </c>
      <c r="E10" s="7">
        <f t="shared" si="0"/>
        <v>30040</v>
      </c>
      <c r="F10" s="7">
        <f t="shared" si="0"/>
        <v>24677</v>
      </c>
      <c r="G10" s="7">
        <f t="shared" si="0"/>
        <v>30162</v>
      </c>
      <c r="H10" s="7">
        <f t="shared" si="0"/>
        <v>20459</v>
      </c>
      <c r="I10" s="7">
        <f t="shared" si="0"/>
        <v>24059</v>
      </c>
      <c r="J10" s="7">
        <f t="shared" si="0"/>
        <v>24192</v>
      </c>
      <c r="K10" s="7">
        <f t="shared" si="0"/>
        <v>25504</v>
      </c>
      <c r="L10" s="7">
        <f t="shared" si="0"/>
        <v>27216</v>
      </c>
      <c r="M10" s="7">
        <f aca="true" t="shared" si="1" ref="M10:V10">M12+M23+M38+M42+M53</f>
        <v>4418</v>
      </c>
      <c r="N10" s="7">
        <f t="shared" si="1"/>
        <v>12060</v>
      </c>
      <c r="O10" s="7">
        <f t="shared" si="1"/>
        <v>5848</v>
      </c>
      <c r="P10" s="7">
        <f t="shared" si="1"/>
        <v>-827</v>
      </c>
      <c r="Q10" s="7">
        <f t="shared" si="1"/>
        <v>2946</v>
      </c>
      <c r="R10" s="7">
        <f t="shared" si="1"/>
        <v>16093</v>
      </c>
      <c r="S10" s="7">
        <f t="shared" si="1"/>
        <v>37832</v>
      </c>
      <c r="T10" s="7">
        <f t="shared" si="1"/>
        <v>14593</v>
      </c>
      <c r="U10" s="7">
        <f t="shared" si="1"/>
        <v>17109</v>
      </c>
      <c r="V10" s="7">
        <f t="shared" si="1"/>
        <v>21719</v>
      </c>
    </row>
    <row r="11" spans="1:22" s="6" customFormat="1" ht="12" customHeight="1">
      <c r="A11" s="8"/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s="6" customFormat="1" ht="11.25" customHeight="1">
      <c r="A12" s="41" t="s">
        <v>11</v>
      </c>
      <c r="B12" s="41"/>
      <c r="C12" s="9">
        <f aca="true" t="shared" si="2" ref="C12:L12">C13+C17+C21</f>
        <v>3244</v>
      </c>
      <c r="D12" s="9">
        <f t="shared" si="2"/>
        <v>4298</v>
      </c>
      <c r="E12" s="9">
        <f t="shared" si="2"/>
        <v>3597</v>
      </c>
      <c r="F12" s="9">
        <f t="shared" si="2"/>
        <v>2448</v>
      </c>
      <c r="G12" s="9">
        <f t="shared" si="2"/>
        <v>2791</v>
      </c>
      <c r="H12" s="9">
        <f t="shared" si="2"/>
        <v>2518</v>
      </c>
      <c r="I12" s="9">
        <f t="shared" si="2"/>
        <v>2711</v>
      </c>
      <c r="J12" s="9">
        <f t="shared" si="2"/>
        <v>2611</v>
      </c>
      <c r="K12" s="9">
        <f t="shared" si="2"/>
        <v>2815</v>
      </c>
      <c r="L12" s="9">
        <f t="shared" si="2"/>
        <v>2750</v>
      </c>
      <c r="M12" s="9">
        <f aca="true" t="shared" si="3" ref="M12:V12">M13+M17+M21</f>
        <v>726</v>
      </c>
      <c r="N12" s="9">
        <f t="shared" si="3"/>
        <v>1587</v>
      </c>
      <c r="O12" s="9">
        <f t="shared" si="3"/>
        <v>986</v>
      </c>
      <c r="P12" s="9">
        <f t="shared" si="3"/>
        <v>-367</v>
      </c>
      <c r="Q12" s="9">
        <f t="shared" si="3"/>
        <v>41</v>
      </c>
      <c r="R12" s="9">
        <f t="shared" si="3"/>
        <v>1512</v>
      </c>
      <c r="S12" s="9">
        <f t="shared" si="3"/>
        <v>1001</v>
      </c>
      <c r="T12" s="9">
        <f t="shared" si="3"/>
        <v>-350</v>
      </c>
      <c r="U12" s="9">
        <f t="shared" si="3"/>
        <v>-510</v>
      </c>
      <c r="V12" s="9">
        <f t="shared" si="3"/>
        <v>1009</v>
      </c>
    </row>
    <row r="13" spans="1:22" s="6" customFormat="1" ht="11.25" customHeight="1">
      <c r="A13" s="42" t="s">
        <v>12</v>
      </c>
      <c r="B13" s="42"/>
      <c r="C13" s="11">
        <f aca="true" t="shared" si="4" ref="C13:L13">C14+C15+C16</f>
        <v>1426</v>
      </c>
      <c r="D13" s="11">
        <f t="shared" si="4"/>
        <v>1945</v>
      </c>
      <c r="E13" s="11">
        <f t="shared" si="4"/>
        <v>1521</v>
      </c>
      <c r="F13" s="11">
        <f t="shared" si="4"/>
        <v>999</v>
      </c>
      <c r="G13" s="11">
        <f t="shared" si="4"/>
        <v>971</v>
      </c>
      <c r="H13" s="11">
        <f t="shared" si="4"/>
        <v>1129</v>
      </c>
      <c r="I13" s="11">
        <f t="shared" si="4"/>
        <v>1185</v>
      </c>
      <c r="J13" s="11">
        <f t="shared" si="4"/>
        <v>1106</v>
      </c>
      <c r="K13" s="11">
        <f t="shared" si="4"/>
        <v>1139</v>
      </c>
      <c r="L13" s="11">
        <f t="shared" si="4"/>
        <v>1051</v>
      </c>
      <c r="M13" s="11">
        <f aca="true" t="shared" si="5" ref="M13:V13">M14+M15+M16</f>
        <v>297</v>
      </c>
      <c r="N13" s="11">
        <f t="shared" si="5"/>
        <v>760</v>
      </c>
      <c r="O13" s="11">
        <f t="shared" si="5"/>
        <v>415</v>
      </c>
      <c r="P13" s="11">
        <f t="shared" si="5"/>
        <v>-140</v>
      </c>
      <c r="Q13" s="11">
        <f t="shared" si="5"/>
        <v>-80</v>
      </c>
      <c r="R13" s="11">
        <f t="shared" si="5"/>
        <v>855</v>
      </c>
      <c r="S13" s="11">
        <f t="shared" si="5"/>
        <v>413</v>
      </c>
      <c r="T13" s="11">
        <f t="shared" si="5"/>
        <v>-643</v>
      </c>
      <c r="U13" s="11">
        <f t="shared" si="5"/>
        <v>-1527</v>
      </c>
      <c r="V13" s="11">
        <f t="shared" si="5"/>
        <v>-450</v>
      </c>
    </row>
    <row r="14" spans="1:22" s="6" customFormat="1" ht="11.25" customHeight="1">
      <c r="A14" s="12"/>
      <c r="B14" s="13" t="s">
        <v>13</v>
      </c>
      <c r="C14" s="11">
        <f aca="true" t="shared" si="6" ref="C14:L14">C297+C299+C307+C314+C315</f>
        <v>622</v>
      </c>
      <c r="D14" s="11">
        <f t="shared" si="6"/>
        <v>698</v>
      </c>
      <c r="E14" s="11">
        <f t="shared" si="6"/>
        <v>617</v>
      </c>
      <c r="F14" s="11">
        <f t="shared" si="6"/>
        <v>387</v>
      </c>
      <c r="G14" s="11">
        <f t="shared" si="6"/>
        <v>326</v>
      </c>
      <c r="H14" s="11">
        <f t="shared" si="6"/>
        <v>423</v>
      </c>
      <c r="I14" s="11">
        <f t="shared" si="6"/>
        <v>383</v>
      </c>
      <c r="J14" s="11">
        <f t="shared" si="6"/>
        <v>357</v>
      </c>
      <c r="K14" s="11">
        <f t="shared" si="6"/>
        <v>407</v>
      </c>
      <c r="L14" s="11">
        <f t="shared" si="6"/>
        <v>330</v>
      </c>
      <c r="M14" s="11">
        <f aca="true" t="shared" si="7" ref="M14:V14">M297+M299+M307+M314+M315</f>
        <v>199</v>
      </c>
      <c r="N14" s="11">
        <f t="shared" si="7"/>
        <v>315</v>
      </c>
      <c r="O14" s="11">
        <f t="shared" si="7"/>
        <v>260</v>
      </c>
      <c r="P14" s="11">
        <f t="shared" si="7"/>
        <v>-20</v>
      </c>
      <c r="Q14" s="11">
        <f t="shared" si="7"/>
        <v>-4</v>
      </c>
      <c r="R14" s="11">
        <f t="shared" si="7"/>
        <v>149</v>
      </c>
      <c r="S14" s="11">
        <f t="shared" si="7"/>
        <v>-130</v>
      </c>
      <c r="T14" s="11">
        <f t="shared" si="7"/>
        <v>-460</v>
      </c>
      <c r="U14" s="11">
        <f t="shared" si="7"/>
        <v>-629</v>
      </c>
      <c r="V14" s="11">
        <f t="shared" si="7"/>
        <v>-162</v>
      </c>
    </row>
    <row r="15" spans="1:22" s="6" customFormat="1" ht="11.25" customHeight="1">
      <c r="A15" s="12"/>
      <c r="B15" s="10" t="s">
        <v>14</v>
      </c>
      <c r="C15" s="11">
        <f aca="true" t="shared" si="8" ref="C15:L15">C298+C301+C302+C303+C304+C305+C306+C308+C310+C311+C316+C317</f>
        <v>373</v>
      </c>
      <c r="D15" s="11">
        <f t="shared" si="8"/>
        <v>482</v>
      </c>
      <c r="E15" s="11">
        <f t="shared" si="8"/>
        <v>420</v>
      </c>
      <c r="F15" s="11">
        <f t="shared" si="8"/>
        <v>355</v>
      </c>
      <c r="G15" s="11">
        <f t="shared" si="8"/>
        <v>335</v>
      </c>
      <c r="H15" s="11">
        <f t="shared" si="8"/>
        <v>474</v>
      </c>
      <c r="I15" s="11">
        <f t="shared" si="8"/>
        <v>529</v>
      </c>
      <c r="J15" s="11">
        <f t="shared" si="8"/>
        <v>506</v>
      </c>
      <c r="K15" s="11">
        <f t="shared" si="8"/>
        <v>436</v>
      </c>
      <c r="L15" s="11">
        <f t="shared" si="8"/>
        <v>413</v>
      </c>
      <c r="M15" s="11">
        <f aca="true" t="shared" si="9" ref="M15:V15">M298+M301+M302+M303+M304+M305+M306+M308+M310+M311+M316+M317</f>
        <v>-101</v>
      </c>
      <c r="N15" s="11">
        <f t="shared" si="9"/>
        <v>-47</v>
      </c>
      <c r="O15" s="11">
        <f t="shared" si="9"/>
        <v>-86</v>
      </c>
      <c r="P15" s="11">
        <f t="shared" si="9"/>
        <v>-81</v>
      </c>
      <c r="Q15" s="11">
        <f t="shared" si="9"/>
        <v>-78</v>
      </c>
      <c r="R15" s="11">
        <f t="shared" si="9"/>
        <v>111</v>
      </c>
      <c r="S15" s="11">
        <f t="shared" si="9"/>
        <v>359</v>
      </c>
      <c r="T15" s="11">
        <f t="shared" si="9"/>
        <v>153</v>
      </c>
      <c r="U15" s="11">
        <f t="shared" si="9"/>
        <v>-337</v>
      </c>
      <c r="V15" s="11">
        <f t="shared" si="9"/>
        <v>-22</v>
      </c>
    </row>
    <row r="16" spans="1:22" s="6" customFormat="1" ht="11.25" customHeight="1">
      <c r="A16" s="14"/>
      <c r="B16" s="14" t="s">
        <v>15</v>
      </c>
      <c r="C16" s="15">
        <f aca="true" t="shared" si="10" ref="C16:L16">C300+C309+C312+C313</f>
        <v>431</v>
      </c>
      <c r="D16" s="15">
        <f t="shared" si="10"/>
        <v>765</v>
      </c>
      <c r="E16" s="15">
        <f t="shared" si="10"/>
        <v>484</v>
      </c>
      <c r="F16" s="15">
        <f t="shared" si="10"/>
        <v>257</v>
      </c>
      <c r="G16" s="15">
        <f t="shared" si="10"/>
        <v>310</v>
      </c>
      <c r="H16" s="15">
        <f t="shared" si="10"/>
        <v>232</v>
      </c>
      <c r="I16" s="15">
        <f t="shared" si="10"/>
        <v>273</v>
      </c>
      <c r="J16" s="15">
        <f t="shared" si="10"/>
        <v>243</v>
      </c>
      <c r="K16" s="15">
        <f t="shared" si="10"/>
        <v>296</v>
      </c>
      <c r="L16" s="15">
        <f t="shared" si="10"/>
        <v>308</v>
      </c>
      <c r="M16" s="11">
        <f aca="true" t="shared" si="11" ref="M16:V16">M300+M309+M312+M313</f>
        <v>199</v>
      </c>
      <c r="N16" s="11">
        <f t="shared" si="11"/>
        <v>492</v>
      </c>
      <c r="O16" s="11">
        <f t="shared" si="11"/>
        <v>241</v>
      </c>
      <c r="P16" s="11">
        <f t="shared" si="11"/>
        <v>-39</v>
      </c>
      <c r="Q16" s="11">
        <f t="shared" si="11"/>
        <v>2</v>
      </c>
      <c r="R16" s="11">
        <f t="shared" si="11"/>
        <v>595</v>
      </c>
      <c r="S16" s="11">
        <f t="shared" si="11"/>
        <v>184</v>
      </c>
      <c r="T16" s="11">
        <f t="shared" si="11"/>
        <v>-336</v>
      </c>
      <c r="U16" s="11">
        <f t="shared" si="11"/>
        <v>-561</v>
      </c>
      <c r="V16" s="11">
        <f t="shared" si="11"/>
        <v>-266</v>
      </c>
    </row>
    <row r="17" spans="1:22" s="6" customFormat="1" ht="11.25" customHeight="1">
      <c r="A17" s="42" t="s">
        <v>16</v>
      </c>
      <c r="B17" s="42"/>
      <c r="C17" s="11">
        <f aca="true" t="shared" si="12" ref="C17:L17">C18+C19+C20</f>
        <v>770</v>
      </c>
      <c r="D17" s="11">
        <f t="shared" si="12"/>
        <v>776</v>
      </c>
      <c r="E17" s="11">
        <f t="shared" si="12"/>
        <v>573</v>
      </c>
      <c r="F17" s="11">
        <f t="shared" si="12"/>
        <v>476</v>
      </c>
      <c r="G17" s="11">
        <f t="shared" si="12"/>
        <v>548</v>
      </c>
      <c r="H17" s="11">
        <f t="shared" si="12"/>
        <v>754</v>
      </c>
      <c r="I17" s="11">
        <f t="shared" si="12"/>
        <v>797</v>
      </c>
      <c r="J17" s="11">
        <f t="shared" si="12"/>
        <v>755</v>
      </c>
      <c r="K17" s="11">
        <f t="shared" si="12"/>
        <v>769</v>
      </c>
      <c r="L17" s="11">
        <f t="shared" si="12"/>
        <v>698</v>
      </c>
      <c r="M17" s="11">
        <f aca="true" t="shared" si="13" ref="M17:V17">M18+M19+M20</f>
        <v>16</v>
      </c>
      <c r="N17" s="11">
        <f t="shared" si="13"/>
        <v>-21</v>
      </c>
      <c r="O17" s="11">
        <f t="shared" si="13"/>
        <v>-182</v>
      </c>
      <c r="P17" s="11">
        <f t="shared" si="13"/>
        <v>-293</v>
      </c>
      <c r="Q17" s="11">
        <f t="shared" si="13"/>
        <v>-150</v>
      </c>
      <c r="R17" s="11">
        <f t="shared" si="13"/>
        <v>411</v>
      </c>
      <c r="S17" s="11">
        <f t="shared" si="13"/>
        <v>-822</v>
      </c>
      <c r="T17" s="11">
        <f t="shared" si="13"/>
        <v>70</v>
      </c>
      <c r="U17" s="11">
        <f t="shared" si="13"/>
        <v>333</v>
      </c>
      <c r="V17" s="11">
        <f t="shared" si="13"/>
        <v>357</v>
      </c>
    </row>
    <row r="18" spans="1:22" s="6" customFormat="1" ht="11.25" customHeight="1">
      <c r="A18" s="12"/>
      <c r="B18" s="10" t="s">
        <v>17</v>
      </c>
      <c r="C18" s="11">
        <f aca="true" t="shared" si="14" ref="C18:L18">C278+C279+C283+C290+C294</f>
        <v>268</v>
      </c>
      <c r="D18" s="11">
        <f t="shared" si="14"/>
        <v>320</v>
      </c>
      <c r="E18" s="11">
        <f t="shared" si="14"/>
        <v>191</v>
      </c>
      <c r="F18" s="11">
        <f t="shared" si="14"/>
        <v>189</v>
      </c>
      <c r="G18" s="11">
        <f t="shared" si="14"/>
        <v>200</v>
      </c>
      <c r="H18" s="11">
        <f t="shared" si="14"/>
        <v>185</v>
      </c>
      <c r="I18" s="11">
        <f t="shared" si="14"/>
        <v>175</v>
      </c>
      <c r="J18" s="11">
        <f t="shared" si="14"/>
        <v>169</v>
      </c>
      <c r="K18" s="11">
        <f t="shared" si="14"/>
        <v>219</v>
      </c>
      <c r="L18" s="11">
        <f t="shared" si="14"/>
        <v>221</v>
      </c>
      <c r="M18" s="11">
        <f aca="true" t="shared" si="15" ref="M18:V18">M278+M279+M283+M290+M294</f>
        <v>83</v>
      </c>
      <c r="N18" s="11">
        <f t="shared" si="15"/>
        <v>145</v>
      </c>
      <c r="O18" s="11">
        <f t="shared" si="15"/>
        <v>22</v>
      </c>
      <c r="P18" s="11">
        <f t="shared" si="15"/>
        <v>-30</v>
      </c>
      <c r="Q18" s="11">
        <f t="shared" si="15"/>
        <v>-21</v>
      </c>
      <c r="R18" s="11">
        <f t="shared" si="15"/>
        <v>493</v>
      </c>
      <c r="S18" s="11">
        <f t="shared" si="15"/>
        <v>-799</v>
      </c>
      <c r="T18" s="11">
        <f t="shared" si="15"/>
        <v>-48</v>
      </c>
      <c r="U18" s="11">
        <f t="shared" si="15"/>
        <v>46</v>
      </c>
      <c r="V18" s="11">
        <f t="shared" si="15"/>
        <v>47</v>
      </c>
    </row>
    <row r="19" spans="1:22" s="6" customFormat="1" ht="11.25" customHeight="1">
      <c r="A19" s="12"/>
      <c r="B19" s="10" t="s">
        <v>18</v>
      </c>
      <c r="C19" s="11">
        <f aca="true" t="shared" si="16" ref="C19:L19">C280+C281+C282+C284+C285+C286+C289+C291+C292</f>
        <v>253</v>
      </c>
      <c r="D19" s="11">
        <f t="shared" si="16"/>
        <v>228</v>
      </c>
      <c r="E19" s="11">
        <f t="shared" si="16"/>
        <v>186</v>
      </c>
      <c r="F19" s="11">
        <f t="shared" si="16"/>
        <v>138</v>
      </c>
      <c r="G19" s="11">
        <f t="shared" si="16"/>
        <v>176</v>
      </c>
      <c r="H19" s="11">
        <f t="shared" si="16"/>
        <v>351</v>
      </c>
      <c r="I19" s="11">
        <f t="shared" si="16"/>
        <v>388</v>
      </c>
      <c r="J19" s="11">
        <f t="shared" si="16"/>
        <v>391</v>
      </c>
      <c r="K19" s="11">
        <f t="shared" si="16"/>
        <v>274</v>
      </c>
      <c r="L19" s="11">
        <f t="shared" si="16"/>
        <v>259</v>
      </c>
      <c r="M19" s="11">
        <f aca="true" t="shared" si="17" ref="M19:V19">M280+M281+M282+M284+M285+M286+M289+M291+M292</f>
        <v>-98</v>
      </c>
      <c r="N19" s="11">
        <f t="shared" si="17"/>
        <v>-160</v>
      </c>
      <c r="O19" s="11">
        <f t="shared" si="17"/>
        <v>-205</v>
      </c>
      <c r="P19" s="11">
        <f t="shared" si="17"/>
        <v>-136</v>
      </c>
      <c r="Q19" s="11">
        <f t="shared" si="17"/>
        <v>-83</v>
      </c>
      <c r="R19" s="11">
        <f t="shared" si="17"/>
        <v>51</v>
      </c>
      <c r="S19" s="11">
        <f t="shared" si="17"/>
        <v>7</v>
      </c>
      <c r="T19" s="11">
        <f t="shared" si="17"/>
        <v>77</v>
      </c>
      <c r="U19" s="11">
        <f t="shared" si="17"/>
        <v>120</v>
      </c>
      <c r="V19" s="11">
        <f t="shared" si="17"/>
        <v>136</v>
      </c>
    </row>
    <row r="20" spans="1:22" s="6" customFormat="1" ht="11.25" customHeight="1">
      <c r="A20" s="14"/>
      <c r="B20" s="16" t="s">
        <v>19</v>
      </c>
      <c r="C20" s="11">
        <f aca="true" t="shared" si="18" ref="C20:L20">C287+C288+C293</f>
        <v>249</v>
      </c>
      <c r="D20" s="11">
        <f t="shared" si="18"/>
        <v>228</v>
      </c>
      <c r="E20" s="11">
        <f t="shared" si="18"/>
        <v>196</v>
      </c>
      <c r="F20" s="11">
        <f t="shared" si="18"/>
        <v>149</v>
      </c>
      <c r="G20" s="11">
        <f t="shared" si="18"/>
        <v>172</v>
      </c>
      <c r="H20" s="11">
        <f t="shared" si="18"/>
        <v>218</v>
      </c>
      <c r="I20" s="11">
        <f t="shared" si="18"/>
        <v>234</v>
      </c>
      <c r="J20" s="11">
        <f t="shared" si="18"/>
        <v>195</v>
      </c>
      <c r="K20" s="11">
        <f t="shared" si="18"/>
        <v>276</v>
      </c>
      <c r="L20" s="11">
        <f t="shared" si="18"/>
        <v>218</v>
      </c>
      <c r="M20" s="11">
        <f aca="true" t="shared" si="19" ref="M20:V20">M287+M288+M293</f>
        <v>31</v>
      </c>
      <c r="N20" s="11">
        <f t="shared" si="19"/>
        <v>-6</v>
      </c>
      <c r="O20" s="11">
        <f t="shared" si="19"/>
        <v>1</v>
      </c>
      <c r="P20" s="11">
        <f t="shared" si="19"/>
        <v>-127</v>
      </c>
      <c r="Q20" s="11">
        <f t="shared" si="19"/>
        <v>-46</v>
      </c>
      <c r="R20" s="11">
        <f t="shared" si="19"/>
        <v>-133</v>
      </c>
      <c r="S20" s="11">
        <f t="shared" si="19"/>
        <v>-30</v>
      </c>
      <c r="T20" s="11">
        <f t="shared" si="19"/>
        <v>41</v>
      </c>
      <c r="U20" s="11">
        <f t="shared" si="19"/>
        <v>167</v>
      </c>
      <c r="V20" s="11">
        <f t="shared" si="19"/>
        <v>174</v>
      </c>
    </row>
    <row r="21" spans="1:22" s="6" customFormat="1" ht="11.25" customHeight="1">
      <c r="A21" s="43" t="s">
        <v>20</v>
      </c>
      <c r="B21" s="43"/>
      <c r="C21" s="17">
        <f aca="true" t="shared" si="20" ref="C21:L21">C270+C271+C272+C254+C273+C274+C260+C275+C263</f>
        <v>1048</v>
      </c>
      <c r="D21" s="17">
        <f t="shared" si="20"/>
        <v>1577</v>
      </c>
      <c r="E21" s="17">
        <f t="shared" si="20"/>
        <v>1503</v>
      </c>
      <c r="F21" s="17">
        <f t="shared" si="20"/>
        <v>973</v>
      </c>
      <c r="G21" s="17">
        <f t="shared" si="20"/>
        <v>1272</v>
      </c>
      <c r="H21" s="17">
        <f t="shared" si="20"/>
        <v>635</v>
      </c>
      <c r="I21" s="17">
        <f t="shared" si="20"/>
        <v>729</v>
      </c>
      <c r="J21" s="17">
        <f t="shared" si="20"/>
        <v>750</v>
      </c>
      <c r="K21" s="17">
        <f t="shared" si="20"/>
        <v>907</v>
      </c>
      <c r="L21" s="17">
        <f t="shared" si="20"/>
        <v>1001</v>
      </c>
      <c r="M21" s="17">
        <f aca="true" t="shared" si="21" ref="M21:V21">M270+M271+M272+M254+M273+M274+M260+M275+M263</f>
        <v>413</v>
      </c>
      <c r="N21" s="17">
        <f t="shared" si="21"/>
        <v>848</v>
      </c>
      <c r="O21" s="17">
        <f t="shared" si="21"/>
        <v>753</v>
      </c>
      <c r="P21" s="17">
        <f t="shared" si="21"/>
        <v>66</v>
      </c>
      <c r="Q21" s="17">
        <f t="shared" si="21"/>
        <v>271</v>
      </c>
      <c r="R21" s="17">
        <f t="shared" si="21"/>
        <v>246</v>
      </c>
      <c r="S21" s="17">
        <f t="shared" si="21"/>
        <v>1410</v>
      </c>
      <c r="T21" s="17">
        <f t="shared" si="21"/>
        <v>223</v>
      </c>
      <c r="U21" s="17">
        <f t="shared" si="21"/>
        <v>684</v>
      </c>
      <c r="V21" s="17">
        <f t="shared" si="21"/>
        <v>1102</v>
      </c>
    </row>
    <row r="22" spans="1:22" s="6" customFormat="1" ht="11.25" customHeight="1">
      <c r="A22" s="18"/>
      <c r="B22" s="1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</row>
    <row r="23" spans="1:22" s="6" customFormat="1" ht="11.25" customHeight="1">
      <c r="A23" s="44" t="s">
        <v>21</v>
      </c>
      <c r="B23" s="44"/>
      <c r="C23" s="9">
        <f aca="true" t="shared" si="22" ref="C23:L23">C24+C25+C26+C29+C32+C33</f>
        <v>5546</v>
      </c>
      <c r="D23" s="9">
        <f t="shared" si="22"/>
        <v>7618</v>
      </c>
      <c r="E23" s="9">
        <f t="shared" si="22"/>
        <v>6054</v>
      </c>
      <c r="F23" s="9">
        <f t="shared" si="22"/>
        <v>5267</v>
      </c>
      <c r="G23" s="9">
        <f t="shared" si="22"/>
        <v>6122</v>
      </c>
      <c r="H23" s="9">
        <f t="shared" si="22"/>
        <v>4584</v>
      </c>
      <c r="I23" s="9">
        <f t="shared" si="22"/>
        <v>5323</v>
      </c>
      <c r="J23" s="9">
        <f t="shared" si="22"/>
        <v>5895</v>
      </c>
      <c r="K23" s="9">
        <f t="shared" si="22"/>
        <v>5758</v>
      </c>
      <c r="L23" s="9">
        <f t="shared" si="22"/>
        <v>6018</v>
      </c>
      <c r="M23" s="9">
        <f aca="true" t="shared" si="23" ref="M23:V23">M24+M25+M26+M29+M32+M33</f>
        <v>962</v>
      </c>
      <c r="N23" s="9">
        <f t="shared" si="23"/>
        <v>2295</v>
      </c>
      <c r="O23" s="9">
        <f t="shared" si="23"/>
        <v>159</v>
      </c>
      <c r="P23" s="9">
        <f t="shared" si="23"/>
        <v>-491</v>
      </c>
      <c r="Q23" s="9">
        <f t="shared" si="23"/>
        <v>104</v>
      </c>
      <c r="R23" s="9">
        <f t="shared" si="23"/>
        <v>2627</v>
      </c>
      <c r="S23" s="9">
        <f t="shared" si="23"/>
        <v>8493</v>
      </c>
      <c r="T23" s="9">
        <f t="shared" si="23"/>
        <v>2963</v>
      </c>
      <c r="U23" s="9">
        <f t="shared" si="23"/>
        <v>2375</v>
      </c>
      <c r="V23" s="9">
        <f t="shared" si="23"/>
        <v>5236</v>
      </c>
    </row>
    <row r="24" spans="1:22" s="6" customFormat="1" ht="11.25" customHeight="1">
      <c r="A24" s="42" t="s">
        <v>22</v>
      </c>
      <c r="B24" s="42"/>
      <c r="C24" s="11">
        <f aca="true" t="shared" si="24" ref="C24:L24">C181+C186+C187+C201+C203+C206+C208+C210+C213</f>
        <v>3026</v>
      </c>
      <c r="D24" s="11">
        <f t="shared" si="24"/>
        <v>5036</v>
      </c>
      <c r="E24" s="11">
        <f t="shared" si="24"/>
        <v>4055</v>
      </c>
      <c r="F24" s="11">
        <f t="shared" si="24"/>
        <v>3164</v>
      </c>
      <c r="G24" s="11">
        <f t="shared" si="24"/>
        <v>3694</v>
      </c>
      <c r="H24" s="11">
        <f t="shared" si="24"/>
        <v>2334</v>
      </c>
      <c r="I24" s="11">
        <f t="shared" si="24"/>
        <v>2952</v>
      </c>
      <c r="J24" s="11">
        <f t="shared" si="24"/>
        <v>3260</v>
      </c>
      <c r="K24" s="11">
        <f t="shared" si="24"/>
        <v>3630</v>
      </c>
      <c r="L24" s="11">
        <f t="shared" si="24"/>
        <v>3921</v>
      </c>
      <c r="M24" s="11">
        <f aca="true" t="shared" si="25" ref="M24:V24">M181+M186+M187+M201+M203+M206+M208+M210+M213</f>
        <v>692</v>
      </c>
      <c r="N24" s="11">
        <f t="shared" si="25"/>
        <v>2084</v>
      </c>
      <c r="O24" s="11">
        <f t="shared" si="25"/>
        <v>795</v>
      </c>
      <c r="P24" s="11">
        <f t="shared" si="25"/>
        <v>-466</v>
      </c>
      <c r="Q24" s="11">
        <f t="shared" si="25"/>
        <v>-227</v>
      </c>
      <c r="R24" s="11">
        <f t="shared" si="25"/>
        <v>3512</v>
      </c>
      <c r="S24" s="11">
        <f t="shared" si="25"/>
        <v>6838</v>
      </c>
      <c r="T24" s="11">
        <f t="shared" si="25"/>
        <v>1082</v>
      </c>
      <c r="U24" s="11">
        <f t="shared" si="25"/>
        <v>500</v>
      </c>
      <c r="V24" s="11">
        <f t="shared" si="25"/>
        <v>2557</v>
      </c>
    </row>
    <row r="25" spans="1:22" s="6" customFormat="1" ht="11.25" customHeight="1">
      <c r="A25" s="42" t="s">
        <v>23</v>
      </c>
      <c r="B25" s="42"/>
      <c r="C25" s="11">
        <f aca="true" t="shared" si="26" ref="C25:L25">C188+C194+C198+C204+C212+C214+C215+C221</f>
        <v>357</v>
      </c>
      <c r="D25" s="11">
        <f t="shared" si="26"/>
        <v>411</v>
      </c>
      <c r="E25" s="11">
        <f t="shared" si="26"/>
        <v>329</v>
      </c>
      <c r="F25" s="11">
        <f t="shared" si="26"/>
        <v>317</v>
      </c>
      <c r="G25" s="11">
        <f t="shared" si="26"/>
        <v>359</v>
      </c>
      <c r="H25" s="11">
        <f t="shared" si="26"/>
        <v>334</v>
      </c>
      <c r="I25" s="11">
        <f t="shared" si="26"/>
        <v>425</v>
      </c>
      <c r="J25" s="11">
        <f t="shared" si="26"/>
        <v>467</v>
      </c>
      <c r="K25" s="11">
        <f t="shared" si="26"/>
        <v>375</v>
      </c>
      <c r="L25" s="11">
        <f t="shared" si="26"/>
        <v>365</v>
      </c>
      <c r="M25" s="11">
        <f aca="true" t="shared" si="27" ref="M25:V25">M188+M194+M198+M204+M212+M214+M215+M221</f>
        <v>23</v>
      </c>
      <c r="N25" s="11">
        <f t="shared" si="27"/>
        <v>-14</v>
      </c>
      <c r="O25" s="11">
        <f t="shared" si="27"/>
        <v>-138</v>
      </c>
      <c r="P25" s="11">
        <f t="shared" si="27"/>
        <v>-58</v>
      </c>
      <c r="Q25" s="11">
        <f t="shared" si="27"/>
        <v>-6</v>
      </c>
      <c r="R25" s="11">
        <f t="shared" si="27"/>
        <v>-76</v>
      </c>
      <c r="S25" s="11">
        <f t="shared" si="27"/>
        <v>559</v>
      </c>
      <c r="T25" s="11">
        <f t="shared" si="27"/>
        <v>92</v>
      </c>
      <c r="U25" s="11">
        <f t="shared" si="27"/>
        <v>254</v>
      </c>
      <c r="V25" s="11">
        <f t="shared" si="27"/>
        <v>422</v>
      </c>
    </row>
    <row r="26" spans="1:22" s="6" customFormat="1" ht="11.25" customHeight="1">
      <c r="A26" s="42" t="s">
        <v>24</v>
      </c>
      <c r="B26" s="42"/>
      <c r="C26" s="15">
        <f aca="true" t="shared" si="28" ref="C26:L26">C27+C28</f>
        <v>825</v>
      </c>
      <c r="D26" s="15">
        <f t="shared" si="28"/>
        <v>1103</v>
      </c>
      <c r="E26" s="15">
        <f t="shared" si="28"/>
        <v>838</v>
      </c>
      <c r="F26" s="15">
        <f t="shared" si="28"/>
        <v>858</v>
      </c>
      <c r="G26" s="15">
        <f t="shared" si="28"/>
        <v>1046</v>
      </c>
      <c r="H26" s="15">
        <f t="shared" si="28"/>
        <v>589</v>
      </c>
      <c r="I26" s="15">
        <f t="shared" si="28"/>
        <v>654</v>
      </c>
      <c r="J26" s="15">
        <f t="shared" si="28"/>
        <v>741</v>
      </c>
      <c r="K26" s="15">
        <f t="shared" si="28"/>
        <v>688</v>
      </c>
      <c r="L26" s="15">
        <f t="shared" si="28"/>
        <v>762</v>
      </c>
      <c r="M26" s="15">
        <f aca="true" t="shared" si="29" ref="M26:V26">M27+M28</f>
        <v>236</v>
      </c>
      <c r="N26" s="15">
        <f t="shared" si="29"/>
        <v>449</v>
      </c>
      <c r="O26" s="15">
        <f t="shared" si="29"/>
        <v>97</v>
      </c>
      <c r="P26" s="15">
        <f t="shared" si="29"/>
        <v>170</v>
      </c>
      <c r="Q26" s="15">
        <f t="shared" si="29"/>
        <v>284</v>
      </c>
      <c r="R26" s="15">
        <f t="shared" si="29"/>
        <v>146</v>
      </c>
      <c r="S26" s="15">
        <f t="shared" si="29"/>
        <v>904</v>
      </c>
      <c r="T26" s="15">
        <f t="shared" si="29"/>
        <v>856</v>
      </c>
      <c r="U26" s="15">
        <f t="shared" si="29"/>
        <v>864</v>
      </c>
      <c r="V26" s="15">
        <f t="shared" si="29"/>
        <v>1450</v>
      </c>
    </row>
    <row r="27" spans="1:22" s="6" customFormat="1" ht="11.25" customHeight="1">
      <c r="A27" s="12"/>
      <c r="B27" s="10" t="s">
        <v>25</v>
      </c>
      <c r="C27" s="11">
        <f aca="true" t="shared" si="30" ref="C27:L27">C185+C191+C193+C205+C216+C222</f>
        <v>202</v>
      </c>
      <c r="D27" s="11">
        <f t="shared" si="30"/>
        <v>168</v>
      </c>
      <c r="E27" s="11">
        <f t="shared" si="30"/>
        <v>68</v>
      </c>
      <c r="F27" s="11">
        <f t="shared" si="30"/>
        <v>90</v>
      </c>
      <c r="G27" s="11">
        <f t="shared" si="30"/>
        <v>100</v>
      </c>
      <c r="H27" s="11">
        <f t="shared" si="30"/>
        <v>128</v>
      </c>
      <c r="I27" s="11">
        <f t="shared" si="30"/>
        <v>106</v>
      </c>
      <c r="J27" s="11">
        <f t="shared" si="30"/>
        <v>90</v>
      </c>
      <c r="K27" s="11">
        <f t="shared" si="30"/>
        <v>134</v>
      </c>
      <c r="L27" s="11">
        <f t="shared" si="30"/>
        <v>100</v>
      </c>
      <c r="M27" s="11">
        <f aca="true" t="shared" si="31" ref="M27:V27">M185+M191+M193+M205+M216+M222</f>
        <v>74</v>
      </c>
      <c r="N27" s="11">
        <f t="shared" si="31"/>
        <v>62</v>
      </c>
      <c r="O27" s="11">
        <f t="shared" si="31"/>
        <v>-22</v>
      </c>
      <c r="P27" s="11">
        <f t="shared" si="31"/>
        <v>-44</v>
      </c>
      <c r="Q27" s="11">
        <f t="shared" si="31"/>
        <v>0</v>
      </c>
      <c r="R27" s="11">
        <f t="shared" si="31"/>
        <v>-207</v>
      </c>
      <c r="S27" s="11">
        <f t="shared" si="31"/>
        <v>-386</v>
      </c>
      <c r="T27" s="11">
        <f t="shared" si="31"/>
        <v>12</v>
      </c>
      <c r="U27" s="11">
        <f t="shared" si="31"/>
        <v>-31</v>
      </c>
      <c r="V27" s="11">
        <f t="shared" si="31"/>
        <v>176</v>
      </c>
    </row>
    <row r="28" spans="1:22" s="6" customFormat="1" ht="11.25" customHeight="1">
      <c r="A28" s="13"/>
      <c r="B28" s="13" t="s">
        <v>26</v>
      </c>
      <c r="C28" s="11">
        <f aca="true" t="shared" si="32" ref="C28:L28">C192+C195+C196+C200+C218</f>
        <v>623</v>
      </c>
      <c r="D28" s="11">
        <f t="shared" si="32"/>
        <v>935</v>
      </c>
      <c r="E28" s="11">
        <f t="shared" si="32"/>
        <v>770</v>
      </c>
      <c r="F28" s="11">
        <f t="shared" si="32"/>
        <v>768</v>
      </c>
      <c r="G28" s="11">
        <f t="shared" si="32"/>
        <v>946</v>
      </c>
      <c r="H28" s="11">
        <f t="shared" si="32"/>
        <v>461</v>
      </c>
      <c r="I28" s="11">
        <f t="shared" si="32"/>
        <v>548</v>
      </c>
      <c r="J28" s="11">
        <f t="shared" si="32"/>
        <v>651</v>
      </c>
      <c r="K28" s="11">
        <f t="shared" si="32"/>
        <v>554</v>
      </c>
      <c r="L28" s="11">
        <f t="shared" si="32"/>
        <v>662</v>
      </c>
      <c r="M28" s="11">
        <f aca="true" t="shared" si="33" ref="M28:V28">M192+M195+M196+M200+M218</f>
        <v>162</v>
      </c>
      <c r="N28" s="11">
        <f t="shared" si="33"/>
        <v>387</v>
      </c>
      <c r="O28" s="11">
        <f t="shared" si="33"/>
        <v>119</v>
      </c>
      <c r="P28" s="11">
        <f t="shared" si="33"/>
        <v>214</v>
      </c>
      <c r="Q28" s="11">
        <f t="shared" si="33"/>
        <v>284</v>
      </c>
      <c r="R28" s="11">
        <f t="shared" si="33"/>
        <v>353</v>
      </c>
      <c r="S28" s="11">
        <f t="shared" si="33"/>
        <v>1290</v>
      </c>
      <c r="T28" s="11">
        <f t="shared" si="33"/>
        <v>844</v>
      </c>
      <c r="U28" s="11">
        <f t="shared" si="33"/>
        <v>895</v>
      </c>
      <c r="V28" s="11">
        <f t="shared" si="33"/>
        <v>1274</v>
      </c>
    </row>
    <row r="29" spans="1:22" s="6" customFormat="1" ht="11.25" customHeight="1">
      <c r="A29" s="42" t="s">
        <v>27</v>
      </c>
      <c r="B29" s="42"/>
      <c r="C29" s="11">
        <f aca="true" t="shared" si="34" ref="C29:L29">C30+C31</f>
        <v>392</v>
      </c>
      <c r="D29" s="11">
        <f t="shared" si="34"/>
        <v>310</v>
      </c>
      <c r="E29" s="11">
        <f t="shared" si="34"/>
        <v>280</v>
      </c>
      <c r="F29" s="11">
        <f t="shared" si="34"/>
        <v>299</v>
      </c>
      <c r="G29" s="11">
        <f t="shared" si="34"/>
        <v>343</v>
      </c>
      <c r="H29" s="11">
        <f t="shared" si="34"/>
        <v>388</v>
      </c>
      <c r="I29" s="11">
        <f t="shared" si="34"/>
        <v>370</v>
      </c>
      <c r="J29" s="11">
        <f t="shared" si="34"/>
        <v>510</v>
      </c>
      <c r="K29" s="11">
        <f t="shared" si="34"/>
        <v>293</v>
      </c>
      <c r="L29" s="11">
        <f t="shared" si="34"/>
        <v>302</v>
      </c>
      <c r="M29" s="11">
        <f aca="true" t="shared" si="35" ref="M29:V29">M30+M31</f>
        <v>4</v>
      </c>
      <c r="N29" s="11">
        <f t="shared" si="35"/>
        <v>-60</v>
      </c>
      <c r="O29" s="11">
        <f t="shared" si="35"/>
        <v>-230</v>
      </c>
      <c r="P29" s="11">
        <f t="shared" si="35"/>
        <v>6</v>
      </c>
      <c r="Q29" s="11">
        <f t="shared" si="35"/>
        <v>41</v>
      </c>
      <c r="R29" s="11">
        <f t="shared" si="35"/>
        <v>-301</v>
      </c>
      <c r="S29" s="11">
        <f t="shared" si="35"/>
        <v>227</v>
      </c>
      <c r="T29" s="11">
        <f t="shared" si="35"/>
        <v>443</v>
      </c>
      <c r="U29" s="11">
        <f t="shared" si="35"/>
        <v>251</v>
      </c>
      <c r="V29" s="11">
        <f t="shared" si="35"/>
        <v>282</v>
      </c>
    </row>
    <row r="30" spans="1:22" s="6" customFormat="1" ht="11.25" customHeight="1">
      <c r="A30" s="12"/>
      <c r="B30" s="10" t="s">
        <v>28</v>
      </c>
      <c r="C30" s="11">
        <f aca="true" t="shared" si="36" ref="C30:L30">C184+C199+C211</f>
        <v>223</v>
      </c>
      <c r="D30" s="11">
        <f t="shared" si="36"/>
        <v>108</v>
      </c>
      <c r="E30" s="11">
        <f t="shared" si="36"/>
        <v>100</v>
      </c>
      <c r="F30" s="11">
        <f t="shared" si="36"/>
        <v>119</v>
      </c>
      <c r="G30" s="11">
        <f t="shared" si="36"/>
        <v>110</v>
      </c>
      <c r="H30" s="11">
        <f t="shared" si="36"/>
        <v>270</v>
      </c>
      <c r="I30" s="11">
        <f t="shared" si="36"/>
        <v>249</v>
      </c>
      <c r="J30" s="11">
        <f t="shared" si="36"/>
        <v>407</v>
      </c>
      <c r="K30" s="11">
        <f t="shared" si="36"/>
        <v>158</v>
      </c>
      <c r="L30" s="11">
        <f t="shared" si="36"/>
        <v>139</v>
      </c>
      <c r="M30" s="11">
        <f aca="true" t="shared" si="37" ref="M30:V30">M184+M199+M211</f>
        <v>-47</v>
      </c>
      <c r="N30" s="11">
        <f t="shared" si="37"/>
        <v>-141</v>
      </c>
      <c r="O30" s="11">
        <f t="shared" si="37"/>
        <v>-307</v>
      </c>
      <c r="P30" s="11">
        <f t="shared" si="37"/>
        <v>-39</v>
      </c>
      <c r="Q30" s="11">
        <f t="shared" si="37"/>
        <v>-29</v>
      </c>
      <c r="R30" s="11">
        <f t="shared" si="37"/>
        <v>-243</v>
      </c>
      <c r="S30" s="11">
        <f t="shared" si="37"/>
        <v>21</v>
      </c>
      <c r="T30" s="11">
        <f t="shared" si="37"/>
        <v>292</v>
      </c>
      <c r="U30" s="11">
        <f t="shared" si="37"/>
        <v>-6</v>
      </c>
      <c r="V30" s="11">
        <f t="shared" si="37"/>
        <v>87</v>
      </c>
    </row>
    <row r="31" spans="1:22" s="6" customFormat="1" ht="11.25" customHeight="1">
      <c r="A31" s="13"/>
      <c r="B31" s="13" t="s">
        <v>29</v>
      </c>
      <c r="C31" s="11">
        <f aca="true" t="shared" si="38" ref="C31:L31">C189+C217+C220</f>
        <v>169</v>
      </c>
      <c r="D31" s="11">
        <f t="shared" si="38"/>
        <v>202</v>
      </c>
      <c r="E31" s="11">
        <f t="shared" si="38"/>
        <v>180</v>
      </c>
      <c r="F31" s="11">
        <f t="shared" si="38"/>
        <v>180</v>
      </c>
      <c r="G31" s="11">
        <f t="shared" si="38"/>
        <v>233</v>
      </c>
      <c r="H31" s="11">
        <f t="shared" si="38"/>
        <v>118</v>
      </c>
      <c r="I31" s="11">
        <f t="shared" si="38"/>
        <v>121</v>
      </c>
      <c r="J31" s="11">
        <f t="shared" si="38"/>
        <v>103</v>
      </c>
      <c r="K31" s="11">
        <f t="shared" si="38"/>
        <v>135</v>
      </c>
      <c r="L31" s="11">
        <f t="shared" si="38"/>
        <v>163</v>
      </c>
      <c r="M31" s="11">
        <f aca="true" t="shared" si="39" ref="M31:V31">M189+M217+M220</f>
        <v>51</v>
      </c>
      <c r="N31" s="11">
        <f t="shared" si="39"/>
        <v>81</v>
      </c>
      <c r="O31" s="11">
        <f t="shared" si="39"/>
        <v>77</v>
      </c>
      <c r="P31" s="11">
        <f t="shared" si="39"/>
        <v>45</v>
      </c>
      <c r="Q31" s="11">
        <f t="shared" si="39"/>
        <v>70</v>
      </c>
      <c r="R31" s="11">
        <f t="shared" si="39"/>
        <v>-58</v>
      </c>
      <c r="S31" s="11">
        <f t="shared" si="39"/>
        <v>206</v>
      </c>
      <c r="T31" s="11">
        <f t="shared" si="39"/>
        <v>151</v>
      </c>
      <c r="U31" s="11">
        <f t="shared" si="39"/>
        <v>257</v>
      </c>
      <c r="V31" s="11">
        <f t="shared" si="39"/>
        <v>195</v>
      </c>
    </row>
    <row r="32" spans="1:22" s="6" customFormat="1" ht="11.25" customHeight="1">
      <c r="A32" s="42" t="s">
        <v>30</v>
      </c>
      <c r="B32" s="42"/>
      <c r="C32" s="11">
        <f aca="true" t="shared" si="40" ref="C32:L32">C182+C183+C197+C202+C207+C209+C219</f>
        <v>201</v>
      </c>
      <c r="D32" s="11">
        <f t="shared" si="40"/>
        <v>97</v>
      </c>
      <c r="E32" s="11">
        <f t="shared" si="40"/>
        <v>66</v>
      </c>
      <c r="F32" s="11">
        <f t="shared" si="40"/>
        <v>91</v>
      </c>
      <c r="G32" s="11">
        <f t="shared" si="40"/>
        <v>80</v>
      </c>
      <c r="H32" s="11">
        <f t="shared" si="40"/>
        <v>275</v>
      </c>
      <c r="I32" s="11">
        <f t="shared" si="40"/>
        <v>237</v>
      </c>
      <c r="J32" s="11">
        <f t="shared" si="40"/>
        <v>220</v>
      </c>
      <c r="K32" s="11">
        <f t="shared" si="40"/>
        <v>199</v>
      </c>
      <c r="L32" s="11">
        <f t="shared" si="40"/>
        <v>176</v>
      </c>
      <c r="M32" s="11">
        <f aca="true" t="shared" si="41" ref="M32:V32">M182+M183+M197+M202+M207+M209+M219</f>
        <v>-74</v>
      </c>
      <c r="N32" s="11">
        <f t="shared" si="41"/>
        <v>-140</v>
      </c>
      <c r="O32" s="11">
        <f t="shared" si="41"/>
        <v>-154</v>
      </c>
      <c r="P32" s="11">
        <f t="shared" si="41"/>
        <v>-108</v>
      </c>
      <c r="Q32" s="11">
        <f t="shared" si="41"/>
        <v>-96</v>
      </c>
      <c r="R32" s="11">
        <f t="shared" si="41"/>
        <v>-428</v>
      </c>
      <c r="S32" s="11">
        <f t="shared" si="41"/>
        <v>-49</v>
      </c>
      <c r="T32" s="11">
        <f t="shared" si="41"/>
        <v>55</v>
      </c>
      <c r="U32" s="11">
        <f t="shared" si="41"/>
        <v>100</v>
      </c>
      <c r="V32" s="11">
        <f t="shared" si="41"/>
        <v>61</v>
      </c>
    </row>
    <row r="33" spans="1:22" s="6" customFormat="1" ht="11.25" customHeight="1">
      <c r="A33" s="42" t="s">
        <v>31</v>
      </c>
      <c r="B33" s="42"/>
      <c r="C33" s="15">
        <f aca="true" t="shared" si="42" ref="C33:L33">C34+C35+C36</f>
        <v>745</v>
      </c>
      <c r="D33" s="15">
        <f t="shared" si="42"/>
        <v>661</v>
      </c>
      <c r="E33" s="15">
        <f t="shared" si="42"/>
        <v>486</v>
      </c>
      <c r="F33" s="15">
        <f t="shared" si="42"/>
        <v>538</v>
      </c>
      <c r="G33" s="15">
        <f t="shared" si="42"/>
        <v>600</v>
      </c>
      <c r="H33" s="15">
        <f t="shared" si="42"/>
        <v>664</v>
      </c>
      <c r="I33" s="15">
        <f t="shared" si="42"/>
        <v>685</v>
      </c>
      <c r="J33" s="15">
        <f t="shared" si="42"/>
        <v>697</v>
      </c>
      <c r="K33" s="15">
        <f t="shared" si="42"/>
        <v>573</v>
      </c>
      <c r="L33" s="15">
        <f t="shared" si="42"/>
        <v>492</v>
      </c>
      <c r="M33" s="15">
        <f aca="true" t="shared" si="43" ref="M33:V33">M34+M35+M36</f>
        <v>81</v>
      </c>
      <c r="N33" s="15">
        <f t="shared" si="43"/>
        <v>-24</v>
      </c>
      <c r="O33" s="15">
        <f t="shared" si="43"/>
        <v>-211</v>
      </c>
      <c r="P33" s="15">
        <f t="shared" si="43"/>
        <v>-35</v>
      </c>
      <c r="Q33" s="15">
        <f t="shared" si="43"/>
        <v>108</v>
      </c>
      <c r="R33" s="15">
        <f t="shared" si="43"/>
        <v>-226</v>
      </c>
      <c r="S33" s="15">
        <f t="shared" si="43"/>
        <v>14</v>
      </c>
      <c r="T33" s="15">
        <f t="shared" si="43"/>
        <v>435</v>
      </c>
      <c r="U33" s="15">
        <f t="shared" si="43"/>
        <v>406</v>
      </c>
      <c r="V33" s="15">
        <f t="shared" si="43"/>
        <v>464</v>
      </c>
    </row>
    <row r="34" spans="1:22" s="6" customFormat="1" ht="11.25" customHeight="1">
      <c r="A34" s="12"/>
      <c r="B34" s="13" t="s">
        <v>32</v>
      </c>
      <c r="C34" s="11">
        <f aca="true" t="shared" si="44" ref="C34:L34">C229+C230+C236+C242+C244+C245</f>
        <v>128</v>
      </c>
      <c r="D34" s="11">
        <f t="shared" si="44"/>
        <v>126</v>
      </c>
      <c r="E34" s="11">
        <f t="shared" si="44"/>
        <v>76</v>
      </c>
      <c r="F34" s="11">
        <f t="shared" si="44"/>
        <v>51</v>
      </c>
      <c r="G34" s="11">
        <f t="shared" si="44"/>
        <v>70</v>
      </c>
      <c r="H34" s="11">
        <f t="shared" si="44"/>
        <v>88</v>
      </c>
      <c r="I34" s="11">
        <f t="shared" si="44"/>
        <v>80</v>
      </c>
      <c r="J34" s="11">
        <f t="shared" si="44"/>
        <v>66</v>
      </c>
      <c r="K34" s="11">
        <f t="shared" si="44"/>
        <v>84</v>
      </c>
      <c r="L34" s="11">
        <f t="shared" si="44"/>
        <v>64</v>
      </c>
      <c r="M34" s="11">
        <f aca="true" t="shared" si="45" ref="M34:V34">M229+M230+M236+M242+M244+M245</f>
        <v>40</v>
      </c>
      <c r="N34" s="11">
        <f t="shared" si="45"/>
        <v>46</v>
      </c>
      <c r="O34" s="11">
        <f t="shared" si="45"/>
        <v>10</v>
      </c>
      <c r="P34" s="11">
        <f t="shared" si="45"/>
        <v>-33</v>
      </c>
      <c r="Q34" s="11">
        <f t="shared" si="45"/>
        <v>6</v>
      </c>
      <c r="R34" s="11">
        <f t="shared" si="45"/>
        <v>-81</v>
      </c>
      <c r="S34" s="11">
        <f t="shared" si="45"/>
        <v>-77</v>
      </c>
      <c r="T34" s="11">
        <f t="shared" si="45"/>
        <v>-82</v>
      </c>
      <c r="U34" s="11">
        <f t="shared" si="45"/>
        <v>-81</v>
      </c>
      <c r="V34" s="11">
        <f t="shared" si="45"/>
        <v>38</v>
      </c>
    </row>
    <row r="35" spans="1:22" s="6" customFormat="1" ht="11.25" customHeight="1">
      <c r="A35" s="12"/>
      <c r="B35" s="10" t="s">
        <v>33</v>
      </c>
      <c r="C35" s="15">
        <f aca="true" t="shared" si="46" ref="C35:L35">C228+C231+C233+C239</f>
        <v>76</v>
      </c>
      <c r="D35" s="15">
        <f t="shared" si="46"/>
        <v>37</v>
      </c>
      <c r="E35" s="15">
        <f t="shared" si="46"/>
        <v>20</v>
      </c>
      <c r="F35" s="15">
        <f t="shared" si="46"/>
        <v>20</v>
      </c>
      <c r="G35" s="15">
        <f t="shared" si="46"/>
        <v>13</v>
      </c>
      <c r="H35" s="15">
        <f t="shared" si="46"/>
        <v>103</v>
      </c>
      <c r="I35" s="15">
        <f t="shared" si="46"/>
        <v>85</v>
      </c>
      <c r="J35" s="15">
        <f t="shared" si="46"/>
        <v>62</v>
      </c>
      <c r="K35" s="15">
        <f t="shared" si="46"/>
        <v>69</v>
      </c>
      <c r="L35" s="15">
        <f t="shared" si="46"/>
        <v>51</v>
      </c>
      <c r="M35" s="15">
        <f aca="true" t="shared" si="47" ref="M35:V35">M228+M231+M233+M239</f>
        <v>-27</v>
      </c>
      <c r="N35" s="15">
        <f t="shared" si="47"/>
        <v>-48</v>
      </c>
      <c r="O35" s="15">
        <f t="shared" si="47"/>
        <v>-42</v>
      </c>
      <c r="P35" s="15">
        <f t="shared" si="47"/>
        <v>-49</v>
      </c>
      <c r="Q35" s="15">
        <f t="shared" si="47"/>
        <v>-38</v>
      </c>
      <c r="R35" s="15">
        <f t="shared" si="47"/>
        <v>-126</v>
      </c>
      <c r="S35" s="15">
        <f t="shared" si="47"/>
        <v>-91</v>
      </c>
      <c r="T35" s="15">
        <f t="shared" si="47"/>
        <v>-91</v>
      </c>
      <c r="U35" s="15">
        <f t="shared" si="47"/>
        <v>18</v>
      </c>
      <c r="V35" s="15">
        <f t="shared" si="47"/>
        <v>52</v>
      </c>
    </row>
    <row r="36" spans="1:22" s="6" customFormat="1" ht="11.25" customHeight="1">
      <c r="A36" s="12"/>
      <c r="B36" s="12" t="s">
        <v>34</v>
      </c>
      <c r="C36" s="17">
        <f aca="true" t="shared" si="48" ref="C36:L36">C225+C226+C227+C232+C234+C235+C237+C238+C240+C241+C243+C246</f>
        <v>541</v>
      </c>
      <c r="D36" s="17">
        <f t="shared" si="48"/>
        <v>498</v>
      </c>
      <c r="E36" s="17">
        <f t="shared" si="48"/>
        <v>390</v>
      </c>
      <c r="F36" s="17">
        <f t="shared" si="48"/>
        <v>467</v>
      </c>
      <c r="G36" s="17">
        <f t="shared" si="48"/>
        <v>517</v>
      </c>
      <c r="H36" s="17">
        <f t="shared" si="48"/>
        <v>473</v>
      </c>
      <c r="I36" s="17">
        <f t="shared" si="48"/>
        <v>520</v>
      </c>
      <c r="J36" s="17">
        <f t="shared" si="48"/>
        <v>569</v>
      </c>
      <c r="K36" s="17">
        <f t="shared" si="48"/>
        <v>420</v>
      </c>
      <c r="L36" s="17">
        <f t="shared" si="48"/>
        <v>377</v>
      </c>
      <c r="M36" s="17">
        <f aca="true" t="shared" si="49" ref="M36:V36">M225+M226+M227+M232+M234+M235+M237+M238+M240+M241+M243+M246</f>
        <v>68</v>
      </c>
      <c r="N36" s="17">
        <f t="shared" si="49"/>
        <v>-22</v>
      </c>
      <c r="O36" s="17">
        <f t="shared" si="49"/>
        <v>-179</v>
      </c>
      <c r="P36" s="17">
        <f t="shared" si="49"/>
        <v>47</v>
      </c>
      <c r="Q36" s="17">
        <f t="shared" si="49"/>
        <v>140</v>
      </c>
      <c r="R36" s="17">
        <f t="shared" si="49"/>
        <v>-19</v>
      </c>
      <c r="S36" s="17">
        <f t="shared" si="49"/>
        <v>182</v>
      </c>
      <c r="T36" s="17">
        <f t="shared" si="49"/>
        <v>608</v>
      </c>
      <c r="U36" s="17">
        <f t="shared" si="49"/>
        <v>469</v>
      </c>
      <c r="V36" s="17">
        <f t="shared" si="49"/>
        <v>374</v>
      </c>
    </row>
    <row r="37" spans="1:22" s="6" customFormat="1" ht="11.25" customHeight="1">
      <c r="A37" s="18"/>
      <c r="B37" s="18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</row>
    <row r="38" spans="1:22" s="6" customFormat="1" ht="11.25" customHeight="1">
      <c r="A38" s="44" t="s">
        <v>35</v>
      </c>
      <c r="B38" s="44"/>
      <c r="C38" s="9">
        <f aca="true" t="shared" si="50" ref="C38:L38">C39+C40</f>
        <v>3680</v>
      </c>
      <c r="D38" s="9">
        <f t="shared" si="50"/>
        <v>5352</v>
      </c>
      <c r="E38" s="9">
        <f t="shared" si="50"/>
        <v>4515</v>
      </c>
      <c r="F38" s="9">
        <f t="shared" si="50"/>
        <v>3628</v>
      </c>
      <c r="G38" s="9">
        <f t="shared" si="50"/>
        <v>4188</v>
      </c>
      <c r="H38" s="9">
        <f t="shared" si="50"/>
        <v>2264</v>
      </c>
      <c r="I38" s="9">
        <f t="shared" si="50"/>
        <v>2609</v>
      </c>
      <c r="J38" s="9">
        <f t="shared" si="50"/>
        <v>2736</v>
      </c>
      <c r="K38" s="9">
        <f t="shared" si="50"/>
        <v>3173</v>
      </c>
      <c r="L38" s="9">
        <f t="shared" si="50"/>
        <v>3525</v>
      </c>
      <c r="M38" s="9">
        <f aca="true" t="shared" si="51" ref="M38:V38">M39+M40</f>
        <v>1416</v>
      </c>
      <c r="N38" s="9">
        <f t="shared" si="51"/>
        <v>2743</v>
      </c>
      <c r="O38" s="9">
        <f t="shared" si="51"/>
        <v>1779</v>
      </c>
      <c r="P38" s="9">
        <f t="shared" si="51"/>
        <v>455</v>
      </c>
      <c r="Q38" s="9">
        <f t="shared" si="51"/>
        <v>663</v>
      </c>
      <c r="R38" s="9">
        <f t="shared" si="51"/>
        <v>1453</v>
      </c>
      <c r="S38" s="9">
        <f t="shared" si="51"/>
        <v>5241</v>
      </c>
      <c r="T38" s="9">
        <f t="shared" si="51"/>
        <v>1547</v>
      </c>
      <c r="U38" s="9">
        <f t="shared" si="51"/>
        <v>2167</v>
      </c>
      <c r="V38" s="9">
        <f t="shared" si="51"/>
        <v>2181</v>
      </c>
    </row>
    <row r="39" spans="1:22" s="6" customFormat="1" ht="11.25" customHeight="1">
      <c r="A39" s="42" t="s">
        <v>36</v>
      </c>
      <c r="B39" s="42"/>
      <c r="C39" s="11">
        <f aca="true" t="shared" si="52" ref="C39:L39">C249+C250+C252+C253+C255+C258+C261+C262+C266+C267</f>
        <v>3368</v>
      </c>
      <c r="D39" s="11">
        <f t="shared" si="52"/>
        <v>4973</v>
      </c>
      <c r="E39" s="11">
        <f t="shared" si="52"/>
        <v>4067</v>
      </c>
      <c r="F39" s="11">
        <f t="shared" si="52"/>
        <v>3228</v>
      </c>
      <c r="G39" s="11">
        <f t="shared" si="52"/>
        <v>3576</v>
      </c>
      <c r="H39" s="11">
        <f t="shared" si="52"/>
        <v>2082</v>
      </c>
      <c r="I39" s="11">
        <f t="shared" si="52"/>
        <v>2431</v>
      </c>
      <c r="J39" s="11">
        <f t="shared" si="52"/>
        <v>2512</v>
      </c>
      <c r="K39" s="11">
        <f t="shared" si="52"/>
        <v>2904</v>
      </c>
      <c r="L39" s="11">
        <f t="shared" si="52"/>
        <v>3231</v>
      </c>
      <c r="M39" s="11">
        <f aca="true" t="shared" si="53" ref="M39:V39">M249+M250+M252+M253+M255+M258+M261+M262+M266+M267</f>
        <v>1286</v>
      </c>
      <c r="N39" s="11">
        <f t="shared" si="53"/>
        <v>2542</v>
      </c>
      <c r="O39" s="11">
        <f t="shared" si="53"/>
        <v>1555</v>
      </c>
      <c r="P39" s="11">
        <f t="shared" si="53"/>
        <v>324</v>
      </c>
      <c r="Q39" s="11">
        <f t="shared" si="53"/>
        <v>345</v>
      </c>
      <c r="R39" s="11">
        <f t="shared" si="53"/>
        <v>1469</v>
      </c>
      <c r="S39" s="11">
        <f t="shared" si="53"/>
        <v>4914</v>
      </c>
      <c r="T39" s="11">
        <f t="shared" si="53"/>
        <v>1106</v>
      </c>
      <c r="U39" s="11">
        <f t="shared" si="53"/>
        <v>1340</v>
      </c>
      <c r="V39" s="11">
        <f t="shared" si="53"/>
        <v>1426</v>
      </c>
    </row>
    <row r="40" spans="1:22" s="6" customFormat="1" ht="11.25" customHeight="1">
      <c r="A40" s="43" t="s">
        <v>37</v>
      </c>
      <c r="B40" s="43"/>
      <c r="C40" s="17">
        <f aca="true" t="shared" si="54" ref="C40:L40">C251+C190+C256+C264+C265</f>
        <v>312</v>
      </c>
      <c r="D40" s="17">
        <f t="shared" si="54"/>
        <v>379</v>
      </c>
      <c r="E40" s="17">
        <f t="shared" si="54"/>
        <v>448</v>
      </c>
      <c r="F40" s="17">
        <f t="shared" si="54"/>
        <v>400</v>
      </c>
      <c r="G40" s="17">
        <f t="shared" si="54"/>
        <v>612</v>
      </c>
      <c r="H40" s="17">
        <f t="shared" si="54"/>
        <v>182</v>
      </c>
      <c r="I40" s="17">
        <f t="shared" si="54"/>
        <v>178</v>
      </c>
      <c r="J40" s="17">
        <f t="shared" si="54"/>
        <v>224</v>
      </c>
      <c r="K40" s="17">
        <f t="shared" si="54"/>
        <v>269</v>
      </c>
      <c r="L40" s="17">
        <f t="shared" si="54"/>
        <v>294</v>
      </c>
      <c r="M40" s="17">
        <f aca="true" t="shared" si="55" ref="M40:V40">M251+M190+M256+M264+M265</f>
        <v>130</v>
      </c>
      <c r="N40" s="17">
        <f t="shared" si="55"/>
        <v>201</v>
      </c>
      <c r="O40" s="17">
        <f t="shared" si="55"/>
        <v>224</v>
      </c>
      <c r="P40" s="17">
        <f t="shared" si="55"/>
        <v>131</v>
      </c>
      <c r="Q40" s="17">
        <f t="shared" si="55"/>
        <v>318</v>
      </c>
      <c r="R40" s="17">
        <f t="shared" si="55"/>
        <v>-16</v>
      </c>
      <c r="S40" s="17">
        <f t="shared" si="55"/>
        <v>327</v>
      </c>
      <c r="T40" s="17">
        <f t="shared" si="55"/>
        <v>441</v>
      </c>
      <c r="U40" s="17">
        <f t="shared" si="55"/>
        <v>827</v>
      </c>
      <c r="V40" s="17">
        <f t="shared" si="55"/>
        <v>755</v>
      </c>
    </row>
    <row r="41" spans="1:22" s="6" customFormat="1" ht="11.25" customHeight="1">
      <c r="A41" s="18"/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</row>
    <row r="42" spans="1:22" s="6" customFormat="1" ht="11.25" customHeight="1">
      <c r="A42" s="44" t="s">
        <v>38</v>
      </c>
      <c r="B42" s="44"/>
      <c r="C42" s="9">
        <f aca="true" t="shared" si="56" ref="C42:L42">C43+C44+C48</f>
        <v>8082</v>
      </c>
      <c r="D42" s="9">
        <f t="shared" si="56"/>
        <v>12772</v>
      </c>
      <c r="E42" s="9">
        <f t="shared" si="56"/>
        <v>10994</v>
      </c>
      <c r="F42" s="9">
        <f t="shared" si="56"/>
        <v>9351</v>
      </c>
      <c r="G42" s="9">
        <f t="shared" si="56"/>
        <v>12253</v>
      </c>
      <c r="H42" s="9">
        <f t="shared" si="56"/>
        <v>7274</v>
      </c>
      <c r="I42" s="9">
        <f t="shared" si="56"/>
        <v>8751</v>
      </c>
      <c r="J42" s="9">
        <f t="shared" si="56"/>
        <v>8787</v>
      </c>
      <c r="K42" s="9">
        <f t="shared" si="56"/>
        <v>9572</v>
      </c>
      <c r="L42" s="9">
        <f t="shared" si="56"/>
        <v>10506</v>
      </c>
      <c r="M42" s="9">
        <f aca="true" t="shared" si="57" ref="M42:V42">M43+M44+M48</f>
        <v>808</v>
      </c>
      <c r="N42" s="9">
        <f t="shared" si="57"/>
        <v>4021</v>
      </c>
      <c r="O42" s="9">
        <f t="shared" si="57"/>
        <v>2207</v>
      </c>
      <c r="P42" s="9">
        <f t="shared" si="57"/>
        <v>-221</v>
      </c>
      <c r="Q42" s="9">
        <f t="shared" si="57"/>
        <v>1747</v>
      </c>
      <c r="R42" s="9">
        <f t="shared" si="57"/>
        <v>7354</v>
      </c>
      <c r="S42" s="9">
        <f t="shared" si="57"/>
        <v>17202</v>
      </c>
      <c r="T42" s="9">
        <f t="shared" si="57"/>
        <v>8851</v>
      </c>
      <c r="U42" s="9">
        <f t="shared" si="57"/>
        <v>10524</v>
      </c>
      <c r="V42" s="9">
        <f t="shared" si="57"/>
        <v>11202</v>
      </c>
    </row>
    <row r="43" spans="1:22" s="6" customFormat="1" ht="11.25" customHeight="1">
      <c r="A43" s="42" t="s">
        <v>39</v>
      </c>
      <c r="B43" s="42"/>
      <c r="C43" s="11">
        <f aca="true" t="shared" si="58" ref="C43:L43">C89+C94+C103+C107+C108+C111+C112+C113+C114+C119+C122+C123+C125+C127+C128+C129+C132+C135+C139+C141+C144+C146+C148+C152+C153+C154+C157+C158+C164+C168+C174+C176+C177</f>
        <v>5522</v>
      </c>
      <c r="D43" s="11">
        <f t="shared" si="58"/>
        <v>9275</v>
      </c>
      <c r="E43" s="11">
        <f t="shared" si="58"/>
        <v>7683</v>
      </c>
      <c r="F43" s="11">
        <f t="shared" si="58"/>
        <v>6144</v>
      </c>
      <c r="G43" s="11">
        <f t="shared" si="58"/>
        <v>8035</v>
      </c>
      <c r="H43" s="11">
        <f t="shared" si="58"/>
        <v>4603</v>
      </c>
      <c r="I43" s="11">
        <f t="shared" si="58"/>
        <v>5658</v>
      </c>
      <c r="J43" s="11">
        <f t="shared" si="58"/>
        <v>5912</v>
      </c>
      <c r="K43" s="11">
        <f t="shared" si="58"/>
        <v>6537</v>
      </c>
      <c r="L43" s="11">
        <f t="shared" si="58"/>
        <v>7150</v>
      </c>
      <c r="M43" s="11">
        <f aca="true" t="shared" si="59" ref="M43:V43">M89+M94+M103+M107+M108+M111+M112+M113+M114+M119+M122+M123+M125+M127+M128+M129+M132+M135+M139+M141+M144+M146+M148+M152+M153+M154+M157+M158+M164+M168+M174+M176+M177</f>
        <v>919</v>
      </c>
      <c r="N43" s="11">
        <f t="shared" si="59"/>
        <v>3617</v>
      </c>
      <c r="O43" s="11">
        <f t="shared" si="59"/>
        <v>1771</v>
      </c>
      <c r="P43" s="11">
        <f t="shared" si="59"/>
        <v>-393</v>
      </c>
      <c r="Q43" s="11">
        <f t="shared" si="59"/>
        <v>885</v>
      </c>
      <c r="R43" s="11">
        <f t="shared" si="59"/>
        <v>7116</v>
      </c>
      <c r="S43" s="11">
        <f t="shared" si="59"/>
        <v>13117</v>
      </c>
      <c r="T43" s="11">
        <f t="shared" si="59"/>
        <v>5059</v>
      </c>
      <c r="U43" s="11">
        <f t="shared" si="59"/>
        <v>4644</v>
      </c>
      <c r="V43" s="11">
        <f t="shared" si="59"/>
        <v>6090</v>
      </c>
    </row>
    <row r="44" spans="1:22" s="6" customFormat="1" ht="11.25" customHeight="1">
      <c r="A44" s="42" t="s">
        <v>40</v>
      </c>
      <c r="B44" s="42"/>
      <c r="C44" s="11">
        <f aca="true" t="shared" si="60" ref="C44:L44">C45+C46+C47</f>
        <v>1423</v>
      </c>
      <c r="D44" s="11">
        <f t="shared" si="60"/>
        <v>1848</v>
      </c>
      <c r="E44" s="11">
        <f t="shared" si="60"/>
        <v>1722</v>
      </c>
      <c r="F44" s="11">
        <f t="shared" si="60"/>
        <v>1698</v>
      </c>
      <c r="G44" s="11">
        <f t="shared" si="60"/>
        <v>2214</v>
      </c>
      <c r="H44" s="11">
        <f t="shared" si="60"/>
        <v>1334</v>
      </c>
      <c r="I44" s="11">
        <f t="shared" si="60"/>
        <v>1554</v>
      </c>
      <c r="J44" s="11">
        <f t="shared" si="60"/>
        <v>1394</v>
      </c>
      <c r="K44" s="11">
        <f t="shared" si="60"/>
        <v>1511</v>
      </c>
      <c r="L44" s="11">
        <f t="shared" si="60"/>
        <v>1645</v>
      </c>
      <c r="M44" s="11">
        <f aca="true" t="shared" si="61" ref="M44:V44">M45+M46+M47</f>
        <v>89</v>
      </c>
      <c r="N44" s="11">
        <f t="shared" si="61"/>
        <v>294</v>
      </c>
      <c r="O44" s="11">
        <f t="shared" si="61"/>
        <v>328</v>
      </c>
      <c r="P44" s="11">
        <f t="shared" si="61"/>
        <v>187</v>
      </c>
      <c r="Q44" s="11">
        <f t="shared" si="61"/>
        <v>569</v>
      </c>
      <c r="R44" s="11">
        <f t="shared" si="61"/>
        <v>-159</v>
      </c>
      <c r="S44" s="11">
        <f t="shared" si="61"/>
        <v>1655</v>
      </c>
      <c r="T44" s="11">
        <f t="shared" si="61"/>
        <v>1908</v>
      </c>
      <c r="U44" s="11">
        <f t="shared" si="61"/>
        <v>3152</v>
      </c>
      <c r="V44" s="11">
        <f t="shared" si="61"/>
        <v>2540</v>
      </c>
    </row>
    <row r="45" spans="1:22" s="6" customFormat="1" ht="11.25" customHeight="1">
      <c r="A45" s="12"/>
      <c r="B45" s="10" t="s">
        <v>41</v>
      </c>
      <c r="C45" s="11">
        <f aca="true" t="shared" si="62" ref="C45:L45">C95+C99+C110+C130+C257+C137+C259+C142+C160+C166+C170</f>
        <v>695</v>
      </c>
      <c r="D45" s="11">
        <f t="shared" si="62"/>
        <v>906</v>
      </c>
      <c r="E45" s="11">
        <f t="shared" si="62"/>
        <v>895</v>
      </c>
      <c r="F45" s="11">
        <f t="shared" si="62"/>
        <v>866</v>
      </c>
      <c r="G45" s="11">
        <f t="shared" si="62"/>
        <v>1098</v>
      </c>
      <c r="H45" s="11">
        <f t="shared" si="62"/>
        <v>481</v>
      </c>
      <c r="I45" s="11">
        <f t="shared" si="62"/>
        <v>567</v>
      </c>
      <c r="J45" s="11">
        <f t="shared" si="62"/>
        <v>550</v>
      </c>
      <c r="K45" s="11">
        <f t="shared" si="62"/>
        <v>598</v>
      </c>
      <c r="L45" s="11">
        <f t="shared" si="62"/>
        <v>781</v>
      </c>
      <c r="M45" s="11">
        <f aca="true" t="shared" si="63" ref="M45:V45">M95+M99+M110+M130+M257+M137+M259+M142+M160+M166+M170</f>
        <v>214</v>
      </c>
      <c r="N45" s="11">
        <f t="shared" si="63"/>
        <v>339</v>
      </c>
      <c r="O45" s="11">
        <f t="shared" si="63"/>
        <v>345</v>
      </c>
      <c r="P45" s="11">
        <f t="shared" si="63"/>
        <v>268</v>
      </c>
      <c r="Q45" s="11">
        <f t="shared" si="63"/>
        <v>317</v>
      </c>
      <c r="R45" s="11">
        <f t="shared" si="63"/>
        <v>-118</v>
      </c>
      <c r="S45" s="11">
        <f t="shared" si="63"/>
        <v>947</v>
      </c>
      <c r="T45" s="11">
        <f t="shared" si="63"/>
        <v>796</v>
      </c>
      <c r="U45" s="11">
        <f t="shared" si="63"/>
        <v>1508</v>
      </c>
      <c r="V45" s="11">
        <f t="shared" si="63"/>
        <v>1049</v>
      </c>
    </row>
    <row r="46" spans="1:22" s="6" customFormat="1" ht="11.25" customHeight="1">
      <c r="A46" s="12"/>
      <c r="B46" s="10" t="s">
        <v>42</v>
      </c>
      <c r="C46" s="11">
        <f aca="true" t="shared" si="64" ref="C46:L46">C97+C109+C120+C133+C134+C151+C155+C161+C163+C167+C169+C171+C178</f>
        <v>616</v>
      </c>
      <c r="D46" s="11">
        <f t="shared" si="64"/>
        <v>850</v>
      </c>
      <c r="E46" s="11">
        <f t="shared" si="64"/>
        <v>770</v>
      </c>
      <c r="F46" s="11">
        <f t="shared" si="64"/>
        <v>769</v>
      </c>
      <c r="G46" s="11">
        <f t="shared" si="64"/>
        <v>1038</v>
      </c>
      <c r="H46" s="11">
        <f t="shared" si="64"/>
        <v>726</v>
      </c>
      <c r="I46" s="11">
        <f t="shared" si="64"/>
        <v>816</v>
      </c>
      <c r="J46" s="11">
        <f t="shared" si="64"/>
        <v>734</v>
      </c>
      <c r="K46" s="11">
        <f t="shared" si="64"/>
        <v>768</v>
      </c>
      <c r="L46" s="11">
        <f t="shared" si="64"/>
        <v>732</v>
      </c>
      <c r="M46" s="11">
        <f aca="true" t="shared" si="65" ref="M46:V46">M97+M109+M120+M133+M134+M151+M155+M161+M163+M167+M169+M171+M178</f>
        <v>-110</v>
      </c>
      <c r="N46" s="11">
        <f t="shared" si="65"/>
        <v>34</v>
      </c>
      <c r="O46" s="11">
        <f t="shared" si="65"/>
        <v>36</v>
      </c>
      <c r="P46" s="11">
        <f t="shared" si="65"/>
        <v>1</v>
      </c>
      <c r="Q46" s="11">
        <f t="shared" si="65"/>
        <v>306</v>
      </c>
      <c r="R46" s="11">
        <f t="shared" si="65"/>
        <v>154</v>
      </c>
      <c r="S46" s="11">
        <f t="shared" si="65"/>
        <v>759</v>
      </c>
      <c r="T46" s="11">
        <f t="shared" si="65"/>
        <v>1179</v>
      </c>
      <c r="U46" s="11">
        <f t="shared" si="65"/>
        <v>1458</v>
      </c>
      <c r="V46" s="11">
        <f t="shared" si="65"/>
        <v>1396</v>
      </c>
    </row>
    <row r="47" spans="1:22" s="6" customFormat="1" ht="11.25" customHeight="1">
      <c r="A47" s="13"/>
      <c r="B47" s="10" t="s">
        <v>43</v>
      </c>
      <c r="C47" s="11">
        <f aca="true" t="shared" si="66" ref="C47:L47">C101+C116+C117+C172</f>
        <v>112</v>
      </c>
      <c r="D47" s="11">
        <f t="shared" si="66"/>
        <v>92</v>
      </c>
      <c r="E47" s="11">
        <f t="shared" si="66"/>
        <v>57</v>
      </c>
      <c r="F47" s="11">
        <f t="shared" si="66"/>
        <v>63</v>
      </c>
      <c r="G47" s="11">
        <f t="shared" si="66"/>
        <v>78</v>
      </c>
      <c r="H47" s="11">
        <f t="shared" si="66"/>
        <v>127</v>
      </c>
      <c r="I47" s="11">
        <f t="shared" si="66"/>
        <v>171</v>
      </c>
      <c r="J47" s="11">
        <f t="shared" si="66"/>
        <v>110</v>
      </c>
      <c r="K47" s="11">
        <f t="shared" si="66"/>
        <v>145</v>
      </c>
      <c r="L47" s="11">
        <f t="shared" si="66"/>
        <v>132</v>
      </c>
      <c r="M47" s="11">
        <f aca="true" t="shared" si="67" ref="M47:V47">M101+M116+M117+M172</f>
        <v>-15</v>
      </c>
      <c r="N47" s="11">
        <f t="shared" si="67"/>
        <v>-79</v>
      </c>
      <c r="O47" s="11">
        <f t="shared" si="67"/>
        <v>-53</v>
      </c>
      <c r="P47" s="11">
        <f t="shared" si="67"/>
        <v>-82</v>
      </c>
      <c r="Q47" s="11">
        <f t="shared" si="67"/>
        <v>-54</v>
      </c>
      <c r="R47" s="11">
        <f t="shared" si="67"/>
        <v>-195</v>
      </c>
      <c r="S47" s="11">
        <f t="shared" si="67"/>
        <v>-51</v>
      </c>
      <c r="T47" s="11">
        <f t="shared" si="67"/>
        <v>-67</v>
      </c>
      <c r="U47" s="11">
        <f t="shared" si="67"/>
        <v>186</v>
      </c>
      <c r="V47" s="11">
        <f t="shared" si="67"/>
        <v>95</v>
      </c>
    </row>
    <row r="48" spans="1:22" s="6" customFormat="1" ht="11.25" customHeight="1">
      <c r="A48" s="42" t="s">
        <v>44</v>
      </c>
      <c r="B48" s="42"/>
      <c r="C48" s="11">
        <f aca="true" t="shared" si="68" ref="C48:L48">C49+C50+C51</f>
        <v>1137</v>
      </c>
      <c r="D48" s="11">
        <f t="shared" si="68"/>
        <v>1649</v>
      </c>
      <c r="E48" s="11">
        <f t="shared" si="68"/>
        <v>1589</v>
      </c>
      <c r="F48" s="11">
        <f t="shared" si="68"/>
        <v>1509</v>
      </c>
      <c r="G48" s="11">
        <f t="shared" si="68"/>
        <v>2004</v>
      </c>
      <c r="H48" s="11">
        <f t="shared" si="68"/>
        <v>1337</v>
      </c>
      <c r="I48" s="11">
        <f t="shared" si="68"/>
        <v>1539</v>
      </c>
      <c r="J48" s="11">
        <f t="shared" si="68"/>
        <v>1481</v>
      </c>
      <c r="K48" s="11">
        <f t="shared" si="68"/>
        <v>1524</v>
      </c>
      <c r="L48" s="11">
        <f t="shared" si="68"/>
        <v>1711</v>
      </c>
      <c r="M48" s="11">
        <f aca="true" t="shared" si="69" ref="M48:V48">M49+M50+M51</f>
        <v>-200</v>
      </c>
      <c r="N48" s="11">
        <f t="shared" si="69"/>
        <v>110</v>
      </c>
      <c r="O48" s="11">
        <f t="shared" si="69"/>
        <v>108</v>
      </c>
      <c r="P48" s="11">
        <f t="shared" si="69"/>
        <v>-15</v>
      </c>
      <c r="Q48" s="11">
        <f t="shared" si="69"/>
        <v>293</v>
      </c>
      <c r="R48" s="11">
        <f t="shared" si="69"/>
        <v>397</v>
      </c>
      <c r="S48" s="11">
        <f t="shared" si="69"/>
        <v>2430</v>
      </c>
      <c r="T48" s="11">
        <f t="shared" si="69"/>
        <v>1884</v>
      </c>
      <c r="U48" s="11">
        <f t="shared" si="69"/>
        <v>2728</v>
      </c>
      <c r="V48" s="11">
        <f t="shared" si="69"/>
        <v>2572</v>
      </c>
    </row>
    <row r="49" spans="1:22" s="6" customFormat="1" ht="11.25" customHeight="1">
      <c r="A49" s="12"/>
      <c r="B49" s="10" t="s">
        <v>45</v>
      </c>
      <c r="C49" s="11">
        <f aca="true" t="shared" si="70" ref="C49:L49">C90+C92+C104+C106+C126+C131+C143+C147+C175</f>
        <v>153</v>
      </c>
      <c r="D49" s="11">
        <f t="shared" si="70"/>
        <v>181</v>
      </c>
      <c r="E49" s="11">
        <f t="shared" si="70"/>
        <v>157</v>
      </c>
      <c r="F49" s="11">
        <f t="shared" si="70"/>
        <v>172</v>
      </c>
      <c r="G49" s="11">
        <f t="shared" si="70"/>
        <v>230</v>
      </c>
      <c r="H49" s="11">
        <f t="shared" si="70"/>
        <v>209</v>
      </c>
      <c r="I49" s="11">
        <f t="shared" si="70"/>
        <v>263</v>
      </c>
      <c r="J49" s="11">
        <f t="shared" si="70"/>
        <v>200</v>
      </c>
      <c r="K49" s="11">
        <f t="shared" si="70"/>
        <v>241</v>
      </c>
      <c r="L49" s="11">
        <f t="shared" si="70"/>
        <v>235</v>
      </c>
      <c r="M49" s="11">
        <f aca="true" t="shared" si="71" ref="M49:V49">M90+M92+M104+M106+M126+M131+M143+M147+M175</f>
        <v>-56</v>
      </c>
      <c r="N49" s="11">
        <f t="shared" si="71"/>
        <v>-82</v>
      </c>
      <c r="O49" s="11">
        <f t="shared" si="71"/>
        <v>-43</v>
      </c>
      <c r="P49" s="11">
        <f t="shared" si="71"/>
        <v>-69</v>
      </c>
      <c r="Q49" s="11">
        <f t="shared" si="71"/>
        <v>-5</v>
      </c>
      <c r="R49" s="11">
        <f t="shared" si="71"/>
        <v>-139</v>
      </c>
      <c r="S49" s="11">
        <f t="shared" si="71"/>
        <v>67</v>
      </c>
      <c r="T49" s="11">
        <f t="shared" si="71"/>
        <v>129</v>
      </c>
      <c r="U49" s="11">
        <f t="shared" si="71"/>
        <v>360</v>
      </c>
      <c r="V49" s="11">
        <f t="shared" si="71"/>
        <v>365</v>
      </c>
    </row>
    <row r="50" spans="1:22" s="6" customFormat="1" ht="11.25" customHeight="1">
      <c r="A50" s="12"/>
      <c r="B50" s="10" t="s">
        <v>46</v>
      </c>
      <c r="C50" s="11">
        <f aca="true" t="shared" si="72" ref="C50:L50">C93+C96+C121+C124+C145+C150+C159+C165</f>
        <v>410</v>
      </c>
      <c r="D50" s="11">
        <f t="shared" si="72"/>
        <v>448</v>
      </c>
      <c r="E50" s="11">
        <f t="shared" si="72"/>
        <v>391</v>
      </c>
      <c r="F50" s="11">
        <f t="shared" si="72"/>
        <v>436</v>
      </c>
      <c r="G50" s="11">
        <f t="shared" si="72"/>
        <v>501</v>
      </c>
      <c r="H50" s="11">
        <f t="shared" si="72"/>
        <v>599</v>
      </c>
      <c r="I50" s="11">
        <f t="shared" si="72"/>
        <v>664</v>
      </c>
      <c r="J50" s="11">
        <f t="shared" si="72"/>
        <v>633</v>
      </c>
      <c r="K50" s="11">
        <f t="shared" si="72"/>
        <v>517</v>
      </c>
      <c r="L50" s="11">
        <f t="shared" si="72"/>
        <v>550</v>
      </c>
      <c r="M50" s="11">
        <f aca="true" t="shared" si="73" ref="M50:V50">M93+M96+M121+M124+M145+M150+M159+M165</f>
        <v>-189</v>
      </c>
      <c r="N50" s="11">
        <f t="shared" si="73"/>
        <v>-216</v>
      </c>
      <c r="O50" s="11">
        <f t="shared" si="73"/>
        <v>-242</v>
      </c>
      <c r="P50" s="11">
        <f t="shared" si="73"/>
        <v>-81</v>
      </c>
      <c r="Q50" s="11">
        <f t="shared" si="73"/>
        <v>-49</v>
      </c>
      <c r="R50" s="11">
        <f t="shared" si="73"/>
        <v>-54</v>
      </c>
      <c r="S50" s="11">
        <f t="shared" si="73"/>
        <v>673</v>
      </c>
      <c r="T50" s="11">
        <f t="shared" si="73"/>
        <v>473</v>
      </c>
      <c r="U50" s="11">
        <f t="shared" si="73"/>
        <v>735</v>
      </c>
      <c r="V50" s="11">
        <f t="shared" si="73"/>
        <v>846</v>
      </c>
    </row>
    <row r="51" spans="1:22" s="6" customFormat="1" ht="11.25" customHeight="1">
      <c r="A51" s="12"/>
      <c r="B51" s="12" t="s">
        <v>47</v>
      </c>
      <c r="C51" s="17">
        <f aca="true" t="shared" si="74" ref="C51:L51">C88+C98+C102+C115+C118+C136+C149+C156+C173</f>
        <v>574</v>
      </c>
      <c r="D51" s="17">
        <f t="shared" si="74"/>
        <v>1020</v>
      </c>
      <c r="E51" s="17">
        <f t="shared" si="74"/>
        <v>1041</v>
      </c>
      <c r="F51" s="17">
        <f t="shared" si="74"/>
        <v>901</v>
      </c>
      <c r="G51" s="17">
        <f t="shared" si="74"/>
        <v>1273</v>
      </c>
      <c r="H51" s="17">
        <f t="shared" si="74"/>
        <v>529</v>
      </c>
      <c r="I51" s="17">
        <f t="shared" si="74"/>
        <v>612</v>
      </c>
      <c r="J51" s="17">
        <f t="shared" si="74"/>
        <v>648</v>
      </c>
      <c r="K51" s="17">
        <f t="shared" si="74"/>
        <v>766</v>
      </c>
      <c r="L51" s="17">
        <f t="shared" si="74"/>
        <v>926</v>
      </c>
      <c r="M51" s="17">
        <f aca="true" t="shared" si="75" ref="M51:V51">M88+M98+M102+M115+M118+M136+M149+M156+M173</f>
        <v>45</v>
      </c>
      <c r="N51" s="17">
        <f t="shared" si="75"/>
        <v>408</v>
      </c>
      <c r="O51" s="17">
        <f t="shared" si="75"/>
        <v>393</v>
      </c>
      <c r="P51" s="17">
        <f t="shared" si="75"/>
        <v>135</v>
      </c>
      <c r="Q51" s="17">
        <f t="shared" si="75"/>
        <v>347</v>
      </c>
      <c r="R51" s="17">
        <f t="shared" si="75"/>
        <v>590</v>
      </c>
      <c r="S51" s="17">
        <f t="shared" si="75"/>
        <v>1690</v>
      </c>
      <c r="T51" s="17">
        <f t="shared" si="75"/>
        <v>1282</v>
      </c>
      <c r="U51" s="17">
        <f t="shared" si="75"/>
        <v>1633</v>
      </c>
      <c r="V51" s="17">
        <f t="shared" si="75"/>
        <v>1361</v>
      </c>
    </row>
    <row r="52" spans="1:22" s="6" customFormat="1" ht="11.25" customHeight="1">
      <c r="A52" s="14"/>
      <c r="B52" s="14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</row>
    <row r="53" spans="1:22" s="6" customFormat="1" ht="11.25" customHeight="1">
      <c r="A53" s="44" t="s">
        <v>48</v>
      </c>
      <c r="B53" s="44"/>
      <c r="C53" s="9">
        <f aca="true" t="shared" si="76" ref="C53:L53">C54+C55+C56</f>
        <v>4325</v>
      </c>
      <c r="D53" s="9">
        <f t="shared" si="76"/>
        <v>6079</v>
      </c>
      <c r="E53" s="9">
        <f t="shared" si="76"/>
        <v>4880</v>
      </c>
      <c r="F53" s="9">
        <f t="shared" si="76"/>
        <v>3983</v>
      </c>
      <c r="G53" s="9">
        <f t="shared" si="76"/>
        <v>4808</v>
      </c>
      <c r="H53" s="9">
        <f t="shared" si="76"/>
        <v>3819</v>
      </c>
      <c r="I53" s="9">
        <f t="shared" si="76"/>
        <v>4665</v>
      </c>
      <c r="J53" s="9">
        <f t="shared" si="76"/>
        <v>4163</v>
      </c>
      <c r="K53" s="9">
        <f t="shared" si="76"/>
        <v>4186</v>
      </c>
      <c r="L53" s="9">
        <f t="shared" si="76"/>
        <v>4417</v>
      </c>
      <c r="M53" s="9">
        <f aca="true" t="shared" si="77" ref="M53:V53">M54+M55+M56</f>
        <v>506</v>
      </c>
      <c r="N53" s="9">
        <f t="shared" si="77"/>
        <v>1414</v>
      </c>
      <c r="O53" s="9">
        <f t="shared" si="77"/>
        <v>717</v>
      </c>
      <c r="P53" s="9">
        <f t="shared" si="77"/>
        <v>-203</v>
      </c>
      <c r="Q53" s="9">
        <f t="shared" si="77"/>
        <v>391</v>
      </c>
      <c r="R53" s="9">
        <f t="shared" si="77"/>
        <v>3147</v>
      </c>
      <c r="S53" s="9">
        <f t="shared" si="77"/>
        <v>5895</v>
      </c>
      <c r="T53" s="9">
        <f t="shared" si="77"/>
        <v>1582</v>
      </c>
      <c r="U53" s="9">
        <f t="shared" si="77"/>
        <v>2553</v>
      </c>
      <c r="V53" s="9">
        <f t="shared" si="77"/>
        <v>2091</v>
      </c>
    </row>
    <row r="54" spans="1:22" s="6" customFormat="1" ht="11.25" customHeight="1">
      <c r="A54" s="42" t="s">
        <v>49</v>
      </c>
      <c r="B54" s="42"/>
      <c r="C54" s="11">
        <f aca="true" t="shared" si="78" ref="C54:L54">C60+C68+C75+C85</f>
        <v>1660</v>
      </c>
      <c r="D54" s="11">
        <f t="shared" si="78"/>
        <v>2514</v>
      </c>
      <c r="E54" s="11">
        <f t="shared" si="78"/>
        <v>1699</v>
      </c>
      <c r="F54" s="11">
        <f t="shared" si="78"/>
        <v>1400</v>
      </c>
      <c r="G54" s="11">
        <f t="shared" si="78"/>
        <v>1654</v>
      </c>
      <c r="H54" s="11">
        <f t="shared" si="78"/>
        <v>1208</v>
      </c>
      <c r="I54" s="11">
        <f t="shared" si="78"/>
        <v>1526</v>
      </c>
      <c r="J54" s="11">
        <f t="shared" si="78"/>
        <v>1402</v>
      </c>
      <c r="K54" s="11">
        <f t="shared" si="78"/>
        <v>1546</v>
      </c>
      <c r="L54" s="11">
        <f t="shared" si="78"/>
        <v>1639</v>
      </c>
      <c r="M54" s="11">
        <f aca="true" t="shared" si="79" ref="M54:V54">M60+M68+M75+M85</f>
        <v>452</v>
      </c>
      <c r="N54" s="11">
        <f t="shared" si="79"/>
        <v>988</v>
      </c>
      <c r="O54" s="11">
        <f t="shared" si="79"/>
        <v>297</v>
      </c>
      <c r="P54" s="11">
        <f t="shared" si="79"/>
        <v>-146</v>
      </c>
      <c r="Q54" s="11">
        <f t="shared" si="79"/>
        <v>15</v>
      </c>
      <c r="R54" s="11">
        <f t="shared" si="79"/>
        <v>2323</v>
      </c>
      <c r="S54" s="11">
        <f t="shared" si="79"/>
        <v>2434</v>
      </c>
      <c r="T54" s="11">
        <f t="shared" si="79"/>
        <v>-378</v>
      </c>
      <c r="U54" s="11">
        <f t="shared" si="79"/>
        <v>670</v>
      </c>
      <c r="V54" s="11">
        <f t="shared" si="79"/>
        <v>-208</v>
      </c>
    </row>
    <row r="55" spans="1:22" s="6" customFormat="1" ht="11.25" customHeight="1">
      <c r="A55" s="42" t="s">
        <v>50</v>
      </c>
      <c r="B55" s="42"/>
      <c r="C55" s="15">
        <f aca="true" t="shared" si="80" ref="C55:L55">C91+C59+C61+C100+C105+C65+C69+C70+C71+C138+C140+C72+C73+C78+C79+C80+C162+C82+C83+C84</f>
        <v>2238</v>
      </c>
      <c r="D55" s="15">
        <f t="shared" si="80"/>
        <v>3143</v>
      </c>
      <c r="E55" s="15">
        <f t="shared" si="80"/>
        <v>2802</v>
      </c>
      <c r="F55" s="15">
        <f t="shared" si="80"/>
        <v>2308</v>
      </c>
      <c r="G55" s="15">
        <f t="shared" si="80"/>
        <v>2787</v>
      </c>
      <c r="H55" s="15">
        <f t="shared" si="80"/>
        <v>2195</v>
      </c>
      <c r="I55" s="15">
        <f t="shared" si="80"/>
        <v>2711</v>
      </c>
      <c r="J55" s="15">
        <f t="shared" si="80"/>
        <v>2392</v>
      </c>
      <c r="K55" s="15">
        <f t="shared" si="80"/>
        <v>2312</v>
      </c>
      <c r="L55" s="15">
        <f t="shared" si="80"/>
        <v>2439</v>
      </c>
      <c r="M55" s="15">
        <f aca="true" t="shared" si="81" ref="M55:V55">M91+M59+M61+M100+M105+M65+M69+M70+M71+M138+M140+M72+M73+M78+M79+M80+M162+M82+M83+M84</f>
        <v>43</v>
      </c>
      <c r="N55" s="15">
        <f t="shared" si="81"/>
        <v>432</v>
      </c>
      <c r="O55" s="15">
        <f t="shared" si="81"/>
        <v>410</v>
      </c>
      <c r="P55" s="15">
        <f t="shared" si="81"/>
        <v>-4</v>
      </c>
      <c r="Q55" s="15">
        <f t="shared" si="81"/>
        <v>348</v>
      </c>
      <c r="R55" s="15">
        <f t="shared" si="81"/>
        <v>1083</v>
      </c>
      <c r="S55" s="15">
        <f t="shared" si="81"/>
        <v>3206</v>
      </c>
      <c r="T55" s="15">
        <f t="shared" si="81"/>
        <v>1794</v>
      </c>
      <c r="U55" s="15">
        <f t="shared" si="81"/>
        <v>1751</v>
      </c>
      <c r="V55" s="15">
        <f t="shared" si="81"/>
        <v>1976</v>
      </c>
    </row>
    <row r="56" spans="1:22" s="6" customFormat="1" ht="11.25" customHeight="1">
      <c r="A56" s="43" t="s">
        <v>51</v>
      </c>
      <c r="B56" s="43"/>
      <c r="C56" s="17">
        <f aca="true" t="shared" si="82" ref="C56:L56">C62+C63+C64+C66+C67+C74+C76+C77+C81</f>
        <v>427</v>
      </c>
      <c r="D56" s="17">
        <f t="shared" si="82"/>
        <v>422</v>
      </c>
      <c r="E56" s="17">
        <f t="shared" si="82"/>
        <v>379</v>
      </c>
      <c r="F56" s="17">
        <f t="shared" si="82"/>
        <v>275</v>
      </c>
      <c r="G56" s="17">
        <f t="shared" si="82"/>
        <v>367</v>
      </c>
      <c r="H56" s="17">
        <f t="shared" si="82"/>
        <v>416</v>
      </c>
      <c r="I56" s="17">
        <f t="shared" si="82"/>
        <v>428</v>
      </c>
      <c r="J56" s="17">
        <f t="shared" si="82"/>
        <v>369</v>
      </c>
      <c r="K56" s="17">
        <f t="shared" si="82"/>
        <v>328</v>
      </c>
      <c r="L56" s="17">
        <f t="shared" si="82"/>
        <v>339</v>
      </c>
      <c r="M56" s="17">
        <f aca="true" t="shared" si="83" ref="M56:V56">M62+M63+M64+M66+M67+M74+M76+M77+M81</f>
        <v>11</v>
      </c>
      <c r="N56" s="17">
        <f t="shared" si="83"/>
        <v>-6</v>
      </c>
      <c r="O56" s="17">
        <f t="shared" si="83"/>
        <v>10</v>
      </c>
      <c r="P56" s="17">
        <f t="shared" si="83"/>
        <v>-53</v>
      </c>
      <c r="Q56" s="17">
        <f t="shared" si="83"/>
        <v>28</v>
      </c>
      <c r="R56" s="17">
        <f t="shared" si="83"/>
        <v>-259</v>
      </c>
      <c r="S56" s="17">
        <f t="shared" si="83"/>
        <v>255</v>
      </c>
      <c r="T56" s="17">
        <f t="shared" si="83"/>
        <v>166</v>
      </c>
      <c r="U56" s="17">
        <f t="shared" si="83"/>
        <v>132</v>
      </c>
      <c r="V56" s="17">
        <f t="shared" si="83"/>
        <v>323</v>
      </c>
    </row>
    <row r="57" spans="1:22" s="6" customFormat="1" ht="11.25" customHeight="1">
      <c r="A57" s="14"/>
      <c r="B57" s="14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</row>
    <row r="58" spans="1:22" s="21" customFormat="1" ht="11.25" customHeight="1">
      <c r="A58" s="41" t="s">
        <v>52</v>
      </c>
      <c r="B58" s="41"/>
      <c r="C58" s="9">
        <f aca="true" t="shared" si="84" ref="C58:L58">SUM(C59:C85)</f>
        <v>3912</v>
      </c>
      <c r="D58" s="9">
        <f t="shared" si="84"/>
        <v>5548</v>
      </c>
      <c r="E58" s="9">
        <f t="shared" si="84"/>
        <v>4488</v>
      </c>
      <c r="F58" s="9">
        <f t="shared" si="84"/>
        <v>3626</v>
      </c>
      <c r="G58" s="9">
        <f t="shared" si="84"/>
        <v>4359</v>
      </c>
      <c r="H58" s="9">
        <f t="shared" si="84"/>
        <v>3470</v>
      </c>
      <c r="I58" s="9">
        <f t="shared" si="84"/>
        <v>4257</v>
      </c>
      <c r="J58" s="9">
        <f t="shared" si="84"/>
        <v>3783</v>
      </c>
      <c r="K58" s="9">
        <f t="shared" si="84"/>
        <v>3757</v>
      </c>
      <c r="L58" s="9">
        <f t="shared" si="84"/>
        <v>4016</v>
      </c>
      <c r="M58" s="9">
        <f aca="true" t="shared" si="85" ref="M58:V58">SUM(M59:M85)</f>
        <v>442</v>
      </c>
      <c r="N58" s="9">
        <f t="shared" si="85"/>
        <v>1291</v>
      </c>
      <c r="O58" s="9">
        <f t="shared" si="85"/>
        <v>705</v>
      </c>
      <c r="P58" s="9">
        <f t="shared" si="85"/>
        <v>-131</v>
      </c>
      <c r="Q58" s="9">
        <f t="shared" si="85"/>
        <v>343</v>
      </c>
      <c r="R58" s="9">
        <f t="shared" si="85"/>
        <v>2848</v>
      </c>
      <c r="S58" s="9">
        <f t="shared" si="85"/>
        <v>5603</v>
      </c>
      <c r="T58" s="9">
        <f t="shared" si="85"/>
        <v>1672</v>
      </c>
      <c r="U58" s="9">
        <f t="shared" si="85"/>
        <v>2254</v>
      </c>
      <c r="V58" s="9">
        <f t="shared" si="85"/>
        <v>1620</v>
      </c>
    </row>
    <row r="59" spans="1:22" s="6" customFormat="1" ht="11.25" customHeight="1">
      <c r="A59" s="42" t="s">
        <v>53</v>
      </c>
      <c r="B59" s="42"/>
      <c r="C59" s="11">
        <v>79</v>
      </c>
      <c r="D59" s="11">
        <v>79</v>
      </c>
      <c r="E59" s="11">
        <v>101</v>
      </c>
      <c r="F59" s="11">
        <v>90</v>
      </c>
      <c r="G59" s="11">
        <v>104</v>
      </c>
      <c r="H59" s="11">
        <v>68</v>
      </c>
      <c r="I59" s="11">
        <v>86</v>
      </c>
      <c r="J59" s="11">
        <v>73</v>
      </c>
      <c r="K59" s="11">
        <v>85</v>
      </c>
      <c r="L59" s="11">
        <v>104</v>
      </c>
      <c r="M59" s="11">
        <v>11</v>
      </c>
      <c r="N59" s="11">
        <v>-7</v>
      </c>
      <c r="O59" s="11">
        <v>28</v>
      </c>
      <c r="P59" s="11">
        <v>5</v>
      </c>
      <c r="Q59" s="11">
        <v>0</v>
      </c>
      <c r="R59" s="11">
        <v>-64</v>
      </c>
      <c r="S59" s="11">
        <v>19</v>
      </c>
      <c r="T59" s="11">
        <v>124</v>
      </c>
      <c r="U59" s="11">
        <v>71</v>
      </c>
      <c r="V59" s="11">
        <v>170</v>
      </c>
    </row>
    <row r="60" spans="1:22" s="6" customFormat="1" ht="11.25" customHeight="1">
      <c r="A60" s="42" t="s">
        <v>54</v>
      </c>
      <c r="B60" s="42"/>
      <c r="C60" s="15">
        <v>381</v>
      </c>
      <c r="D60" s="15">
        <v>626</v>
      </c>
      <c r="E60" s="15">
        <v>368</v>
      </c>
      <c r="F60" s="15">
        <v>257</v>
      </c>
      <c r="G60" s="15">
        <v>340</v>
      </c>
      <c r="H60" s="15">
        <v>246</v>
      </c>
      <c r="I60" s="15">
        <v>338</v>
      </c>
      <c r="J60" s="15">
        <v>293</v>
      </c>
      <c r="K60" s="15">
        <v>348</v>
      </c>
      <c r="L60" s="15">
        <v>359</v>
      </c>
      <c r="M60" s="15">
        <v>135</v>
      </c>
      <c r="N60" s="15">
        <v>288</v>
      </c>
      <c r="O60" s="15">
        <v>75</v>
      </c>
      <c r="P60" s="15">
        <v>-91</v>
      </c>
      <c r="Q60" s="15">
        <v>-19</v>
      </c>
      <c r="R60" s="15">
        <v>280</v>
      </c>
      <c r="S60" s="15">
        <v>557</v>
      </c>
      <c r="T60" s="15">
        <v>-505</v>
      </c>
      <c r="U60" s="15">
        <v>54</v>
      </c>
      <c r="V60" s="15">
        <v>16</v>
      </c>
    </row>
    <row r="61" spans="1:22" s="6" customFormat="1" ht="11.25" customHeight="1">
      <c r="A61" s="42" t="s">
        <v>55</v>
      </c>
      <c r="B61" s="42"/>
      <c r="C61" s="11">
        <v>19</v>
      </c>
      <c r="D61" s="11">
        <v>36</v>
      </c>
      <c r="E61" s="11">
        <v>51</v>
      </c>
      <c r="F61" s="11">
        <v>44</v>
      </c>
      <c r="G61" s="11">
        <v>35</v>
      </c>
      <c r="H61" s="11">
        <v>28</v>
      </c>
      <c r="I61" s="11">
        <v>35</v>
      </c>
      <c r="J61" s="11">
        <v>42</v>
      </c>
      <c r="K61" s="11">
        <v>34</v>
      </c>
      <c r="L61" s="11">
        <v>32</v>
      </c>
      <c r="M61" s="11">
        <v>-9</v>
      </c>
      <c r="N61" s="11">
        <v>1</v>
      </c>
      <c r="O61" s="11">
        <v>9</v>
      </c>
      <c r="P61" s="11">
        <v>10</v>
      </c>
      <c r="Q61" s="11">
        <v>3</v>
      </c>
      <c r="R61" s="11">
        <v>29</v>
      </c>
      <c r="S61" s="11">
        <v>74</v>
      </c>
      <c r="T61" s="11">
        <v>56</v>
      </c>
      <c r="U61" s="11">
        <v>49</v>
      </c>
      <c r="V61" s="11">
        <v>49</v>
      </c>
    </row>
    <row r="62" spans="1:22" s="6" customFormat="1" ht="11.25" customHeight="1">
      <c r="A62" s="42" t="s">
        <v>56</v>
      </c>
      <c r="B62" s="42"/>
      <c r="C62" s="11">
        <v>32</v>
      </c>
      <c r="D62" s="11">
        <v>29</v>
      </c>
      <c r="E62" s="11">
        <v>14</v>
      </c>
      <c r="F62" s="11">
        <v>17</v>
      </c>
      <c r="G62" s="11">
        <v>18</v>
      </c>
      <c r="H62" s="11">
        <v>21</v>
      </c>
      <c r="I62" s="11">
        <v>32</v>
      </c>
      <c r="J62" s="11">
        <v>26</v>
      </c>
      <c r="K62" s="11">
        <v>21</v>
      </c>
      <c r="L62" s="11">
        <v>14</v>
      </c>
      <c r="M62" s="11">
        <v>11</v>
      </c>
      <c r="N62" s="11">
        <v>-3</v>
      </c>
      <c r="O62" s="11">
        <v>-12</v>
      </c>
      <c r="P62" s="11">
        <v>-4</v>
      </c>
      <c r="Q62" s="11">
        <v>4</v>
      </c>
      <c r="R62" s="11">
        <v>-18</v>
      </c>
      <c r="S62" s="11">
        <v>-2</v>
      </c>
      <c r="T62" s="11">
        <v>15</v>
      </c>
      <c r="U62" s="11">
        <v>-24</v>
      </c>
      <c r="V62" s="11">
        <v>30</v>
      </c>
    </row>
    <row r="63" spans="1:22" s="6" customFormat="1" ht="11.25" customHeight="1">
      <c r="A63" s="42" t="s">
        <v>57</v>
      </c>
      <c r="B63" s="42"/>
      <c r="C63" s="11">
        <v>24</v>
      </c>
      <c r="D63" s="11">
        <v>26</v>
      </c>
      <c r="E63" s="11">
        <v>12</v>
      </c>
      <c r="F63" s="11">
        <v>15</v>
      </c>
      <c r="G63" s="11">
        <v>23</v>
      </c>
      <c r="H63" s="11">
        <v>37</v>
      </c>
      <c r="I63" s="11">
        <v>35</v>
      </c>
      <c r="J63" s="11">
        <v>25</v>
      </c>
      <c r="K63" s="11">
        <v>20</v>
      </c>
      <c r="L63" s="11">
        <v>31</v>
      </c>
      <c r="M63" s="11">
        <v>-13</v>
      </c>
      <c r="N63" s="11">
        <v>-9</v>
      </c>
      <c r="O63" s="11">
        <v>-13</v>
      </c>
      <c r="P63" s="11">
        <v>-5</v>
      </c>
      <c r="Q63" s="11">
        <v>-8</v>
      </c>
      <c r="R63" s="11">
        <v>-54</v>
      </c>
      <c r="S63" s="11">
        <v>23</v>
      </c>
      <c r="T63" s="11">
        <v>-39</v>
      </c>
      <c r="U63" s="11">
        <v>-16</v>
      </c>
      <c r="V63" s="11">
        <v>35</v>
      </c>
    </row>
    <row r="64" spans="1:22" s="6" customFormat="1" ht="11.25" customHeight="1">
      <c r="A64" s="42" t="s">
        <v>58</v>
      </c>
      <c r="B64" s="42"/>
      <c r="C64" s="11">
        <v>56</v>
      </c>
      <c r="D64" s="11">
        <v>47</v>
      </c>
      <c r="E64" s="11">
        <v>27</v>
      </c>
      <c r="F64" s="11">
        <v>33</v>
      </c>
      <c r="G64" s="11">
        <v>37</v>
      </c>
      <c r="H64" s="11">
        <v>48</v>
      </c>
      <c r="I64" s="11">
        <v>49</v>
      </c>
      <c r="J64" s="11">
        <v>36</v>
      </c>
      <c r="K64" s="11">
        <v>36</v>
      </c>
      <c r="L64" s="11">
        <v>32</v>
      </c>
      <c r="M64" s="11">
        <v>8</v>
      </c>
      <c r="N64" s="11">
        <v>-2</v>
      </c>
      <c r="O64" s="11">
        <v>-9</v>
      </c>
      <c r="P64" s="11">
        <v>-3</v>
      </c>
      <c r="Q64" s="11">
        <v>5</v>
      </c>
      <c r="R64" s="11">
        <v>-58</v>
      </c>
      <c r="S64" s="11">
        <v>-27</v>
      </c>
      <c r="T64" s="11">
        <v>-18</v>
      </c>
      <c r="U64" s="11">
        <v>12</v>
      </c>
      <c r="V64" s="11">
        <v>42</v>
      </c>
    </row>
    <row r="65" spans="1:22" s="6" customFormat="1" ht="11.25" customHeight="1">
      <c r="A65" s="42" t="s">
        <v>59</v>
      </c>
      <c r="B65" s="42"/>
      <c r="C65" s="11">
        <v>57</v>
      </c>
      <c r="D65" s="11">
        <v>85</v>
      </c>
      <c r="E65" s="11">
        <v>72</v>
      </c>
      <c r="F65" s="11">
        <v>44</v>
      </c>
      <c r="G65" s="11">
        <v>98</v>
      </c>
      <c r="H65" s="11">
        <v>131</v>
      </c>
      <c r="I65" s="11">
        <v>148</v>
      </c>
      <c r="J65" s="11">
        <v>147</v>
      </c>
      <c r="K65" s="11">
        <v>54</v>
      </c>
      <c r="L65" s="11">
        <v>80</v>
      </c>
      <c r="M65" s="11">
        <v>-74</v>
      </c>
      <c r="N65" s="11">
        <v>-63</v>
      </c>
      <c r="O65" s="11">
        <v>-75</v>
      </c>
      <c r="P65" s="11">
        <v>-10</v>
      </c>
      <c r="Q65" s="11">
        <v>18</v>
      </c>
      <c r="R65" s="11">
        <v>85</v>
      </c>
      <c r="S65" s="11">
        <v>117</v>
      </c>
      <c r="T65" s="11">
        <v>84</v>
      </c>
      <c r="U65" s="11">
        <v>94</v>
      </c>
      <c r="V65" s="11">
        <v>55</v>
      </c>
    </row>
    <row r="66" spans="1:22" s="6" customFormat="1" ht="11.25" customHeight="1">
      <c r="A66" s="42" t="s">
        <v>60</v>
      </c>
      <c r="B66" s="42"/>
      <c r="C66" s="11">
        <v>21</v>
      </c>
      <c r="D66" s="11">
        <v>6</v>
      </c>
      <c r="E66" s="11">
        <v>3</v>
      </c>
      <c r="F66" s="11">
        <v>12</v>
      </c>
      <c r="G66" s="11">
        <v>9</v>
      </c>
      <c r="H66" s="11">
        <v>4</v>
      </c>
      <c r="I66" s="11">
        <v>14</v>
      </c>
      <c r="J66" s="11">
        <v>7</v>
      </c>
      <c r="K66" s="11">
        <v>2</v>
      </c>
      <c r="L66" s="11">
        <v>4</v>
      </c>
      <c r="M66" s="11">
        <v>17</v>
      </c>
      <c r="N66" s="11">
        <v>-8</v>
      </c>
      <c r="O66" s="11">
        <v>-4</v>
      </c>
      <c r="P66" s="11">
        <v>10</v>
      </c>
      <c r="Q66" s="11">
        <v>5</v>
      </c>
      <c r="R66" s="11">
        <v>-21</v>
      </c>
      <c r="S66" s="11">
        <v>-22</v>
      </c>
      <c r="T66" s="11">
        <v>-5</v>
      </c>
      <c r="U66" s="11">
        <v>15</v>
      </c>
      <c r="V66" s="11">
        <v>-3</v>
      </c>
    </row>
    <row r="67" spans="1:22" s="6" customFormat="1" ht="11.25" customHeight="1">
      <c r="A67" s="42" t="s">
        <v>61</v>
      </c>
      <c r="B67" s="42"/>
      <c r="C67" s="11">
        <v>132</v>
      </c>
      <c r="D67" s="11">
        <v>187</v>
      </c>
      <c r="E67" s="11">
        <v>191</v>
      </c>
      <c r="F67" s="11">
        <v>130</v>
      </c>
      <c r="G67" s="11">
        <v>158</v>
      </c>
      <c r="H67" s="11">
        <v>189</v>
      </c>
      <c r="I67" s="11">
        <v>164</v>
      </c>
      <c r="J67" s="11">
        <v>156</v>
      </c>
      <c r="K67" s="11">
        <v>122</v>
      </c>
      <c r="L67" s="11">
        <v>155</v>
      </c>
      <c r="M67" s="11">
        <v>-57</v>
      </c>
      <c r="N67" s="11">
        <v>23</v>
      </c>
      <c r="O67" s="11">
        <v>35</v>
      </c>
      <c r="P67" s="11">
        <v>8</v>
      </c>
      <c r="Q67" s="11">
        <v>3</v>
      </c>
      <c r="R67" s="11">
        <v>72</v>
      </c>
      <c r="S67" s="11">
        <v>331</v>
      </c>
      <c r="T67" s="11">
        <v>55</v>
      </c>
      <c r="U67" s="11">
        <v>28</v>
      </c>
      <c r="V67" s="11">
        <v>99</v>
      </c>
    </row>
    <row r="68" spans="1:22" s="6" customFormat="1" ht="11.25" customHeight="1">
      <c r="A68" s="42" t="s">
        <v>62</v>
      </c>
      <c r="B68" s="42"/>
      <c r="C68" s="11">
        <v>832</v>
      </c>
      <c r="D68" s="11">
        <v>1118</v>
      </c>
      <c r="E68" s="11">
        <v>698</v>
      </c>
      <c r="F68" s="11">
        <v>547</v>
      </c>
      <c r="G68" s="11">
        <v>663</v>
      </c>
      <c r="H68" s="11">
        <v>582</v>
      </c>
      <c r="I68" s="11">
        <v>719</v>
      </c>
      <c r="J68" s="11">
        <v>587</v>
      </c>
      <c r="K68" s="11">
        <v>771</v>
      </c>
      <c r="L68" s="11">
        <v>774</v>
      </c>
      <c r="M68" s="11">
        <v>250</v>
      </c>
      <c r="N68" s="11">
        <v>399</v>
      </c>
      <c r="O68" s="11">
        <v>111</v>
      </c>
      <c r="P68" s="11">
        <v>-224</v>
      </c>
      <c r="Q68" s="11">
        <v>-111</v>
      </c>
      <c r="R68" s="11">
        <v>1318</v>
      </c>
      <c r="S68" s="11">
        <v>1122</v>
      </c>
      <c r="T68" s="11">
        <v>-854</v>
      </c>
      <c r="U68" s="11">
        <v>-147</v>
      </c>
      <c r="V68" s="11">
        <v>-381</v>
      </c>
    </row>
    <row r="69" spans="1:22" s="6" customFormat="1" ht="11.25" customHeight="1">
      <c r="A69" s="42" t="s">
        <v>63</v>
      </c>
      <c r="B69" s="42"/>
      <c r="C69" s="11">
        <v>156</v>
      </c>
      <c r="D69" s="11">
        <v>250</v>
      </c>
      <c r="E69" s="11">
        <v>239</v>
      </c>
      <c r="F69" s="11">
        <v>204</v>
      </c>
      <c r="G69" s="11">
        <v>266</v>
      </c>
      <c r="H69" s="11">
        <v>92</v>
      </c>
      <c r="I69" s="11">
        <v>150</v>
      </c>
      <c r="J69" s="11">
        <v>148</v>
      </c>
      <c r="K69" s="11">
        <v>171</v>
      </c>
      <c r="L69" s="11">
        <v>200</v>
      </c>
      <c r="M69" s="11">
        <v>64</v>
      </c>
      <c r="N69" s="11">
        <v>100</v>
      </c>
      <c r="O69" s="11">
        <v>91</v>
      </c>
      <c r="P69" s="11">
        <v>33</v>
      </c>
      <c r="Q69" s="11">
        <v>66</v>
      </c>
      <c r="R69" s="11">
        <v>134</v>
      </c>
      <c r="S69" s="11">
        <v>426</v>
      </c>
      <c r="T69" s="11">
        <v>97</v>
      </c>
      <c r="U69" s="11">
        <v>329</v>
      </c>
      <c r="V69" s="11">
        <v>40</v>
      </c>
    </row>
    <row r="70" spans="1:22" s="6" customFormat="1" ht="11.25" customHeight="1">
      <c r="A70" s="42" t="s">
        <v>64</v>
      </c>
      <c r="B70" s="42"/>
      <c r="C70" s="11">
        <v>40</v>
      </c>
      <c r="D70" s="11">
        <v>71</v>
      </c>
      <c r="E70" s="11">
        <v>115</v>
      </c>
      <c r="F70" s="11">
        <v>77</v>
      </c>
      <c r="G70" s="11">
        <v>79</v>
      </c>
      <c r="H70" s="11">
        <v>48</v>
      </c>
      <c r="I70" s="11">
        <v>64</v>
      </c>
      <c r="J70" s="11">
        <v>43</v>
      </c>
      <c r="K70" s="11">
        <v>68</v>
      </c>
      <c r="L70" s="11">
        <v>71</v>
      </c>
      <c r="M70" s="11">
        <v>-8</v>
      </c>
      <c r="N70" s="11">
        <v>7</v>
      </c>
      <c r="O70" s="11">
        <v>72</v>
      </c>
      <c r="P70" s="11">
        <v>9</v>
      </c>
      <c r="Q70" s="11">
        <v>8</v>
      </c>
      <c r="R70" s="11">
        <v>-2</v>
      </c>
      <c r="S70" s="11">
        <v>120</v>
      </c>
      <c r="T70" s="11">
        <v>136</v>
      </c>
      <c r="U70" s="11">
        <v>21</v>
      </c>
      <c r="V70" s="11">
        <v>70</v>
      </c>
    </row>
    <row r="71" spans="1:22" s="6" customFormat="1" ht="11.25" customHeight="1">
      <c r="A71" s="42" t="s">
        <v>65</v>
      </c>
      <c r="B71" s="42"/>
      <c r="C71" s="11">
        <v>98</v>
      </c>
      <c r="D71" s="11">
        <v>111</v>
      </c>
      <c r="E71" s="11">
        <v>147</v>
      </c>
      <c r="F71" s="11">
        <v>114</v>
      </c>
      <c r="G71" s="11">
        <v>169</v>
      </c>
      <c r="H71" s="11">
        <v>103</v>
      </c>
      <c r="I71" s="11">
        <v>110</v>
      </c>
      <c r="J71" s="11">
        <v>100</v>
      </c>
      <c r="K71" s="11">
        <v>113</v>
      </c>
      <c r="L71" s="11">
        <v>121</v>
      </c>
      <c r="M71" s="11">
        <v>-5</v>
      </c>
      <c r="N71" s="11">
        <v>1</v>
      </c>
      <c r="O71" s="11">
        <v>47</v>
      </c>
      <c r="P71" s="11">
        <v>1</v>
      </c>
      <c r="Q71" s="11">
        <v>48</v>
      </c>
      <c r="R71" s="11">
        <v>-16</v>
      </c>
      <c r="S71" s="11">
        <v>135</v>
      </c>
      <c r="T71" s="11">
        <v>75</v>
      </c>
      <c r="U71" s="11">
        <v>190</v>
      </c>
      <c r="V71" s="11">
        <v>77</v>
      </c>
    </row>
    <row r="72" spans="1:22" s="6" customFormat="1" ht="11.25" customHeight="1">
      <c r="A72" s="42" t="s">
        <v>66</v>
      </c>
      <c r="B72" s="42"/>
      <c r="C72" s="11">
        <v>621</v>
      </c>
      <c r="D72" s="11">
        <v>940</v>
      </c>
      <c r="E72" s="11">
        <v>678</v>
      </c>
      <c r="F72" s="11">
        <v>493</v>
      </c>
      <c r="G72" s="11">
        <v>524</v>
      </c>
      <c r="H72" s="11">
        <v>644</v>
      </c>
      <c r="I72" s="11">
        <v>857</v>
      </c>
      <c r="J72" s="11">
        <v>760</v>
      </c>
      <c r="K72" s="11">
        <v>583</v>
      </c>
      <c r="L72" s="11">
        <v>599</v>
      </c>
      <c r="M72" s="11">
        <v>-23</v>
      </c>
      <c r="N72" s="11">
        <v>83</v>
      </c>
      <c r="O72" s="11">
        <v>-82</v>
      </c>
      <c r="P72" s="11">
        <v>-90</v>
      </c>
      <c r="Q72" s="11">
        <v>-75</v>
      </c>
      <c r="R72" s="11">
        <v>530</v>
      </c>
      <c r="S72" s="11">
        <v>1031</v>
      </c>
      <c r="T72" s="11">
        <v>449</v>
      </c>
      <c r="U72" s="11">
        <v>-348</v>
      </c>
      <c r="V72" s="11">
        <v>69</v>
      </c>
    </row>
    <row r="73" spans="1:22" s="6" customFormat="1" ht="11.25" customHeight="1">
      <c r="A73" s="42" t="s">
        <v>67</v>
      </c>
      <c r="B73" s="42"/>
      <c r="C73" s="11">
        <v>27</v>
      </c>
      <c r="D73" s="11">
        <v>33</v>
      </c>
      <c r="E73" s="11">
        <v>23</v>
      </c>
      <c r="F73" s="11">
        <v>27</v>
      </c>
      <c r="G73" s="11">
        <v>24</v>
      </c>
      <c r="H73" s="11">
        <v>44</v>
      </c>
      <c r="I73" s="11">
        <v>48</v>
      </c>
      <c r="J73" s="11">
        <v>44</v>
      </c>
      <c r="K73" s="11">
        <v>44</v>
      </c>
      <c r="L73" s="11">
        <v>43</v>
      </c>
      <c r="M73" s="11">
        <v>-17</v>
      </c>
      <c r="N73" s="11">
        <v>-15</v>
      </c>
      <c r="O73" s="11">
        <v>-21</v>
      </c>
      <c r="P73" s="11">
        <v>-17</v>
      </c>
      <c r="Q73" s="11">
        <v>-19</v>
      </c>
      <c r="R73" s="11">
        <v>-27</v>
      </c>
      <c r="S73" s="11">
        <v>-3</v>
      </c>
      <c r="T73" s="11">
        <v>-15</v>
      </c>
      <c r="U73" s="11">
        <v>17</v>
      </c>
      <c r="V73" s="11">
        <v>45</v>
      </c>
    </row>
    <row r="74" spans="1:22" s="6" customFormat="1" ht="11.25" customHeight="1">
      <c r="A74" s="42" t="s">
        <v>68</v>
      </c>
      <c r="B74" s="42"/>
      <c r="C74" s="11">
        <v>11</v>
      </c>
      <c r="D74" s="11">
        <v>7</v>
      </c>
      <c r="E74" s="11">
        <v>6</v>
      </c>
      <c r="F74" s="11">
        <v>4</v>
      </c>
      <c r="G74" s="11">
        <v>13</v>
      </c>
      <c r="H74" s="11">
        <v>19</v>
      </c>
      <c r="I74" s="11">
        <v>8</v>
      </c>
      <c r="J74" s="11">
        <v>3</v>
      </c>
      <c r="K74" s="11">
        <v>9</v>
      </c>
      <c r="L74" s="11">
        <v>9</v>
      </c>
      <c r="M74" s="11">
        <v>-8</v>
      </c>
      <c r="N74" s="11">
        <v>-1</v>
      </c>
      <c r="O74" s="11">
        <v>3</v>
      </c>
      <c r="P74" s="11">
        <v>-5</v>
      </c>
      <c r="Q74" s="11">
        <v>4</v>
      </c>
      <c r="R74" s="11">
        <v>-24</v>
      </c>
      <c r="S74" s="11">
        <v>3</v>
      </c>
      <c r="T74" s="11">
        <v>-16</v>
      </c>
      <c r="U74" s="11">
        <v>25</v>
      </c>
      <c r="V74" s="11">
        <v>25</v>
      </c>
    </row>
    <row r="75" spans="1:22" s="6" customFormat="1" ht="11.25" customHeight="1">
      <c r="A75" s="42" t="s">
        <v>69</v>
      </c>
      <c r="B75" s="42"/>
      <c r="C75" s="11">
        <v>223</v>
      </c>
      <c r="D75" s="11">
        <v>374</v>
      </c>
      <c r="E75" s="11">
        <v>334</v>
      </c>
      <c r="F75" s="11">
        <v>364</v>
      </c>
      <c r="G75" s="11">
        <v>393</v>
      </c>
      <c r="H75" s="11">
        <v>234</v>
      </c>
      <c r="I75" s="11">
        <v>301</v>
      </c>
      <c r="J75" s="11">
        <v>373</v>
      </c>
      <c r="K75" s="11">
        <v>230</v>
      </c>
      <c r="L75" s="11">
        <v>290</v>
      </c>
      <c r="M75" s="11">
        <v>-11</v>
      </c>
      <c r="N75" s="11">
        <v>73</v>
      </c>
      <c r="O75" s="11">
        <v>-39</v>
      </c>
      <c r="P75" s="11">
        <v>134</v>
      </c>
      <c r="Q75" s="11">
        <v>103</v>
      </c>
      <c r="R75" s="11">
        <v>438</v>
      </c>
      <c r="S75" s="11">
        <v>505</v>
      </c>
      <c r="T75" s="11">
        <v>876</v>
      </c>
      <c r="U75" s="11">
        <v>521</v>
      </c>
      <c r="V75" s="11">
        <v>250</v>
      </c>
    </row>
    <row r="76" spans="1:22" s="6" customFormat="1" ht="11.25" customHeight="1">
      <c r="A76" s="42" t="s">
        <v>70</v>
      </c>
      <c r="B76" s="42"/>
      <c r="C76" s="11">
        <v>51</v>
      </c>
      <c r="D76" s="11">
        <v>61</v>
      </c>
      <c r="E76" s="11">
        <v>69</v>
      </c>
      <c r="F76" s="11">
        <v>33</v>
      </c>
      <c r="G76" s="11">
        <v>69</v>
      </c>
      <c r="H76" s="11">
        <v>26</v>
      </c>
      <c r="I76" s="11">
        <v>34</v>
      </c>
      <c r="J76" s="11">
        <v>45</v>
      </c>
      <c r="K76" s="11">
        <v>52</v>
      </c>
      <c r="L76" s="11">
        <v>37</v>
      </c>
      <c r="M76" s="11">
        <v>25</v>
      </c>
      <c r="N76" s="11">
        <v>27</v>
      </c>
      <c r="O76" s="11">
        <v>24</v>
      </c>
      <c r="P76" s="11">
        <v>-19</v>
      </c>
      <c r="Q76" s="11">
        <v>32</v>
      </c>
      <c r="R76" s="11">
        <v>-26</v>
      </c>
      <c r="S76" s="11">
        <v>48</v>
      </c>
      <c r="T76" s="11">
        <v>113</v>
      </c>
      <c r="U76" s="11">
        <v>82</v>
      </c>
      <c r="V76" s="11">
        <v>67</v>
      </c>
    </row>
    <row r="77" spans="1:22" s="6" customFormat="1" ht="11.25" customHeight="1">
      <c r="A77" s="42" t="s">
        <v>71</v>
      </c>
      <c r="B77" s="42"/>
      <c r="C77" s="11">
        <v>77</v>
      </c>
      <c r="D77" s="11">
        <v>42</v>
      </c>
      <c r="E77" s="11">
        <v>32</v>
      </c>
      <c r="F77" s="11">
        <v>16</v>
      </c>
      <c r="G77" s="11">
        <v>16</v>
      </c>
      <c r="H77" s="11">
        <v>58</v>
      </c>
      <c r="I77" s="11">
        <v>64</v>
      </c>
      <c r="J77" s="11">
        <v>49</v>
      </c>
      <c r="K77" s="11">
        <v>48</v>
      </c>
      <c r="L77" s="11">
        <v>39</v>
      </c>
      <c r="M77" s="11">
        <v>19</v>
      </c>
      <c r="N77" s="11">
        <v>-22</v>
      </c>
      <c r="O77" s="11">
        <v>-17</v>
      </c>
      <c r="P77" s="11">
        <v>-32</v>
      </c>
      <c r="Q77" s="11">
        <v>-23</v>
      </c>
      <c r="R77" s="11">
        <v>-98</v>
      </c>
      <c r="S77" s="11">
        <v>-109</v>
      </c>
      <c r="T77" s="11">
        <v>-3</v>
      </c>
      <c r="U77" s="11">
        <v>19</v>
      </c>
      <c r="V77" s="11">
        <v>-2</v>
      </c>
    </row>
    <row r="78" spans="1:22" s="6" customFormat="1" ht="11.25" customHeight="1">
      <c r="A78" s="42" t="s">
        <v>72</v>
      </c>
      <c r="B78" s="42"/>
      <c r="C78" s="11">
        <v>136</v>
      </c>
      <c r="D78" s="11">
        <v>244</v>
      </c>
      <c r="E78" s="11">
        <v>226</v>
      </c>
      <c r="F78" s="11">
        <v>174</v>
      </c>
      <c r="G78" s="11">
        <v>221</v>
      </c>
      <c r="H78" s="11">
        <v>130</v>
      </c>
      <c r="I78" s="11">
        <v>171</v>
      </c>
      <c r="J78" s="11">
        <v>142</v>
      </c>
      <c r="K78" s="11">
        <v>173</v>
      </c>
      <c r="L78" s="11">
        <v>166</v>
      </c>
      <c r="M78" s="11">
        <v>6</v>
      </c>
      <c r="N78" s="11">
        <v>73</v>
      </c>
      <c r="O78" s="11">
        <v>84</v>
      </c>
      <c r="P78" s="11">
        <v>1</v>
      </c>
      <c r="Q78" s="11">
        <v>55</v>
      </c>
      <c r="R78" s="11">
        <v>-85</v>
      </c>
      <c r="S78" s="11">
        <v>375</v>
      </c>
      <c r="T78" s="11">
        <v>112</v>
      </c>
      <c r="U78" s="11">
        <v>129</v>
      </c>
      <c r="V78" s="11">
        <v>279</v>
      </c>
    </row>
    <row r="79" spans="1:22" s="6" customFormat="1" ht="11.25" customHeight="1">
      <c r="A79" s="42" t="s">
        <v>73</v>
      </c>
      <c r="B79" s="42"/>
      <c r="C79" s="11">
        <v>94</v>
      </c>
      <c r="D79" s="11">
        <v>129</v>
      </c>
      <c r="E79" s="11">
        <v>123</v>
      </c>
      <c r="F79" s="11">
        <v>94</v>
      </c>
      <c r="G79" s="11">
        <v>117</v>
      </c>
      <c r="H79" s="11">
        <v>81</v>
      </c>
      <c r="I79" s="11">
        <v>103</v>
      </c>
      <c r="J79" s="11">
        <v>99</v>
      </c>
      <c r="K79" s="11">
        <v>107</v>
      </c>
      <c r="L79" s="11">
        <v>109</v>
      </c>
      <c r="M79" s="11">
        <v>13</v>
      </c>
      <c r="N79" s="11">
        <v>26</v>
      </c>
      <c r="O79" s="11">
        <v>24</v>
      </c>
      <c r="P79" s="11">
        <v>-13</v>
      </c>
      <c r="Q79" s="11">
        <v>8</v>
      </c>
      <c r="R79" s="11">
        <v>32</v>
      </c>
      <c r="S79" s="11">
        <v>121</v>
      </c>
      <c r="T79" s="11">
        <v>189</v>
      </c>
      <c r="U79" s="11">
        <v>119</v>
      </c>
      <c r="V79" s="11">
        <v>81</v>
      </c>
    </row>
    <row r="80" spans="1:22" s="6" customFormat="1" ht="11.25" customHeight="1">
      <c r="A80" s="42" t="s">
        <v>74</v>
      </c>
      <c r="B80" s="42"/>
      <c r="C80" s="11">
        <v>186</v>
      </c>
      <c r="D80" s="11">
        <v>262</v>
      </c>
      <c r="E80" s="11">
        <v>211</v>
      </c>
      <c r="F80" s="11">
        <v>199</v>
      </c>
      <c r="G80" s="11">
        <v>217</v>
      </c>
      <c r="H80" s="11">
        <v>120</v>
      </c>
      <c r="I80" s="11">
        <v>145</v>
      </c>
      <c r="J80" s="11">
        <v>122</v>
      </c>
      <c r="K80" s="11">
        <v>165</v>
      </c>
      <c r="L80" s="11">
        <v>175</v>
      </c>
      <c r="M80" s="11">
        <v>66</v>
      </c>
      <c r="N80" s="11">
        <v>117</v>
      </c>
      <c r="O80" s="11">
        <v>89</v>
      </c>
      <c r="P80" s="11">
        <v>34</v>
      </c>
      <c r="Q80" s="11">
        <v>42</v>
      </c>
      <c r="R80" s="11">
        <v>126</v>
      </c>
      <c r="S80" s="11">
        <v>132</v>
      </c>
      <c r="T80" s="11">
        <v>141</v>
      </c>
      <c r="U80" s="11">
        <v>310</v>
      </c>
      <c r="V80" s="11">
        <v>69</v>
      </c>
    </row>
    <row r="81" spans="1:22" s="6" customFormat="1" ht="11.25" customHeight="1">
      <c r="A81" s="42" t="s">
        <v>75</v>
      </c>
      <c r="B81" s="42"/>
      <c r="C81" s="11">
        <v>23</v>
      </c>
      <c r="D81" s="11">
        <v>17</v>
      </c>
      <c r="E81" s="11">
        <v>25</v>
      </c>
      <c r="F81" s="11">
        <v>15</v>
      </c>
      <c r="G81" s="11">
        <v>24</v>
      </c>
      <c r="H81" s="11">
        <v>14</v>
      </c>
      <c r="I81" s="11">
        <v>28</v>
      </c>
      <c r="J81" s="11">
        <v>22</v>
      </c>
      <c r="K81" s="11">
        <v>18</v>
      </c>
      <c r="L81" s="11">
        <v>18</v>
      </c>
      <c r="M81" s="11">
        <v>9</v>
      </c>
      <c r="N81" s="11">
        <v>-11</v>
      </c>
      <c r="O81" s="11">
        <v>3</v>
      </c>
      <c r="P81" s="11">
        <v>-3</v>
      </c>
      <c r="Q81" s="11">
        <v>6</v>
      </c>
      <c r="R81" s="11">
        <v>-32</v>
      </c>
      <c r="S81" s="11">
        <v>10</v>
      </c>
      <c r="T81" s="11">
        <v>64</v>
      </c>
      <c r="U81" s="11">
        <v>-9</v>
      </c>
      <c r="V81" s="11">
        <v>30</v>
      </c>
    </row>
    <row r="82" spans="1:22" s="6" customFormat="1" ht="11.25" customHeight="1">
      <c r="A82" s="42" t="s">
        <v>76</v>
      </c>
      <c r="B82" s="42"/>
      <c r="C82" s="11">
        <v>58</v>
      </c>
      <c r="D82" s="11">
        <v>39</v>
      </c>
      <c r="E82" s="11">
        <v>36</v>
      </c>
      <c r="F82" s="11">
        <v>48</v>
      </c>
      <c r="G82" s="11">
        <v>44</v>
      </c>
      <c r="H82" s="11">
        <v>56</v>
      </c>
      <c r="I82" s="11">
        <v>41</v>
      </c>
      <c r="J82" s="11">
        <v>32</v>
      </c>
      <c r="K82" s="11">
        <v>30</v>
      </c>
      <c r="L82" s="11">
        <v>38</v>
      </c>
      <c r="M82" s="11">
        <v>2</v>
      </c>
      <c r="N82" s="11">
        <v>-2</v>
      </c>
      <c r="O82" s="11">
        <v>4</v>
      </c>
      <c r="P82" s="11">
        <v>18</v>
      </c>
      <c r="Q82" s="11">
        <v>6</v>
      </c>
      <c r="R82" s="11">
        <v>-5</v>
      </c>
      <c r="S82" s="11">
        <v>-41</v>
      </c>
      <c r="T82" s="11">
        <v>28</v>
      </c>
      <c r="U82" s="11">
        <v>68</v>
      </c>
      <c r="V82" s="11">
        <v>16</v>
      </c>
    </row>
    <row r="83" spans="1:22" s="6" customFormat="1" ht="11.25" customHeight="1">
      <c r="A83" s="42" t="s">
        <v>77</v>
      </c>
      <c r="B83" s="42"/>
      <c r="C83" s="11">
        <v>234</v>
      </c>
      <c r="D83" s="11">
        <v>292</v>
      </c>
      <c r="E83" s="11">
        <v>354</v>
      </c>
      <c r="F83" s="11">
        <v>308</v>
      </c>
      <c r="G83" s="11">
        <v>402</v>
      </c>
      <c r="H83" s="11">
        <v>272</v>
      </c>
      <c r="I83" s="11">
        <v>310</v>
      </c>
      <c r="J83" s="11">
        <v>242</v>
      </c>
      <c r="K83" s="11">
        <v>218</v>
      </c>
      <c r="L83" s="11">
        <v>269</v>
      </c>
      <c r="M83" s="11">
        <v>-38</v>
      </c>
      <c r="N83" s="11">
        <v>-18</v>
      </c>
      <c r="O83" s="11">
        <v>112</v>
      </c>
      <c r="P83" s="11">
        <v>90</v>
      </c>
      <c r="Q83" s="11">
        <v>133</v>
      </c>
      <c r="R83" s="11">
        <v>60</v>
      </c>
      <c r="S83" s="11">
        <v>313</v>
      </c>
      <c r="T83" s="11">
        <v>388</v>
      </c>
      <c r="U83" s="11">
        <v>379</v>
      </c>
      <c r="V83" s="11">
        <v>412</v>
      </c>
    </row>
    <row r="84" spans="1:22" s="6" customFormat="1" ht="11.25" customHeight="1">
      <c r="A84" s="42" t="s">
        <v>78</v>
      </c>
      <c r="B84" s="42"/>
      <c r="C84" s="11">
        <v>20</v>
      </c>
      <c r="D84" s="11">
        <v>41</v>
      </c>
      <c r="E84" s="11">
        <v>34</v>
      </c>
      <c r="F84" s="11">
        <v>35</v>
      </c>
      <c r="G84" s="11">
        <v>38</v>
      </c>
      <c r="H84" s="11">
        <v>29</v>
      </c>
      <c r="I84" s="11">
        <v>35</v>
      </c>
      <c r="J84" s="11">
        <v>18</v>
      </c>
      <c r="K84" s="11">
        <v>38</v>
      </c>
      <c r="L84" s="11">
        <v>31</v>
      </c>
      <c r="M84" s="11">
        <v>-9</v>
      </c>
      <c r="N84" s="11">
        <v>6</v>
      </c>
      <c r="O84" s="11">
        <v>16</v>
      </c>
      <c r="P84" s="11">
        <v>-3</v>
      </c>
      <c r="Q84" s="11">
        <v>7</v>
      </c>
      <c r="R84" s="11">
        <v>-13</v>
      </c>
      <c r="S84" s="11">
        <v>95</v>
      </c>
      <c r="T84" s="11">
        <v>20</v>
      </c>
      <c r="U84" s="11">
        <v>24</v>
      </c>
      <c r="V84" s="11">
        <v>73</v>
      </c>
    </row>
    <row r="85" spans="1:22" s="6" customFormat="1" ht="11.25" customHeight="1">
      <c r="A85" s="43" t="s">
        <v>79</v>
      </c>
      <c r="B85" s="43"/>
      <c r="C85" s="17">
        <v>224</v>
      </c>
      <c r="D85" s="17">
        <v>396</v>
      </c>
      <c r="E85" s="17">
        <v>299</v>
      </c>
      <c r="F85" s="17">
        <v>232</v>
      </c>
      <c r="G85" s="17">
        <v>258</v>
      </c>
      <c r="H85" s="17">
        <v>146</v>
      </c>
      <c r="I85" s="17">
        <v>168</v>
      </c>
      <c r="J85" s="17">
        <v>149</v>
      </c>
      <c r="K85" s="17">
        <v>197</v>
      </c>
      <c r="L85" s="17">
        <v>216</v>
      </c>
      <c r="M85" s="17">
        <v>78</v>
      </c>
      <c r="N85" s="17">
        <v>228</v>
      </c>
      <c r="O85" s="17">
        <v>150</v>
      </c>
      <c r="P85" s="17">
        <v>35</v>
      </c>
      <c r="Q85" s="17">
        <v>42</v>
      </c>
      <c r="R85" s="17">
        <v>287</v>
      </c>
      <c r="S85" s="17">
        <v>250</v>
      </c>
      <c r="T85" s="17">
        <v>105</v>
      </c>
      <c r="U85" s="17">
        <v>242</v>
      </c>
      <c r="V85" s="17">
        <v>-93</v>
      </c>
    </row>
    <row r="86" spans="1:22" s="6" customFormat="1" ht="11.25" customHeight="1">
      <c r="A86" s="14"/>
      <c r="B86" s="14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</row>
    <row r="87" spans="1:22" s="21" customFormat="1" ht="11.25" customHeight="1">
      <c r="A87" s="41" t="s">
        <v>80</v>
      </c>
      <c r="B87" s="41"/>
      <c r="C87" s="9">
        <f aca="true" t="shared" si="86" ref="C87:L87">SUM(C88:C178)</f>
        <v>8380</v>
      </c>
      <c r="D87" s="9">
        <f t="shared" si="86"/>
        <v>13204</v>
      </c>
      <c r="E87" s="9">
        <f t="shared" si="86"/>
        <v>11313</v>
      </c>
      <c r="F87" s="9">
        <f t="shared" si="86"/>
        <v>9645</v>
      </c>
      <c r="G87" s="9">
        <f t="shared" si="86"/>
        <v>12654</v>
      </c>
      <c r="H87" s="9">
        <f t="shared" si="86"/>
        <v>7526</v>
      </c>
      <c r="I87" s="9">
        <f t="shared" si="86"/>
        <v>9069</v>
      </c>
      <c r="J87" s="9">
        <f t="shared" si="86"/>
        <v>9088</v>
      </c>
      <c r="K87" s="9">
        <f t="shared" si="86"/>
        <v>9903</v>
      </c>
      <c r="L87" s="9">
        <f t="shared" si="86"/>
        <v>10808</v>
      </c>
      <c r="M87" s="9">
        <f aca="true" t="shared" si="87" ref="M87:V87">SUM(M88:M178)</f>
        <v>854</v>
      </c>
      <c r="N87" s="9">
        <f t="shared" si="87"/>
        <v>4135</v>
      </c>
      <c r="O87" s="9">
        <f t="shared" si="87"/>
        <v>2225</v>
      </c>
      <c r="P87" s="9">
        <f t="shared" si="87"/>
        <v>-258</v>
      </c>
      <c r="Q87" s="9">
        <f t="shared" si="87"/>
        <v>1846</v>
      </c>
      <c r="R87" s="9">
        <f t="shared" si="87"/>
        <v>7908</v>
      </c>
      <c r="S87" s="9">
        <f t="shared" si="87"/>
        <v>17478</v>
      </c>
      <c r="T87" s="9">
        <f t="shared" si="87"/>
        <v>8849</v>
      </c>
      <c r="U87" s="9">
        <f t="shared" si="87"/>
        <v>10815</v>
      </c>
      <c r="V87" s="9">
        <f t="shared" si="87"/>
        <v>11619</v>
      </c>
    </row>
    <row r="88" spans="1:22" s="6" customFormat="1" ht="11.25" customHeight="1">
      <c r="A88" s="42" t="s">
        <v>81</v>
      </c>
      <c r="B88" s="42"/>
      <c r="C88" s="11">
        <v>145</v>
      </c>
      <c r="D88" s="11">
        <v>314</v>
      </c>
      <c r="E88" s="11">
        <v>358</v>
      </c>
      <c r="F88" s="11">
        <v>290</v>
      </c>
      <c r="G88" s="11">
        <v>399</v>
      </c>
      <c r="H88" s="11">
        <v>107</v>
      </c>
      <c r="I88" s="11">
        <v>135</v>
      </c>
      <c r="J88" s="11">
        <v>177</v>
      </c>
      <c r="K88" s="11">
        <v>187</v>
      </c>
      <c r="L88" s="11">
        <v>238</v>
      </c>
      <c r="M88" s="11">
        <v>38</v>
      </c>
      <c r="N88" s="11">
        <v>179</v>
      </c>
      <c r="O88" s="11">
        <v>181</v>
      </c>
      <c r="P88" s="11">
        <v>103</v>
      </c>
      <c r="Q88" s="11">
        <v>161</v>
      </c>
      <c r="R88" s="11">
        <v>172</v>
      </c>
      <c r="S88" s="11">
        <v>737</v>
      </c>
      <c r="T88" s="11">
        <v>524</v>
      </c>
      <c r="U88" s="11">
        <v>278</v>
      </c>
      <c r="V88" s="11">
        <v>373</v>
      </c>
    </row>
    <row r="89" spans="1:22" s="6" customFormat="1" ht="11.25" customHeight="1">
      <c r="A89" s="42" t="s">
        <v>82</v>
      </c>
      <c r="B89" s="42"/>
      <c r="C89" s="11">
        <v>42</v>
      </c>
      <c r="D89" s="11">
        <v>43</v>
      </c>
      <c r="E89" s="11">
        <v>29</v>
      </c>
      <c r="F89" s="11">
        <v>33</v>
      </c>
      <c r="G89" s="11">
        <v>49</v>
      </c>
      <c r="H89" s="11">
        <v>59</v>
      </c>
      <c r="I89" s="11">
        <v>60</v>
      </c>
      <c r="J89" s="11">
        <v>32</v>
      </c>
      <c r="K89" s="11">
        <v>31</v>
      </c>
      <c r="L89" s="11">
        <v>23</v>
      </c>
      <c r="M89" s="11">
        <v>-17</v>
      </c>
      <c r="N89" s="11">
        <v>-17</v>
      </c>
      <c r="O89" s="11">
        <v>-3</v>
      </c>
      <c r="P89" s="11">
        <v>2</v>
      </c>
      <c r="Q89" s="11">
        <v>26</v>
      </c>
      <c r="R89" s="11">
        <v>13</v>
      </c>
      <c r="S89" s="11">
        <v>1</v>
      </c>
      <c r="T89" s="11">
        <v>-114</v>
      </c>
      <c r="U89" s="11">
        <v>79</v>
      </c>
      <c r="V89" s="11">
        <v>42</v>
      </c>
    </row>
    <row r="90" spans="1:22" s="6" customFormat="1" ht="11.25" customHeight="1">
      <c r="A90" s="42" t="s">
        <v>83</v>
      </c>
      <c r="B90" s="42"/>
      <c r="C90" s="11">
        <v>10</v>
      </c>
      <c r="D90" s="11">
        <v>14</v>
      </c>
      <c r="E90" s="11">
        <v>11</v>
      </c>
      <c r="F90" s="11">
        <v>20</v>
      </c>
      <c r="G90" s="11">
        <v>26</v>
      </c>
      <c r="H90" s="11">
        <v>36</v>
      </c>
      <c r="I90" s="11">
        <v>28</v>
      </c>
      <c r="J90" s="11">
        <v>26</v>
      </c>
      <c r="K90" s="11">
        <v>26</v>
      </c>
      <c r="L90" s="11">
        <v>30</v>
      </c>
      <c r="M90" s="11">
        <v>-26</v>
      </c>
      <c r="N90" s="11">
        <v>-14</v>
      </c>
      <c r="O90" s="11">
        <v>-15</v>
      </c>
      <c r="P90" s="11">
        <v>-6</v>
      </c>
      <c r="Q90" s="11">
        <v>-4</v>
      </c>
      <c r="R90" s="11">
        <v>-15</v>
      </c>
      <c r="S90" s="11">
        <v>33</v>
      </c>
      <c r="T90" s="11">
        <v>31</v>
      </c>
      <c r="U90" s="11">
        <v>53</v>
      </c>
      <c r="V90" s="11">
        <v>47</v>
      </c>
    </row>
    <row r="91" spans="1:22" s="6" customFormat="1" ht="11.25" customHeight="1">
      <c r="A91" s="42" t="s">
        <v>84</v>
      </c>
      <c r="B91" s="42"/>
      <c r="C91" s="11">
        <v>110</v>
      </c>
      <c r="D91" s="11">
        <v>124</v>
      </c>
      <c r="E91" s="11">
        <v>64</v>
      </c>
      <c r="F91" s="11">
        <v>68</v>
      </c>
      <c r="G91" s="11">
        <v>97</v>
      </c>
      <c r="H91" s="11">
        <v>100</v>
      </c>
      <c r="I91" s="11">
        <v>118</v>
      </c>
      <c r="J91" s="11">
        <v>92</v>
      </c>
      <c r="K91" s="11">
        <v>117</v>
      </c>
      <c r="L91" s="11">
        <v>105</v>
      </c>
      <c r="M91" s="11">
        <v>10</v>
      </c>
      <c r="N91" s="11">
        <v>6</v>
      </c>
      <c r="O91" s="11">
        <v>-28</v>
      </c>
      <c r="P91" s="11">
        <v>-49</v>
      </c>
      <c r="Q91" s="11">
        <v>-8</v>
      </c>
      <c r="R91" s="11">
        <v>22</v>
      </c>
      <c r="S91" s="11">
        <v>-20</v>
      </c>
      <c r="T91" s="11">
        <v>-50</v>
      </c>
      <c r="U91" s="11">
        <v>109</v>
      </c>
      <c r="V91" s="11">
        <v>157</v>
      </c>
    </row>
    <row r="92" spans="1:22" s="6" customFormat="1" ht="11.25" customHeight="1">
      <c r="A92" s="42" t="s">
        <v>85</v>
      </c>
      <c r="B92" s="42"/>
      <c r="C92" s="11">
        <v>13</v>
      </c>
      <c r="D92" s="11">
        <v>34</v>
      </c>
      <c r="E92" s="11">
        <v>30</v>
      </c>
      <c r="F92" s="11">
        <v>29</v>
      </c>
      <c r="G92" s="11">
        <v>39</v>
      </c>
      <c r="H92" s="11">
        <v>20</v>
      </c>
      <c r="I92" s="11">
        <v>26</v>
      </c>
      <c r="J92" s="11">
        <v>24</v>
      </c>
      <c r="K92" s="11">
        <v>24</v>
      </c>
      <c r="L92" s="11">
        <v>25</v>
      </c>
      <c r="M92" s="11">
        <v>-7</v>
      </c>
      <c r="N92" s="11">
        <v>8</v>
      </c>
      <c r="O92" s="11">
        <v>6</v>
      </c>
      <c r="P92" s="11">
        <v>5</v>
      </c>
      <c r="Q92" s="11">
        <v>14</v>
      </c>
      <c r="R92" s="11">
        <v>-13</v>
      </c>
      <c r="S92" s="11">
        <v>17</v>
      </c>
      <c r="T92" s="11">
        <v>29</v>
      </c>
      <c r="U92" s="11">
        <v>99</v>
      </c>
      <c r="V92" s="11">
        <v>67</v>
      </c>
    </row>
    <row r="93" spans="1:22" s="6" customFormat="1" ht="11.25" customHeight="1">
      <c r="A93" s="42" t="s">
        <v>86</v>
      </c>
      <c r="B93" s="42"/>
      <c r="C93" s="11">
        <v>31</v>
      </c>
      <c r="D93" s="11">
        <v>19</v>
      </c>
      <c r="E93" s="11">
        <v>19</v>
      </c>
      <c r="F93" s="11">
        <v>20</v>
      </c>
      <c r="G93" s="11">
        <v>17</v>
      </c>
      <c r="H93" s="11">
        <v>53</v>
      </c>
      <c r="I93" s="11">
        <v>53</v>
      </c>
      <c r="J93" s="11">
        <v>37</v>
      </c>
      <c r="K93" s="11">
        <v>36</v>
      </c>
      <c r="L93" s="11">
        <v>47</v>
      </c>
      <c r="M93" s="11">
        <v>-22</v>
      </c>
      <c r="N93" s="11">
        <v>-34</v>
      </c>
      <c r="O93" s="11">
        <v>-18</v>
      </c>
      <c r="P93" s="11">
        <v>-16</v>
      </c>
      <c r="Q93" s="11">
        <v>-30</v>
      </c>
      <c r="R93" s="11">
        <v>-9</v>
      </c>
      <c r="S93" s="11">
        <v>41</v>
      </c>
      <c r="T93" s="11">
        <v>-7</v>
      </c>
      <c r="U93" s="11">
        <v>48</v>
      </c>
      <c r="V93" s="11">
        <v>79</v>
      </c>
    </row>
    <row r="94" spans="1:22" s="6" customFormat="1" ht="11.25" customHeight="1">
      <c r="A94" s="42" t="s">
        <v>87</v>
      </c>
      <c r="B94" s="42"/>
      <c r="C94" s="11">
        <v>62</v>
      </c>
      <c r="D94" s="11">
        <v>78</v>
      </c>
      <c r="E94" s="11">
        <v>79</v>
      </c>
      <c r="F94" s="11">
        <v>70</v>
      </c>
      <c r="G94" s="11">
        <v>182</v>
      </c>
      <c r="H94" s="11">
        <v>56</v>
      </c>
      <c r="I94" s="11">
        <v>69</v>
      </c>
      <c r="J94" s="11">
        <v>66</v>
      </c>
      <c r="K94" s="11">
        <v>65</v>
      </c>
      <c r="L94" s="11">
        <v>72</v>
      </c>
      <c r="M94" s="11">
        <v>6</v>
      </c>
      <c r="N94" s="11">
        <v>9</v>
      </c>
      <c r="O94" s="11">
        <v>13</v>
      </c>
      <c r="P94" s="11">
        <v>5</v>
      </c>
      <c r="Q94" s="11">
        <v>110</v>
      </c>
      <c r="R94" s="11">
        <v>-17</v>
      </c>
      <c r="S94" s="11">
        <v>110</v>
      </c>
      <c r="T94" s="11">
        <v>8</v>
      </c>
      <c r="U94" s="11">
        <v>381</v>
      </c>
      <c r="V94" s="11">
        <v>431</v>
      </c>
    </row>
    <row r="95" spans="1:22" s="6" customFormat="1" ht="11.25" customHeight="1">
      <c r="A95" s="42" t="s">
        <v>88</v>
      </c>
      <c r="B95" s="42"/>
      <c r="C95" s="11">
        <v>50</v>
      </c>
      <c r="D95" s="11">
        <v>75</v>
      </c>
      <c r="E95" s="11">
        <v>103</v>
      </c>
      <c r="F95" s="11">
        <v>85</v>
      </c>
      <c r="G95" s="11">
        <v>133</v>
      </c>
      <c r="H95" s="11">
        <v>36</v>
      </c>
      <c r="I95" s="11">
        <v>47</v>
      </c>
      <c r="J95" s="11">
        <v>27</v>
      </c>
      <c r="K95" s="11">
        <v>44</v>
      </c>
      <c r="L95" s="11">
        <v>58</v>
      </c>
      <c r="M95" s="11">
        <v>14</v>
      </c>
      <c r="N95" s="11">
        <v>28</v>
      </c>
      <c r="O95" s="11">
        <v>76</v>
      </c>
      <c r="P95" s="11">
        <v>41</v>
      </c>
      <c r="Q95" s="11">
        <v>75</v>
      </c>
      <c r="R95" s="11">
        <v>26</v>
      </c>
      <c r="S95" s="11">
        <v>79</v>
      </c>
      <c r="T95" s="11">
        <v>173</v>
      </c>
      <c r="U95" s="11">
        <v>77</v>
      </c>
      <c r="V95" s="11">
        <v>272</v>
      </c>
    </row>
    <row r="96" spans="1:22" s="6" customFormat="1" ht="11.25" customHeight="1">
      <c r="A96" s="42" t="s">
        <v>89</v>
      </c>
      <c r="B96" s="42"/>
      <c r="C96" s="11">
        <v>37</v>
      </c>
      <c r="D96" s="11">
        <v>46</v>
      </c>
      <c r="E96" s="11">
        <v>29</v>
      </c>
      <c r="F96" s="11">
        <v>41</v>
      </c>
      <c r="G96" s="11">
        <v>61</v>
      </c>
      <c r="H96" s="11">
        <v>56</v>
      </c>
      <c r="I96" s="11">
        <v>60</v>
      </c>
      <c r="J96" s="11">
        <v>42</v>
      </c>
      <c r="K96" s="11">
        <v>53</v>
      </c>
      <c r="L96" s="11">
        <v>59</v>
      </c>
      <c r="M96" s="11">
        <v>-19</v>
      </c>
      <c r="N96" s="11">
        <v>-14</v>
      </c>
      <c r="O96" s="11">
        <v>-13</v>
      </c>
      <c r="P96" s="11">
        <v>-12</v>
      </c>
      <c r="Q96" s="11">
        <v>2</v>
      </c>
      <c r="R96" s="11">
        <v>-11</v>
      </c>
      <c r="S96" s="11">
        <v>18</v>
      </c>
      <c r="T96" s="11">
        <v>44</v>
      </c>
      <c r="U96" s="11">
        <v>62</v>
      </c>
      <c r="V96" s="11">
        <v>139</v>
      </c>
    </row>
    <row r="97" spans="1:22" s="6" customFormat="1" ht="11.25" customHeight="1">
      <c r="A97" s="42" t="s">
        <v>90</v>
      </c>
      <c r="B97" s="42"/>
      <c r="C97" s="11">
        <v>36</v>
      </c>
      <c r="D97" s="11">
        <v>32</v>
      </c>
      <c r="E97" s="11">
        <v>34</v>
      </c>
      <c r="F97" s="11">
        <v>24</v>
      </c>
      <c r="G97" s="11">
        <v>23</v>
      </c>
      <c r="H97" s="11">
        <v>59</v>
      </c>
      <c r="I97" s="11">
        <v>57</v>
      </c>
      <c r="J97" s="11">
        <v>49</v>
      </c>
      <c r="K97" s="11">
        <v>52</v>
      </c>
      <c r="L97" s="11">
        <v>43</v>
      </c>
      <c r="M97" s="11">
        <v>-23</v>
      </c>
      <c r="N97" s="11">
        <v>-25</v>
      </c>
      <c r="O97" s="11">
        <v>-15</v>
      </c>
      <c r="P97" s="11">
        <v>-28</v>
      </c>
      <c r="Q97" s="11">
        <v>-20</v>
      </c>
      <c r="R97" s="11">
        <v>-26</v>
      </c>
      <c r="S97" s="11">
        <v>-13</v>
      </c>
      <c r="T97" s="11">
        <v>-6</v>
      </c>
      <c r="U97" s="11">
        <v>57</v>
      </c>
      <c r="V97" s="11">
        <v>-6</v>
      </c>
    </row>
    <row r="98" spans="1:22" s="6" customFormat="1" ht="11.25" customHeight="1">
      <c r="A98" s="42" t="s">
        <v>91</v>
      </c>
      <c r="B98" s="42"/>
      <c r="C98" s="11">
        <v>97</v>
      </c>
      <c r="D98" s="11">
        <v>145</v>
      </c>
      <c r="E98" s="11">
        <v>112</v>
      </c>
      <c r="F98" s="11">
        <v>114</v>
      </c>
      <c r="G98" s="11">
        <v>170</v>
      </c>
      <c r="H98" s="11">
        <v>82</v>
      </c>
      <c r="I98" s="11">
        <v>96</v>
      </c>
      <c r="J98" s="11">
        <v>83</v>
      </c>
      <c r="K98" s="11">
        <v>107</v>
      </c>
      <c r="L98" s="11">
        <v>107</v>
      </c>
      <c r="M98" s="11">
        <v>15</v>
      </c>
      <c r="N98" s="11">
        <v>49</v>
      </c>
      <c r="O98" s="11">
        <v>29</v>
      </c>
      <c r="P98" s="11">
        <v>7</v>
      </c>
      <c r="Q98" s="11">
        <v>63</v>
      </c>
      <c r="R98" s="11">
        <v>140</v>
      </c>
      <c r="S98" s="11">
        <v>125</v>
      </c>
      <c r="T98" s="11">
        <v>-21</v>
      </c>
      <c r="U98" s="11">
        <v>280</v>
      </c>
      <c r="V98" s="11">
        <v>173</v>
      </c>
    </row>
    <row r="99" spans="1:22" s="6" customFormat="1" ht="11.25" customHeight="1">
      <c r="A99" s="42" t="s">
        <v>92</v>
      </c>
      <c r="B99" s="42"/>
      <c r="C99" s="11">
        <v>62</v>
      </c>
      <c r="D99" s="11">
        <v>58</v>
      </c>
      <c r="E99" s="11">
        <v>51</v>
      </c>
      <c r="F99" s="11">
        <v>41</v>
      </c>
      <c r="G99" s="11">
        <v>56</v>
      </c>
      <c r="H99" s="11">
        <v>18</v>
      </c>
      <c r="I99" s="11">
        <v>37</v>
      </c>
      <c r="J99" s="11">
        <v>33</v>
      </c>
      <c r="K99" s="11">
        <v>41</v>
      </c>
      <c r="L99" s="11">
        <v>43</v>
      </c>
      <c r="M99" s="11">
        <v>44</v>
      </c>
      <c r="N99" s="11">
        <v>21</v>
      </c>
      <c r="O99" s="11">
        <v>18</v>
      </c>
      <c r="P99" s="11">
        <v>0</v>
      </c>
      <c r="Q99" s="11">
        <v>13</v>
      </c>
      <c r="R99" s="11">
        <v>24</v>
      </c>
      <c r="S99" s="11">
        <v>38</v>
      </c>
      <c r="T99" s="11">
        <v>-29</v>
      </c>
      <c r="U99" s="11">
        <v>43</v>
      </c>
      <c r="V99" s="11">
        <v>68</v>
      </c>
    </row>
    <row r="100" spans="1:22" s="6" customFormat="1" ht="11.25" customHeight="1">
      <c r="A100" s="42" t="s">
        <v>93</v>
      </c>
      <c r="B100" s="42"/>
      <c r="C100" s="11">
        <v>41</v>
      </c>
      <c r="D100" s="11">
        <v>78</v>
      </c>
      <c r="E100" s="11">
        <v>69</v>
      </c>
      <c r="F100" s="11">
        <v>59</v>
      </c>
      <c r="G100" s="11">
        <v>82</v>
      </c>
      <c r="H100" s="11">
        <v>52</v>
      </c>
      <c r="I100" s="11">
        <v>51</v>
      </c>
      <c r="J100" s="11">
        <v>70</v>
      </c>
      <c r="K100" s="11">
        <v>62</v>
      </c>
      <c r="L100" s="11">
        <v>57</v>
      </c>
      <c r="M100" s="11">
        <v>-11</v>
      </c>
      <c r="N100" s="11">
        <v>27</v>
      </c>
      <c r="O100" s="11">
        <v>-1</v>
      </c>
      <c r="P100" s="11">
        <v>-3</v>
      </c>
      <c r="Q100" s="11">
        <v>25</v>
      </c>
      <c r="R100" s="11">
        <v>138</v>
      </c>
      <c r="S100" s="11">
        <v>36</v>
      </c>
      <c r="T100" s="11">
        <v>60</v>
      </c>
      <c r="U100" s="11">
        <v>50</v>
      </c>
      <c r="V100" s="11">
        <v>-7</v>
      </c>
    </row>
    <row r="101" spans="1:22" s="6" customFormat="1" ht="11.25" customHeight="1">
      <c r="A101" s="42" t="s">
        <v>94</v>
      </c>
      <c r="B101" s="42"/>
      <c r="C101" s="11">
        <v>23</v>
      </c>
      <c r="D101" s="11">
        <v>17</v>
      </c>
      <c r="E101" s="11">
        <v>4</v>
      </c>
      <c r="F101" s="11">
        <v>5</v>
      </c>
      <c r="G101" s="11">
        <v>23</v>
      </c>
      <c r="H101" s="11">
        <v>15</v>
      </c>
      <c r="I101" s="11">
        <v>26</v>
      </c>
      <c r="J101" s="11">
        <v>9</v>
      </c>
      <c r="K101" s="11">
        <v>27</v>
      </c>
      <c r="L101" s="11">
        <v>15</v>
      </c>
      <c r="M101" s="11">
        <v>8</v>
      </c>
      <c r="N101" s="11">
        <v>-9</v>
      </c>
      <c r="O101" s="11">
        <v>-5</v>
      </c>
      <c r="P101" s="11">
        <v>-22</v>
      </c>
      <c r="Q101" s="11">
        <v>8</v>
      </c>
      <c r="R101" s="11">
        <v>-10</v>
      </c>
      <c r="S101" s="11">
        <v>-24</v>
      </c>
      <c r="T101" s="11">
        <v>-13</v>
      </c>
      <c r="U101" s="11">
        <v>50</v>
      </c>
      <c r="V101" s="11">
        <v>-37</v>
      </c>
    </row>
    <row r="102" spans="1:22" s="6" customFormat="1" ht="11.25" customHeight="1">
      <c r="A102" s="42" t="s">
        <v>95</v>
      </c>
      <c r="B102" s="42"/>
      <c r="C102" s="11">
        <v>15</v>
      </c>
      <c r="D102" s="11">
        <v>16</v>
      </c>
      <c r="E102" s="11">
        <v>19</v>
      </c>
      <c r="F102" s="11">
        <v>27</v>
      </c>
      <c r="G102" s="11">
        <v>41</v>
      </c>
      <c r="H102" s="11">
        <v>19</v>
      </c>
      <c r="I102" s="11">
        <v>35</v>
      </c>
      <c r="J102" s="11">
        <v>21</v>
      </c>
      <c r="K102" s="11">
        <v>26</v>
      </c>
      <c r="L102" s="11">
        <v>24</v>
      </c>
      <c r="M102" s="11">
        <v>-4</v>
      </c>
      <c r="N102" s="11">
        <v>-19</v>
      </c>
      <c r="O102" s="11">
        <v>-2</v>
      </c>
      <c r="P102" s="11">
        <v>1</v>
      </c>
      <c r="Q102" s="11">
        <v>17</v>
      </c>
      <c r="R102" s="11">
        <v>-6</v>
      </c>
      <c r="S102" s="11">
        <v>45</v>
      </c>
      <c r="T102" s="11">
        <v>20</v>
      </c>
      <c r="U102" s="11">
        <v>62</v>
      </c>
      <c r="V102" s="11">
        <v>55</v>
      </c>
    </row>
    <row r="103" spans="1:22" s="6" customFormat="1" ht="11.25" customHeight="1">
      <c r="A103" s="42" t="s">
        <v>96</v>
      </c>
      <c r="B103" s="42"/>
      <c r="C103" s="11">
        <v>164</v>
      </c>
      <c r="D103" s="11">
        <v>477</v>
      </c>
      <c r="E103" s="11">
        <v>366</v>
      </c>
      <c r="F103" s="11">
        <v>345</v>
      </c>
      <c r="G103" s="11">
        <v>504</v>
      </c>
      <c r="H103" s="11">
        <v>93</v>
      </c>
      <c r="I103" s="11">
        <v>172</v>
      </c>
      <c r="J103" s="11">
        <v>168</v>
      </c>
      <c r="K103" s="11">
        <v>256</v>
      </c>
      <c r="L103" s="11">
        <v>355</v>
      </c>
      <c r="M103" s="11">
        <v>71</v>
      </c>
      <c r="N103" s="11">
        <v>305</v>
      </c>
      <c r="O103" s="11">
        <v>198</v>
      </c>
      <c r="P103" s="11">
        <v>89</v>
      </c>
      <c r="Q103" s="11">
        <v>149</v>
      </c>
      <c r="R103" s="11">
        <v>501</v>
      </c>
      <c r="S103" s="11">
        <v>999</v>
      </c>
      <c r="T103" s="11">
        <v>487</v>
      </c>
      <c r="U103" s="11">
        <v>1121</v>
      </c>
      <c r="V103" s="11">
        <v>-21</v>
      </c>
    </row>
    <row r="104" spans="1:22" s="6" customFormat="1" ht="11.25" customHeight="1">
      <c r="A104" s="42" t="s">
        <v>97</v>
      </c>
      <c r="B104" s="42"/>
      <c r="C104" s="11">
        <v>26</v>
      </c>
      <c r="D104" s="11">
        <v>16</v>
      </c>
      <c r="E104" s="11">
        <v>11</v>
      </c>
      <c r="F104" s="11">
        <v>18</v>
      </c>
      <c r="G104" s="11">
        <v>27</v>
      </c>
      <c r="H104" s="11">
        <v>42</v>
      </c>
      <c r="I104" s="11">
        <v>41</v>
      </c>
      <c r="J104" s="11">
        <v>23</v>
      </c>
      <c r="K104" s="11">
        <v>34</v>
      </c>
      <c r="L104" s="11">
        <v>39</v>
      </c>
      <c r="M104" s="11">
        <v>-16</v>
      </c>
      <c r="N104" s="11">
        <v>-25</v>
      </c>
      <c r="O104" s="11">
        <v>-12</v>
      </c>
      <c r="P104" s="11">
        <v>-16</v>
      </c>
      <c r="Q104" s="11">
        <v>-12</v>
      </c>
      <c r="R104" s="11">
        <v>-50</v>
      </c>
      <c r="S104" s="11">
        <v>-8</v>
      </c>
      <c r="T104" s="11">
        <v>2</v>
      </c>
      <c r="U104" s="11">
        <v>41</v>
      </c>
      <c r="V104" s="11">
        <v>70</v>
      </c>
    </row>
    <row r="105" spans="1:22" s="6" customFormat="1" ht="11.25" customHeight="1">
      <c r="A105" s="42" t="s">
        <v>98</v>
      </c>
      <c r="B105" s="42"/>
      <c r="C105" s="11">
        <v>54</v>
      </c>
      <c r="D105" s="11">
        <v>42</v>
      </c>
      <c r="E105" s="11">
        <v>36</v>
      </c>
      <c r="F105" s="11">
        <v>41</v>
      </c>
      <c r="G105" s="11">
        <v>46</v>
      </c>
      <c r="H105" s="11">
        <v>34</v>
      </c>
      <c r="I105" s="11">
        <v>43</v>
      </c>
      <c r="J105" s="11">
        <v>50</v>
      </c>
      <c r="K105" s="11">
        <v>52</v>
      </c>
      <c r="L105" s="11">
        <v>50</v>
      </c>
      <c r="M105" s="11">
        <v>20</v>
      </c>
      <c r="N105" s="11">
        <v>-1</v>
      </c>
      <c r="O105" s="11">
        <v>-14</v>
      </c>
      <c r="P105" s="11">
        <v>-11</v>
      </c>
      <c r="Q105" s="11">
        <v>-4</v>
      </c>
      <c r="R105" s="11">
        <v>14</v>
      </c>
      <c r="S105" s="11">
        <v>-13</v>
      </c>
      <c r="T105" s="11">
        <v>42</v>
      </c>
      <c r="U105" s="11">
        <v>15</v>
      </c>
      <c r="V105" s="11">
        <v>80</v>
      </c>
    </row>
    <row r="106" spans="1:22" s="6" customFormat="1" ht="11.25" customHeight="1">
      <c r="A106" s="42" t="s">
        <v>99</v>
      </c>
      <c r="B106" s="42"/>
      <c r="C106" s="11">
        <v>50</v>
      </c>
      <c r="D106" s="11">
        <v>51</v>
      </c>
      <c r="E106" s="11">
        <v>50</v>
      </c>
      <c r="F106" s="11">
        <v>48</v>
      </c>
      <c r="G106" s="11">
        <v>57</v>
      </c>
      <c r="H106" s="11">
        <v>42</v>
      </c>
      <c r="I106" s="11">
        <v>70</v>
      </c>
      <c r="J106" s="11">
        <v>46</v>
      </c>
      <c r="K106" s="11">
        <v>55</v>
      </c>
      <c r="L106" s="11">
        <v>49</v>
      </c>
      <c r="M106" s="11">
        <v>8</v>
      </c>
      <c r="N106" s="11">
        <v>-19</v>
      </c>
      <c r="O106" s="11">
        <v>4</v>
      </c>
      <c r="P106" s="11">
        <v>-7</v>
      </c>
      <c r="Q106" s="11">
        <v>8</v>
      </c>
      <c r="R106" s="11">
        <v>-14</v>
      </c>
      <c r="S106" s="11">
        <v>38</v>
      </c>
      <c r="T106" s="11">
        <v>12</v>
      </c>
      <c r="U106" s="11">
        <v>30</v>
      </c>
      <c r="V106" s="11">
        <v>114</v>
      </c>
    </row>
    <row r="107" spans="1:22" s="6" customFormat="1" ht="11.25" customHeight="1">
      <c r="A107" s="42" t="s">
        <v>100</v>
      </c>
      <c r="B107" s="42"/>
      <c r="C107" s="11">
        <v>72</v>
      </c>
      <c r="D107" s="11">
        <v>159</v>
      </c>
      <c r="E107" s="11">
        <v>143</v>
      </c>
      <c r="F107" s="11">
        <v>109</v>
      </c>
      <c r="G107" s="11">
        <v>140</v>
      </c>
      <c r="H107" s="11">
        <v>34</v>
      </c>
      <c r="I107" s="11">
        <v>49</v>
      </c>
      <c r="J107" s="11">
        <v>54</v>
      </c>
      <c r="K107" s="11">
        <v>69</v>
      </c>
      <c r="L107" s="11">
        <v>91</v>
      </c>
      <c r="M107" s="11">
        <v>38</v>
      </c>
      <c r="N107" s="11">
        <v>110</v>
      </c>
      <c r="O107" s="11">
        <v>89</v>
      </c>
      <c r="P107" s="11">
        <v>40</v>
      </c>
      <c r="Q107" s="11">
        <v>49</v>
      </c>
      <c r="R107" s="11">
        <v>125</v>
      </c>
      <c r="S107" s="11">
        <v>316</v>
      </c>
      <c r="T107" s="11">
        <v>-67</v>
      </c>
      <c r="U107" s="11">
        <v>143</v>
      </c>
      <c r="V107" s="11">
        <v>165</v>
      </c>
    </row>
    <row r="108" spans="1:22" s="6" customFormat="1" ht="11.25" customHeight="1">
      <c r="A108" s="42" t="s">
        <v>101</v>
      </c>
      <c r="B108" s="42"/>
      <c r="C108" s="11">
        <v>66</v>
      </c>
      <c r="D108" s="11">
        <v>115</v>
      </c>
      <c r="E108" s="11">
        <v>113</v>
      </c>
      <c r="F108" s="11">
        <v>104</v>
      </c>
      <c r="G108" s="11">
        <v>152</v>
      </c>
      <c r="H108" s="11">
        <v>56</v>
      </c>
      <c r="I108" s="11">
        <v>75</v>
      </c>
      <c r="J108" s="11">
        <v>88</v>
      </c>
      <c r="K108" s="11">
        <v>102</v>
      </c>
      <c r="L108" s="11">
        <v>108</v>
      </c>
      <c r="M108" s="11">
        <v>10</v>
      </c>
      <c r="N108" s="11">
        <v>40</v>
      </c>
      <c r="O108" s="11">
        <v>25</v>
      </c>
      <c r="P108" s="11">
        <v>2</v>
      </c>
      <c r="Q108" s="11">
        <v>44</v>
      </c>
      <c r="R108" s="11">
        <v>-34</v>
      </c>
      <c r="S108" s="11">
        <v>230</v>
      </c>
      <c r="T108" s="11">
        <v>195</v>
      </c>
      <c r="U108" s="11">
        <v>558</v>
      </c>
      <c r="V108" s="11">
        <v>181</v>
      </c>
    </row>
    <row r="109" spans="1:22" s="6" customFormat="1" ht="11.25" customHeight="1">
      <c r="A109" s="42" t="s">
        <v>102</v>
      </c>
      <c r="B109" s="42"/>
      <c r="C109" s="11">
        <v>50</v>
      </c>
      <c r="D109" s="11">
        <v>43</v>
      </c>
      <c r="E109" s="11">
        <v>44</v>
      </c>
      <c r="F109" s="11">
        <v>61</v>
      </c>
      <c r="G109" s="11">
        <v>49</v>
      </c>
      <c r="H109" s="11">
        <v>23</v>
      </c>
      <c r="I109" s="11">
        <v>29</v>
      </c>
      <c r="J109" s="11">
        <v>29</v>
      </c>
      <c r="K109" s="11">
        <v>54</v>
      </c>
      <c r="L109" s="11">
        <v>50</v>
      </c>
      <c r="M109" s="11">
        <v>27</v>
      </c>
      <c r="N109" s="11">
        <v>14</v>
      </c>
      <c r="O109" s="11">
        <v>15</v>
      </c>
      <c r="P109" s="11">
        <v>7</v>
      </c>
      <c r="Q109" s="11">
        <v>-1</v>
      </c>
      <c r="R109" s="11">
        <v>-23</v>
      </c>
      <c r="S109" s="11">
        <v>39</v>
      </c>
      <c r="T109" s="11">
        <v>72</v>
      </c>
      <c r="U109" s="11">
        <v>44</v>
      </c>
      <c r="V109" s="11">
        <v>29</v>
      </c>
    </row>
    <row r="110" spans="1:22" s="6" customFormat="1" ht="11.25" customHeight="1">
      <c r="A110" s="42" t="s">
        <v>103</v>
      </c>
      <c r="B110" s="42"/>
      <c r="C110" s="11">
        <v>64</v>
      </c>
      <c r="D110" s="11">
        <v>73</v>
      </c>
      <c r="E110" s="11">
        <v>71</v>
      </c>
      <c r="F110" s="11">
        <v>49</v>
      </c>
      <c r="G110" s="11">
        <v>65</v>
      </c>
      <c r="H110" s="11">
        <v>23</v>
      </c>
      <c r="I110" s="11">
        <v>28</v>
      </c>
      <c r="J110" s="11">
        <v>45</v>
      </c>
      <c r="K110" s="11">
        <v>34</v>
      </c>
      <c r="L110" s="11">
        <v>46</v>
      </c>
      <c r="M110" s="11">
        <v>41</v>
      </c>
      <c r="N110" s="11">
        <v>45</v>
      </c>
      <c r="O110" s="11">
        <v>26</v>
      </c>
      <c r="P110" s="11">
        <v>15</v>
      </c>
      <c r="Q110" s="11">
        <v>19</v>
      </c>
      <c r="R110" s="11">
        <v>-11</v>
      </c>
      <c r="S110" s="11">
        <v>94</v>
      </c>
      <c r="T110" s="11">
        <v>-54</v>
      </c>
      <c r="U110" s="11">
        <v>85</v>
      </c>
      <c r="V110" s="11">
        <v>17</v>
      </c>
    </row>
    <row r="111" spans="1:22" s="6" customFormat="1" ht="11.25" customHeight="1">
      <c r="A111" s="42" t="s">
        <v>104</v>
      </c>
      <c r="B111" s="42"/>
      <c r="C111" s="11">
        <v>141</v>
      </c>
      <c r="D111" s="11">
        <v>235</v>
      </c>
      <c r="E111" s="11">
        <v>205</v>
      </c>
      <c r="F111" s="11">
        <v>145</v>
      </c>
      <c r="G111" s="11">
        <v>219</v>
      </c>
      <c r="H111" s="11">
        <v>75</v>
      </c>
      <c r="I111" s="11">
        <v>84</v>
      </c>
      <c r="J111" s="11">
        <v>87</v>
      </c>
      <c r="K111" s="11">
        <v>98</v>
      </c>
      <c r="L111" s="11">
        <v>117</v>
      </c>
      <c r="M111" s="11">
        <v>66</v>
      </c>
      <c r="N111" s="11">
        <v>151</v>
      </c>
      <c r="O111" s="11">
        <v>118</v>
      </c>
      <c r="P111" s="11">
        <v>47</v>
      </c>
      <c r="Q111" s="11">
        <v>102</v>
      </c>
      <c r="R111" s="11">
        <v>93</v>
      </c>
      <c r="S111" s="11">
        <v>286</v>
      </c>
      <c r="T111" s="11">
        <v>171</v>
      </c>
      <c r="U111" s="11">
        <v>86</v>
      </c>
      <c r="V111" s="11">
        <v>52</v>
      </c>
    </row>
    <row r="112" spans="1:22" s="6" customFormat="1" ht="11.25" customHeight="1">
      <c r="A112" s="42" t="s">
        <v>105</v>
      </c>
      <c r="B112" s="42"/>
      <c r="C112" s="11">
        <v>16</v>
      </c>
      <c r="D112" s="11">
        <v>30</v>
      </c>
      <c r="E112" s="11">
        <v>23</v>
      </c>
      <c r="F112" s="11">
        <v>33</v>
      </c>
      <c r="G112" s="11">
        <v>57</v>
      </c>
      <c r="H112" s="11">
        <v>18</v>
      </c>
      <c r="I112" s="11">
        <v>18</v>
      </c>
      <c r="J112" s="11">
        <v>24</v>
      </c>
      <c r="K112" s="11">
        <v>27</v>
      </c>
      <c r="L112" s="11">
        <v>34</v>
      </c>
      <c r="M112" s="11">
        <v>-2</v>
      </c>
      <c r="N112" s="11">
        <v>12</v>
      </c>
      <c r="O112" s="11">
        <v>-1</v>
      </c>
      <c r="P112" s="11">
        <v>6</v>
      </c>
      <c r="Q112" s="11">
        <v>23</v>
      </c>
      <c r="R112" s="11">
        <v>-10</v>
      </c>
      <c r="S112" s="11">
        <v>66</v>
      </c>
      <c r="T112" s="11">
        <v>120</v>
      </c>
      <c r="U112" s="11">
        <v>91</v>
      </c>
      <c r="V112" s="11">
        <v>85</v>
      </c>
    </row>
    <row r="113" spans="1:22" s="6" customFormat="1" ht="11.25" customHeight="1">
      <c r="A113" s="42" t="s">
        <v>106</v>
      </c>
      <c r="B113" s="42"/>
      <c r="C113" s="11">
        <v>5</v>
      </c>
      <c r="D113" s="11">
        <v>8</v>
      </c>
      <c r="E113" s="11">
        <v>4</v>
      </c>
      <c r="F113" s="11">
        <v>10</v>
      </c>
      <c r="G113" s="11">
        <v>13</v>
      </c>
      <c r="H113" s="11">
        <v>5</v>
      </c>
      <c r="I113" s="11">
        <v>10</v>
      </c>
      <c r="J113" s="11">
        <v>9</v>
      </c>
      <c r="K113" s="11">
        <v>6</v>
      </c>
      <c r="L113" s="11">
        <v>13</v>
      </c>
      <c r="M113" s="11">
        <v>0</v>
      </c>
      <c r="N113" s="11">
        <v>-2</v>
      </c>
      <c r="O113" s="11">
        <v>-5</v>
      </c>
      <c r="P113" s="11">
        <v>4</v>
      </c>
      <c r="Q113" s="11">
        <v>0</v>
      </c>
      <c r="R113" s="11">
        <v>-12</v>
      </c>
      <c r="S113" s="11">
        <v>30</v>
      </c>
      <c r="T113" s="11">
        <v>0</v>
      </c>
      <c r="U113" s="11">
        <v>3</v>
      </c>
      <c r="V113" s="11">
        <v>22</v>
      </c>
    </row>
    <row r="114" spans="1:22" s="6" customFormat="1" ht="11.25" customHeight="1">
      <c r="A114" s="42" t="s">
        <v>107</v>
      </c>
      <c r="B114" s="42"/>
      <c r="C114" s="11">
        <v>36</v>
      </c>
      <c r="D114" s="11">
        <v>26</v>
      </c>
      <c r="E114" s="11">
        <v>48</v>
      </c>
      <c r="F114" s="11">
        <v>67</v>
      </c>
      <c r="G114" s="11">
        <v>60</v>
      </c>
      <c r="H114" s="11">
        <v>31</v>
      </c>
      <c r="I114" s="11">
        <v>54</v>
      </c>
      <c r="J114" s="11">
        <v>47</v>
      </c>
      <c r="K114" s="11">
        <v>50</v>
      </c>
      <c r="L114" s="11">
        <v>48</v>
      </c>
      <c r="M114" s="11">
        <v>5</v>
      </c>
      <c r="N114" s="11">
        <v>-28</v>
      </c>
      <c r="O114" s="11">
        <v>1</v>
      </c>
      <c r="P114" s="11">
        <v>17</v>
      </c>
      <c r="Q114" s="11">
        <v>12</v>
      </c>
      <c r="R114" s="11">
        <v>-27</v>
      </c>
      <c r="S114" s="11">
        <v>64</v>
      </c>
      <c r="T114" s="11">
        <v>143</v>
      </c>
      <c r="U114" s="11">
        <v>142</v>
      </c>
      <c r="V114" s="11">
        <v>67</v>
      </c>
    </row>
    <row r="115" spans="1:22" s="6" customFormat="1" ht="11.25" customHeight="1">
      <c r="A115" s="42" t="s">
        <v>108</v>
      </c>
      <c r="B115" s="42"/>
      <c r="C115" s="11">
        <v>125</v>
      </c>
      <c r="D115" s="11">
        <v>238</v>
      </c>
      <c r="E115" s="11">
        <v>280</v>
      </c>
      <c r="F115" s="11">
        <v>245</v>
      </c>
      <c r="G115" s="11">
        <v>364</v>
      </c>
      <c r="H115" s="11">
        <v>127</v>
      </c>
      <c r="I115" s="11">
        <v>138</v>
      </c>
      <c r="J115" s="11">
        <v>152</v>
      </c>
      <c r="K115" s="11">
        <v>193</v>
      </c>
      <c r="L115" s="11">
        <v>229</v>
      </c>
      <c r="M115" s="11">
        <v>-2</v>
      </c>
      <c r="N115" s="11">
        <v>100</v>
      </c>
      <c r="O115" s="11">
        <v>128</v>
      </c>
      <c r="P115" s="11">
        <v>52</v>
      </c>
      <c r="Q115" s="11">
        <v>135</v>
      </c>
      <c r="R115" s="11">
        <v>121</v>
      </c>
      <c r="S115" s="11">
        <v>372</v>
      </c>
      <c r="T115" s="11">
        <v>585</v>
      </c>
      <c r="U115" s="11">
        <v>695</v>
      </c>
      <c r="V115" s="11">
        <v>411</v>
      </c>
    </row>
    <row r="116" spans="1:22" s="6" customFormat="1" ht="11.25" customHeight="1">
      <c r="A116" s="42" t="s">
        <v>109</v>
      </c>
      <c r="B116" s="42"/>
      <c r="C116" s="11">
        <v>13</v>
      </c>
      <c r="D116" s="11">
        <v>4</v>
      </c>
      <c r="E116" s="11">
        <v>6</v>
      </c>
      <c r="F116" s="11">
        <v>2</v>
      </c>
      <c r="G116" s="11">
        <v>7</v>
      </c>
      <c r="H116" s="11">
        <v>15</v>
      </c>
      <c r="I116" s="11">
        <v>22</v>
      </c>
      <c r="J116" s="11">
        <v>12</v>
      </c>
      <c r="K116" s="11">
        <v>17</v>
      </c>
      <c r="L116" s="11">
        <v>15</v>
      </c>
      <c r="M116" s="11">
        <v>-2</v>
      </c>
      <c r="N116" s="11">
        <v>-18</v>
      </c>
      <c r="O116" s="11">
        <v>-6</v>
      </c>
      <c r="P116" s="11">
        <v>-15</v>
      </c>
      <c r="Q116" s="11">
        <v>-8</v>
      </c>
      <c r="R116" s="11">
        <v>-34</v>
      </c>
      <c r="S116" s="11">
        <v>-7</v>
      </c>
      <c r="T116" s="11">
        <v>-15</v>
      </c>
      <c r="U116" s="11">
        <v>13</v>
      </c>
      <c r="V116" s="11">
        <v>21</v>
      </c>
    </row>
    <row r="117" spans="1:22" s="6" customFormat="1" ht="11.25" customHeight="1">
      <c r="A117" s="42" t="s">
        <v>110</v>
      </c>
      <c r="B117" s="42"/>
      <c r="C117" s="11">
        <v>18</v>
      </c>
      <c r="D117" s="11">
        <v>19</v>
      </c>
      <c r="E117" s="11">
        <v>3</v>
      </c>
      <c r="F117" s="11">
        <v>10</v>
      </c>
      <c r="G117" s="11">
        <v>10</v>
      </c>
      <c r="H117" s="11">
        <v>22</v>
      </c>
      <c r="I117" s="11">
        <v>26</v>
      </c>
      <c r="J117" s="11">
        <v>18</v>
      </c>
      <c r="K117" s="11">
        <v>19</v>
      </c>
      <c r="L117" s="11">
        <v>19</v>
      </c>
      <c r="M117" s="11">
        <v>-4</v>
      </c>
      <c r="N117" s="11">
        <v>-7</v>
      </c>
      <c r="O117" s="11">
        <v>-15</v>
      </c>
      <c r="P117" s="11">
        <v>-9</v>
      </c>
      <c r="Q117" s="11">
        <v>-9</v>
      </c>
      <c r="R117" s="11">
        <v>-13</v>
      </c>
      <c r="S117" s="11">
        <v>-5</v>
      </c>
      <c r="T117" s="11">
        <v>-40</v>
      </c>
      <c r="U117" s="11">
        <v>23</v>
      </c>
      <c r="V117" s="11">
        <v>18</v>
      </c>
    </row>
    <row r="118" spans="1:22" s="6" customFormat="1" ht="11.25" customHeight="1">
      <c r="A118" s="42" t="s">
        <v>111</v>
      </c>
      <c r="B118" s="42"/>
      <c r="C118" s="11">
        <v>7</v>
      </c>
      <c r="D118" s="11">
        <v>5</v>
      </c>
      <c r="E118" s="11">
        <v>16</v>
      </c>
      <c r="F118" s="11">
        <v>10</v>
      </c>
      <c r="G118" s="11">
        <v>24</v>
      </c>
      <c r="H118" s="11">
        <v>10</v>
      </c>
      <c r="I118" s="11">
        <v>12</v>
      </c>
      <c r="J118" s="11">
        <v>19</v>
      </c>
      <c r="K118" s="11">
        <v>9</v>
      </c>
      <c r="L118" s="11">
        <v>15</v>
      </c>
      <c r="M118" s="11">
        <v>-3</v>
      </c>
      <c r="N118" s="11">
        <v>-7</v>
      </c>
      <c r="O118" s="11">
        <v>-3</v>
      </c>
      <c r="P118" s="11">
        <v>1</v>
      </c>
      <c r="Q118" s="11">
        <v>9</v>
      </c>
      <c r="R118" s="11">
        <v>-2</v>
      </c>
      <c r="S118" s="11">
        <v>8</v>
      </c>
      <c r="T118" s="11">
        <v>47</v>
      </c>
      <c r="U118" s="11">
        <v>40</v>
      </c>
      <c r="V118" s="11">
        <v>31</v>
      </c>
    </row>
    <row r="119" spans="1:22" s="6" customFormat="1" ht="11.25" customHeight="1">
      <c r="A119" s="42" t="s">
        <v>112</v>
      </c>
      <c r="B119" s="42"/>
      <c r="C119" s="11">
        <v>74</v>
      </c>
      <c r="D119" s="11">
        <v>68</v>
      </c>
      <c r="E119" s="11">
        <v>110</v>
      </c>
      <c r="F119" s="11">
        <v>114</v>
      </c>
      <c r="G119" s="11">
        <v>149</v>
      </c>
      <c r="H119" s="11">
        <v>45</v>
      </c>
      <c r="I119" s="11">
        <v>57</v>
      </c>
      <c r="J119" s="11">
        <v>77</v>
      </c>
      <c r="K119" s="11">
        <v>99</v>
      </c>
      <c r="L119" s="11">
        <v>116</v>
      </c>
      <c r="M119" s="11">
        <v>29</v>
      </c>
      <c r="N119" s="11">
        <v>11</v>
      </c>
      <c r="O119" s="11">
        <v>33</v>
      </c>
      <c r="P119" s="11">
        <v>15</v>
      </c>
      <c r="Q119" s="11">
        <v>33</v>
      </c>
      <c r="R119" s="11">
        <v>76</v>
      </c>
      <c r="S119" s="11">
        <v>181</v>
      </c>
      <c r="T119" s="11">
        <v>304</v>
      </c>
      <c r="U119" s="11">
        <v>344</v>
      </c>
      <c r="V119" s="11">
        <v>127</v>
      </c>
    </row>
    <row r="120" spans="1:22" s="6" customFormat="1" ht="11.25" customHeight="1">
      <c r="A120" s="42" t="s">
        <v>113</v>
      </c>
      <c r="B120" s="42"/>
      <c r="C120" s="11">
        <v>16</v>
      </c>
      <c r="D120" s="11">
        <v>35</v>
      </c>
      <c r="E120" s="11">
        <v>6</v>
      </c>
      <c r="F120" s="11">
        <v>8</v>
      </c>
      <c r="G120" s="11">
        <v>14</v>
      </c>
      <c r="H120" s="11">
        <v>18</v>
      </c>
      <c r="I120" s="11">
        <v>14</v>
      </c>
      <c r="J120" s="11">
        <v>13</v>
      </c>
      <c r="K120" s="11">
        <v>24</v>
      </c>
      <c r="L120" s="11">
        <v>9</v>
      </c>
      <c r="M120" s="11">
        <v>-2</v>
      </c>
      <c r="N120" s="11">
        <v>21</v>
      </c>
      <c r="O120" s="11">
        <v>-7</v>
      </c>
      <c r="P120" s="11">
        <v>-16</v>
      </c>
      <c r="Q120" s="11">
        <v>5</v>
      </c>
      <c r="R120" s="11">
        <v>-44</v>
      </c>
      <c r="S120" s="11">
        <v>-67</v>
      </c>
      <c r="T120" s="11">
        <v>0</v>
      </c>
      <c r="U120" s="11">
        <v>4</v>
      </c>
      <c r="V120" s="11">
        <v>46</v>
      </c>
    </row>
    <row r="121" spans="1:22" s="6" customFormat="1" ht="11.25" customHeight="1">
      <c r="A121" s="42" t="s">
        <v>114</v>
      </c>
      <c r="B121" s="42"/>
      <c r="C121" s="11">
        <v>50</v>
      </c>
      <c r="D121" s="11">
        <v>65</v>
      </c>
      <c r="E121" s="11">
        <v>64</v>
      </c>
      <c r="F121" s="11">
        <v>67</v>
      </c>
      <c r="G121" s="11">
        <v>50</v>
      </c>
      <c r="H121" s="11">
        <v>187</v>
      </c>
      <c r="I121" s="11">
        <v>211</v>
      </c>
      <c r="J121" s="11">
        <v>256</v>
      </c>
      <c r="K121" s="11">
        <v>89</v>
      </c>
      <c r="L121" s="11">
        <v>91</v>
      </c>
      <c r="M121" s="11">
        <v>-137</v>
      </c>
      <c r="N121" s="11">
        <v>-146</v>
      </c>
      <c r="O121" s="11">
        <v>-192</v>
      </c>
      <c r="P121" s="11">
        <v>-22</v>
      </c>
      <c r="Q121" s="11">
        <v>-41</v>
      </c>
      <c r="R121" s="11">
        <v>72</v>
      </c>
      <c r="S121" s="11">
        <v>256</v>
      </c>
      <c r="T121" s="11">
        <v>200</v>
      </c>
      <c r="U121" s="11">
        <v>134</v>
      </c>
      <c r="V121" s="11">
        <v>131</v>
      </c>
    </row>
    <row r="122" spans="1:22" s="6" customFormat="1" ht="11.25" customHeight="1">
      <c r="A122" s="42" t="s">
        <v>115</v>
      </c>
      <c r="B122" s="42"/>
      <c r="C122" s="11">
        <v>4</v>
      </c>
      <c r="D122" s="11">
        <v>5</v>
      </c>
      <c r="E122" s="11">
        <v>6</v>
      </c>
      <c r="F122" s="11">
        <v>10</v>
      </c>
      <c r="G122" s="11">
        <v>11</v>
      </c>
      <c r="H122" s="11">
        <v>2</v>
      </c>
      <c r="I122" s="11">
        <v>4</v>
      </c>
      <c r="J122" s="11">
        <v>7</v>
      </c>
      <c r="K122" s="11">
        <v>5</v>
      </c>
      <c r="L122" s="11">
        <v>8</v>
      </c>
      <c r="M122" s="11">
        <v>2</v>
      </c>
      <c r="N122" s="11">
        <v>1</v>
      </c>
      <c r="O122" s="11">
        <v>-1</v>
      </c>
      <c r="P122" s="11">
        <v>5</v>
      </c>
      <c r="Q122" s="11">
        <v>3</v>
      </c>
      <c r="R122" s="11">
        <v>7</v>
      </c>
      <c r="S122" s="11">
        <v>19</v>
      </c>
      <c r="T122" s="11">
        <v>26</v>
      </c>
      <c r="U122" s="11">
        <v>20</v>
      </c>
      <c r="V122" s="11">
        <v>6</v>
      </c>
    </row>
    <row r="123" spans="1:22" s="6" customFormat="1" ht="11.25" customHeight="1">
      <c r="A123" s="42" t="s">
        <v>116</v>
      </c>
      <c r="B123" s="42"/>
      <c r="C123" s="11">
        <v>50</v>
      </c>
      <c r="D123" s="11">
        <v>71</v>
      </c>
      <c r="E123" s="11">
        <v>81</v>
      </c>
      <c r="F123" s="11">
        <v>123</v>
      </c>
      <c r="G123" s="11">
        <v>137</v>
      </c>
      <c r="H123" s="11">
        <v>37</v>
      </c>
      <c r="I123" s="11">
        <v>45</v>
      </c>
      <c r="J123" s="11">
        <v>35</v>
      </c>
      <c r="K123" s="11">
        <v>53</v>
      </c>
      <c r="L123" s="11">
        <v>60</v>
      </c>
      <c r="M123" s="11">
        <v>13</v>
      </c>
      <c r="N123" s="11">
        <v>26</v>
      </c>
      <c r="O123" s="11">
        <v>46</v>
      </c>
      <c r="P123" s="11">
        <v>70</v>
      </c>
      <c r="Q123" s="11">
        <v>77</v>
      </c>
      <c r="R123" s="11">
        <v>28</v>
      </c>
      <c r="S123" s="11">
        <v>124</v>
      </c>
      <c r="T123" s="11">
        <v>191</v>
      </c>
      <c r="U123" s="11">
        <v>212</v>
      </c>
      <c r="V123" s="11">
        <v>97</v>
      </c>
    </row>
    <row r="124" spans="1:22" s="6" customFormat="1" ht="11.25" customHeight="1">
      <c r="A124" s="42" t="s">
        <v>117</v>
      </c>
      <c r="B124" s="42"/>
      <c r="C124" s="11">
        <v>27</v>
      </c>
      <c r="D124" s="11">
        <v>37</v>
      </c>
      <c r="E124" s="11">
        <v>30</v>
      </c>
      <c r="F124" s="11">
        <v>38</v>
      </c>
      <c r="G124" s="11">
        <v>58</v>
      </c>
      <c r="H124" s="11">
        <v>33</v>
      </c>
      <c r="I124" s="11">
        <v>41</v>
      </c>
      <c r="J124" s="11">
        <v>33</v>
      </c>
      <c r="K124" s="11">
        <v>38</v>
      </c>
      <c r="L124" s="11">
        <v>35</v>
      </c>
      <c r="M124" s="11">
        <v>-6</v>
      </c>
      <c r="N124" s="11">
        <v>-4</v>
      </c>
      <c r="O124" s="11">
        <v>-3</v>
      </c>
      <c r="P124" s="11">
        <v>0</v>
      </c>
      <c r="Q124" s="11">
        <v>23</v>
      </c>
      <c r="R124" s="11">
        <v>-34</v>
      </c>
      <c r="S124" s="11">
        <v>45</v>
      </c>
      <c r="T124" s="11">
        <v>15</v>
      </c>
      <c r="U124" s="11">
        <v>131</v>
      </c>
      <c r="V124" s="11">
        <v>79</v>
      </c>
    </row>
    <row r="125" spans="1:22" s="6" customFormat="1" ht="11.25" customHeight="1">
      <c r="A125" s="42" t="s">
        <v>118</v>
      </c>
      <c r="B125" s="42"/>
      <c r="C125" s="11">
        <v>81</v>
      </c>
      <c r="D125" s="11">
        <v>87</v>
      </c>
      <c r="E125" s="11">
        <v>75</v>
      </c>
      <c r="F125" s="11">
        <v>111</v>
      </c>
      <c r="G125" s="11">
        <v>122</v>
      </c>
      <c r="H125" s="11">
        <v>51</v>
      </c>
      <c r="I125" s="11">
        <v>64</v>
      </c>
      <c r="J125" s="11">
        <v>51</v>
      </c>
      <c r="K125" s="11">
        <v>66</v>
      </c>
      <c r="L125" s="11">
        <v>80</v>
      </c>
      <c r="M125" s="11">
        <v>30</v>
      </c>
      <c r="N125" s="11">
        <v>23</v>
      </c>
      <c r="O125" s="11">
        <v>24</v>
      </c>
      <c r="P125" s="11">
        <v>45</v>
      </c>
      <c r="Q125" s="11">
        <v>42</v>
      </c>
      <c r="R125" s="11">
        <v>59</v>
      </c>
      <c r="S125" s="11">
        <v>109</v>
      </c>
      <c r="T125" s="11">
        <v>6</v>
      </c>
      <c r="U125" s="11">
        <v>261</v>
      </c>
      <c r="V125" s="11">
        <v>233</v>
      </c>
    </row>
    <row r="126" spans="1:22" s="6" customFormat="1" ht="11.25" customHeight="1">
      <c r="A126" s="42" t="s">
        <v>119</v>
      </c>
      <c r="B126" s="42"/>
      <c r="C126" s="11">
        <v>9</v>
      </c>
      <c r="D126" s="11">
        <v>4</v>
      </c>
      <c r="E126" s="11">
        <v>7</v>
      </c>
      <c r="F126" s="11">
        <v>11</v>
      </c>
      <c r="G126" s="11">
        <v>5</v>
      </c>
      <c r="H126" s="11">
        <v>11</v>
      </c>
      <c r="I126" s="11">
        <v>17</v>
      </c>
      <c r="J126" s="11">
        <v>12</v>
      </c>
      <c r="K126" s="11">
        <v>16</v>
      </c>
      <c r="L126" s="11">
        <v>9</v>
      </c>
      <c r="M126" s="11">
        <v>-2</v>
      </c>
      <c r="N126" s="11">
        <v>-13</v>
      </c>
      <c r="O126" s="11">
        <v>-5</v>
      </c>
      <c r="P126" s="11">
        <v>-5</v>
      </c>
      <c r="Q126" s="11">
        <v>-4</v>
      </c>
      <c r="R126" s="11">
        <v>1</v>
      </c>
      <c r="S126" s="11">
        <v>11</v>
      </c>
      <c r="T126" s="11">
        <v>-3</v>
      </c>
      <c r="U126" s="11">
        <v>38</v>
      </c>
      <c r="V126" s="11">
        <v>-13</v>
      </c>
    </row>
    <row r="127" spans="1:22" s="6" customFormat="1" ht="11.25" customHeight="1">
      <c r="A127" s="42" t="s">
        <v>120</v>
      </c>
      <c r="B127" s="42"/>
      <c r="C127" s="11">
        <v>41</v>
      </c>
      <c r="D127" s="11">
        <v>37</v>
      </c>
      <c r="E127" s="11">
        <v>15</v>
      </c>
      <c r="F127" s="11">
        <v>13</v>
      </c>
      <c r="G127" s="11">
        <v>27</v>
      </c>
      <c r="H127" s="11">
        <v>31</v>
      </c>
      <c r="I127" s="11">
        <v>26</v>
      </c>
      <c r="J127" s="11">
        <v>28</v>
      </c>
      <c r="K127" s="11">
        <v>23</v>
      </c>
      <c r="L127" s="11">
        <v>22</v>
      </c>
      <c r="M127" s="11">
        <v>10</v>
      </c>
      <c r="N127" s="11">
        <v>11</v>
      </c>
      <c r="O127" s="11">
        <v>-13</v>
      </c>
      <c r="P127" s="11">
        <v>-10</v>
      </c>
      <c r="Q127" s="11">
        <v>5</v>
      </c>
      <c r="R127" s="11">
        <v>19</v>
      </c>
      <c r="S127" s="11">
        <v>30</v>
      </c>
      <c r="T127" s="11">
        <v>-63</v>
      </c>
      <c r="U127" s="11">
        <v>-32</v>
      </c>
      <c r="V127" s="11">
        <v>23</v>
      </c>
    </row>
    <row r="128" spans="1:22" s="6" customFormat="1" ht="11.25" customHeight="1">
      <c r="A128" s="42" t="s">
        <v>121</v>
      </c>
      <c r="B128" s="42"/>
      <c r="C128" s="11">
        <v>67</v>
      </c>
      <c r="D128" s="11">
        <v>118</v>
      </c>
      <c r="E128" s="11">
        <v>116</v>
      </c>
      <c r="F128" s="11">
        <v>96</v>
      </c>
      <c r="G128" s="11">
        <v>111</v>
      </c>
      <c r="H128" s="11">
        <v>61</v>
      </c>
      <c r="I128" s="11">
        <v>95</v>
      </c>
      <c r="J128" s="11">
        <v>81</v>
      </c>
      <c r="K128" s="11">
        <v>96</v>
      </c>
      <c r="L128" s="11">
        <v>91</v>
      </c>
      <c r="M128" s="11">
        <v>6</v>
      </c>
      <c r="N128" s="11">
        <v>23</v>
      </c>
      <c r="O128" s="11">
        <v>35</v>
      </c>
      <c r="P128" s="11">
        <v>0</v>
      </c>
      <c r="Q128" s="11">
        <v>20</v>
      </c>
      <c r="R128" s="11">
        <v>42</v>
      </c>
      <c r="S128" s="11">
        <v>200</v>
      </c>
      <c r="T128" s="11">
        <v>121</v>
      </c>
      <c r="U128" s="11">
        <v>272</v>
      </c>
      <c r="V128" s="11">
        <v>51</v>
      </c>
    </row>
    <row r="129" spans="1:22" s="6" customFormat="1" ht="11.25" customHeight="1">
      <c r="A129" s="42" t="s">
        <v>122</v>
      </c>
      <c r="B129" s="42"/>
      <c r="C129" s="11">
        <v>17</v>
      </c>
      <c r="D129" s="11">
        <v>18</v>
      </c>
      <c r="E129" s="11">
        <v>37</v>
      </c>
      <c r="F129" s="11">
        <v>22</v>
      </c>
      <c r="G129" s="11">
        <v>31</v>
      </c>
      <c r="H129" s="11">
        <v>18</v>
      </c>
      <c r="I129" s="11">
        <v>26</v>
      </c>
      <c r="J129" s="11">
        <v>17</v>
      </c>
      <c r="K129" s="11">
        <v>13</v>
      </c>
      <c r="L129" s="11">
        <v>20</v>
      </c>
      <c r="M129" s="11">
        <v>-1</v>
      </c>
      <c r="N129" s="11">
        <v>-8</v>
      </c>
      <c r="O129" s="11">
        <v>20</v>
      </c>
      <c r="P129" s="11">
        <v>9</v>
      </c>
      <c r="Q129" s="11">
        <v>11</v>
      </c>
      <c r="R129" s="11">
        <v>11</v>
      </c>
      <c r="S129" s="11">
        <v>58</v>
      </c>
      <c r="T129" s="11">
        <v>33</v>
      </c>
      <c r="U129" s="11">
        <v>36</v>
      </c>
      <c r="V129" s="11">
        <v>55</v>
      </c>
    </row>
    <row r="130" spans="1:22" s="6" customFormat="1" ht="11.25" customHeight="1">
      <c r="A130" s="42" t="s">
        <v>123</v>
      </c>
      <c r="B130" s="42"/>
      <c r="C130" s="11">
        <v>35</v>
      </c>
      <c r="D130" s="11">
        <v>61</v>
      </c>
      <c r="E130" s="11">
        <v>84</v>
      </c>
      <c r="F130" s="11">
        <v>92</v>
      </c>
      <c r="G130" s="11">
        <v>115</v>
      </c>
      <c r="H130" s="11">
        <v>29</v>
      </c>
      <c r="I130" s="11">
        <v>44</v>
      </c>
      <c r="J130" s="11">
        <v>38</v>
      </c>
      <c r="K130" s="11">
        <v>41</v>
      </c>
      <c r="L130" s="11">
        <v>57</v>
      </c>
      <c r="M130" s="11">
        <v>6</v>
      </c>
      <c r="N130" s="11">
        <v>17</v>
      </c>
      <c r="O130" s="11">
        <v>46</v>
      </c>
      <c r="P130" s="11">
        <v>51</v>
      </c>
      <c r="Q130" s="11">
        <v>58</v>
      </c>
      <c r="R130" s="11">
        <v>29</v>
      </c>
      <c r="S130" s="11">
        <v>76</v>
      </c>
      <c r="T130" s="11">
        <v>261</v>
      </c>
      <c r="U130" s="11">
        <v>161</v>
      </c>
      <c r="V130" s="11">
        <v>17</v>
      </c>
    </row>
    <row r="131" spans="1:22" s="6" customFormat="1" ht="11.25" customHeight="1">
      <c r="A131" s="42" t="s">
        <v>124</v>
      </c>
      <c r="B131" s="42"/>
      <c r="C131" s="11">
        <v>10</v>
      </c>
      <c r="D131" s="11">
        <v>2</v>
      </c>
      <c r="E131" s="11">
        <v>10</v>
      </c>
      <c r="F131" s="11">
        <v>4</v>
      </c>
      <c r="G131" s="11">
        <v>7</v>
      </c>
      <c r="H131" s="11">
        <v>6</v>
      </c>
      <c r="I131" s="11">
        <v>10</v>
      </c>
      <c r="J131" s="11">
        <v>12</v>
      </c>
      <c r="K131" s="11">
        <v>5</v>
      </c>
      <c r="L131" s="11">
        <v>6</v>
      </c>
      <c r="M131" s="11">
        <v>4</v>
      </c>
      <c r="N131" s="11">
        <v>-8</v>
      </c>
      <c r="O131" s="11">
        <v>-2</v>
      </c>
      <c r="P131" s="11">
        <v>-1</v>
      </c>
      <c r="Q131" s="11">
        <v>1</v>
      </c>
      <c r="R131" s="11">
        <v>-20</v>
      </c>
      <c r="S131" s="11">
        <v>3</v>
      </c>
      <c r="T131" s="11">
        <v>16</v>
      </c>
      <c r="U131" s="11">
        <v>5</v>
      </c>
      <c r="V131" s="11">
        <v>12</v>
      </c>
    </row>
    <row r="132" spans="1:22" s="6" customFormat="1" ht="11.25" customHeight="1">
      <c r="A132" s="42" t="s">
        <v>125</v>
      </c>
      <c r="B132" s="42"/>
      <c r="C132" s="11">
        <v>84</v>
      </c>
      <c r="D132" s="11">
        <v>238</v>
      </c>
      <c r="E132" s="11">
        <v>179</v>
      </c>
      <c r="F132" s="11">
        <v>158</v>
      </c>
      <c r="G132" s="11">
        <v>176</v>
      </c>
      <c r="H132" s="11">
        <v>45</v>
      </c>
      <c r="I132" s="11">
        <v>81</v>
      </c>
      <c r="J132" s="11">
        <v>76</v>
      </c>
      <c r="K132" s="11">
        <v>92</v>
      </c>
      <c r="L132" s="11">
        <v>137</v>
      </c>
      <c r="M132" s="11">
        <v>39</v>
      </c>
      <c r="N132" s="11">
        <v>157</v>
      </c>
      <c r="O132" s="11">
        <v>103</v>
      </c>
      <c r="P132" s="11">
        <v>66</v>
      </c>
      <c r="Q132" s="11">
        <v>39</v>
      </c>
      <c r="R132" s="11">
        <v>99</v>
      </c>
      <c r="S132" s="11">
        <v>489</v>
      </c>
      <c r="T132" s="11">
        <v>96</v>
      </c>
      <c r="U132" s="11">
        <v>-37</v>
      </c>
      <c r="V132" s="11">
        <v>-28</v>
      </c>
    </row>
    <row r="133" spans="1:22" s="6" customFormat="1" ht="11.25" customHeight="1">
      <c r="A133" s="42" t="s">
        <v>126</v>
      </c>
      <c r="B133" s="42"/>
      <c r="C133" s="11">
        <v>50</v>
      </c>
      <c r="D133" s="11">
        <v>43</v>
      </c>
      <c r="E133" s="11">
        <v>39</v>
      </c>
      <c r="F133" s="11">
        <v>43</v>
      </c>
      <c r="G133" s="11">
        <v>46</v>
      </c>
      <c r="H133" s="11">
        <v>49</v>
      </c>
      <c r="I133" s="11">
        <v>48</v>
      </c>
      <c r="J133" s="11">
        <v>37</v>
      </c>
      <c r="K133" s="11">
        <v>43</v>
      </c>
      <c r="L133" s="11">
        <v>38</v>
      </c>
      <c r="M133" s="11">
        <v>1</v>
      </c>
      <c r="N133" s="11">
        <v>-5</v>
      </c>
      <c r="O133" s="11">
        <v>2</v>
      </c>
      <c r="P133" s="11">
        <v>0</v>
      </c>
      <c r="Q133" s="11">
        <v>8</v>
      </c>
      <c r="R133" s="11">
        <v>31</v>
      </c>
      <c r="S133" s="11">
        <v>-16</v>
      </c>
      <c r="T133" s="11">
        <v>-28</v>
      </c>
      <c r="U133" s="11">
        <v>69</v>
      </c>
      <c r="V133" s="11">
        <v>75</v>
      </c>
    </row>
    <row r="134" spans="1:22" s="6" customFormat="1" ht="11.25" customHeight="1">
      <c r="A134" s="42" t="s">
        <v>127</v>
      </c>
      <c r="B134" s="42"/>
      <c r="C134" s="11">
        <v>44</v>
      </c>
      <c r="D134" s="11">
        <v>45</v>
      </c>
      <c r="E134" s="11">
        <v>45</v>
      </c>
      <c r="F134" s="11">
        <v>41</v>
      </c>
      <c r="G134" s="11">
        <v>71</v>
      </c>
      <c r="H134" s="11">
        <v>40</v>
      </c>
      <c r="I134" s="11">
        <v>39</v>
      </c>
      <c r="J134" s="11">
        <v>45</v>
      </c>
      <c r="K134" s="11">
        <v>43</v>
      </c>
      <c r="L134" s="11">
        <v>48</v>
      </c>
      <c r="M134" s="11">
        <v>4</v>
      </c>
      <c r="N134" s="11">
        <v>6</v>
      </c>
      <c r="O134" s="11">
        <v>0</v>
      </c>
      <c r="P134" s="11">
        <v>-2</v>
      </c>
      <c r="Q134" s="11">
        <v>23</v>
      </c>
      <c r="R134" s="11">
        <v>-13</v>
      </c>
      <c r="S134" s="11">
        <v>69</v>
      </c>
      <c r="T134" s="11">
        <v>68</v>
      </c>
      <c r="U134" s="11">
        <v>35</v>
      </c>
      <c r="V134" s="11">
        <v>208</v>
      </c>
    </row>
    <row r="135" spans="1:22" s="6" customFormat="1" ht="11.25" customHeight="1">
      <c r="A135" s="42" t="s">
        <v>128</v>
      </c>
      <c r="B135" s="42"/>
      <c r="C135" s="11">
        <v>2392</v>
      </c>
      <c r="D135" s="11">
        <v>3378</v>
      </c>
      <c r="E135" s="11">
        <v>2599</v>
      </c>
      <c r="F135" s="11">
        <v>1838</v>
      </c>
      <c r="G135" s="11">
        <v>2264</v>
      </c>
      <c r="H135" s="11">
        <v>2400</v>
      </c>
      <c r="I135" s="11">
        <v>2773</v>
      </c>
      <c r="J135" s="11">
        <v>2734</v>
      </c>
      <c r="K135" s="11">
        <v>3067</v>
      </c>
      <c r="L135" s="11">
        <v>3074</v>
      </c>
      <c r="M135" s="11">
        <v>-8</v>
      </c>
      <c r="N135" s="11">
        <v>605</v>
      </c>
      <c r="O135" s="11">
        <v>-135</v>
      </c>
      <c r="P135" s="11">
        <v>-1229</v>
      </c>
      <c r="Q135" s="11">
        <v>-810</v>
      </c>
      <c r="R135" s="11">
        <v>2497</v>
      </c>
      <c r="S135" s="11">
        <v>2579</v>
      </c>
      <c r="T135" s="11">
        <v>829</v>
      </c>
      <c r="U135" s="11">
        <v>-1252</v>
      </c>
      <c r="V135" s="11">
        <v>2036</v>
      </c>
    </row>
    <row r="136" spans="1:22" s="6" customFormat="1" ht="11.25" customHeight="1">
      <c r="A136" s="42" t="s">
        <v>129</v>
      </c>
      <c r="B136" s="42"/>
      <c r="C136" s="11">
        <v>83</v>
      </c>
      <c r="D136" s="11">
        <v>119</v>
      </c>
      <c r="E136" s="11">
        <v>102</v>
      </c>
      <c r="F136" s="11">
        <v>86</v>
      </c>
      <c r="G136" s="11">
        <v>115</v>
      </c>
      <c r="H136" s="11">
        <v>69</v>
      </c>
      <c r="I136" s="11">
        <v>70</v>
      </c>
      <c r="J136" s="11">
        <v>82</v>
      </c>
      <c r="K136" s="11">
        <v>99</v>
      </c>
      <c r="L136" s="11">
        <v>143</v>
      </c>
      <c r="M136" s="11">
        <v>14</v>
      </c>
      <c r="N136" s="11">
        <v>49</v>
      </c>
      <c r="O136" s="11">
        <v>20</v>
      </c>
      <c r="P136" s="11">
        <v>-13</v>
      </c>
      <c r="Q136" s="11">
        <v>-28</v>
      </c>
      <c r="R136" s="11">
        <v>41</v>
      </c>
      <c r="S136" s="11">
        <v>204</v>
      </c>
      <c r="T136" s="11">
        <v>66</v>
      </c>
      <c r="U136" s="11">
        <v>209</v>
      </c>
      <c r="V136" s="11">
        <v>216</v>
      </c>
    </row>
    <row r="137" spans="1:22" s="6" customFormat="1" ht="11.25" customHeight="1">
      <c r="A137" s="42" t="s">
        <v>130</v>
      </c>
      <c r="B137" s="42"/>
      <c r="C137" s="11">
        <v>38</v>
      </c>
      <c r="D137" s="11">
        <v>94</v>
      </c>
      <c r="E137" s="11">
        <v>84</v>
      </c>
      <c r="F137" s="11">
        <v>84</v>
      </c>
      <c r="G137" s="11">
        <v>99</v>
      </c>
      <c r="H137" s="11">
        <v>35</v>
      </c>
      <c r="I137" s="11">
        <v>32</v>
      </c>
      <c r="J137" s="11">
        <v>42</v>
      </c>
      <c r="K137" s="11">
        <v>40</v>
      </c>
      <c r="L137" s="11">
        <v>50</v>
      </c>
      <c r="M137" s="11">
        <v>3</v>
      </c>
      <c r="N137" s="11">
        <v>62</v>
      </c>
      <c r="O137" s="11">
        <v>42</v>
      </c>
      <c r="P137" s="11">
        <v>44</v>
      </c>
      <c r="Q137" s="11">
        <v>49</v>
      </c>
      <c r="R137" s="11">
        <v>13</v>
      </c>
      <c r="S137" s="11">
        <v>240</v>
      </c>
      <c r="T137" s="11">
        <v>155</v>
      </c>
      <c r="U137" s="11">
        <v>139</v>
      </c>
      <c r="V137" s="11">
        <v>26</v>
      </c>
    </row>
    <row r="138" spans="1:22" s="6" customFormat="1" ht="11.25" customHeight="1">
      <c r="A138" s="42" t="s">
        <v>131</v>
      </c>
      <c r="B138" s="42"/>
      <c r="C138" s="11">
        <v>56</v>
      </c>
      <c r="D138" s="11">
        <v>86</v>
      </c>
      <c r="E138" s="11">
        <v>54</v>
      </c>
      <c r="F138" s="11">
        <v>51</v>
      </c>
      <c r="G138" s="11">
        <v>47</v>
      </c>
      <c r="H138" s="11">
        <v>58</v>
      </c>
      <c r="I138" s="11">
        <v>65</v>
      </c>
      <c r="J138" s="11">
        <v>47</v>
      </c>
      <c r="K138" s="11">
        <v>50</v>
      </c>
      <c r="L138" s="11">
        <v>61</v>
      </c>
      <c r="M138" s="11">
        <v>-2</v>
      </c>
      <c r="N138" s="11">
        <v>21</v>
      </c>
      <c r="O138" s="11">
        <v>7</v>
      </c>
      <c r="P138" s="11">
        <v>1</v>
      </c>
      <c r="Q138" s="11">
        <v>-14</v>
      </c>
      <c r="R138" s="11">
        <v>69</v>
      </c>
      <c r="S138" s="11">
        <v>24</v>
      </c>
      <c r="T138" s="11">
        <v>-142</v>
      </c>
      <c r="U138" s="11">
        <v>20</v>
      </c>
      <c r="V138" s="11">
        <v>1</v>
      </c>
    </row>
    <row r="139" spans="1:22" s="6" customFormat="1" ht="11.25" customHeight="1">
      <c r="A139" s="42" t="s">
        <v>132</v>
      </c>
      <c r="B139" s="42"/>
      <c r="C139" s="11">
        <v>475</v>
      </c>
      <c r="D139" s="11">
        <v>930</v>
      </c>
      <c r="E139" s="11">
        <v>603</v>
      </c>
      <c r="F139" s="11">
        <v>399</v>
      </c>
      <c r="G139" s="11">
        <v>589</v>
      </c>
      <c r="H139" s="11">
        <v>239</v>
      </c>
      <c r="I139" s="11">
        <v>362</v>
      </c>
      <c r="J139" s="11">
        <v>378</v>
      </c>
      <c r="K139" s="11">
        <v>462</v>
      </c>
      <c r="L139" s="11">
        <v>532</v>
      </c>
      <c r="M139" s="11">
        <v>236</v>
      </c>
      <c r="N139" s="11">
        <v>568</v>
      </c>
      <c r="O139" s="11">
        <v>225</v>
      </c>
      <c r="P139" s="11">
        <v>-63</v>
      </c>
      <c r="Q139" s="11">
        <v>57</v>
      </c>
      <c r="R139" s="11">
        <v>1199</v>
      </c>
      <c r="S139" s="11">
        <v>907</v>
      </c>
      <c r="T139" s="11">
        <v>130</v>
      </c>
      <c r="U139" s="11">
        <v>-222</v>
      </c>
      <c r="V139" s="11">
        <v>217</v>
      </c>
    </row>
    <row r="140" spans="1:22" s="6" customFormat="1" ht="11.25" customHeight="1">
      <c r="A140" s="42" t="s">
        <v>133</v>
      </c>
      <c r="B140" s="42"/>
      <c r="C140" s="11">
        <v>83</v>
      </c>
      <c r="D140" s="11">
        <v>142</v>
      </c>
      <c r="E140" s="11">
        <v>118</v>
      </c>
      <c r="F140" s="11">
        <v>90</v>
      </c>
      <c r="G140" s="11">
        <v>112</v>
      </c>
      <c r="H140" s="11">
        <v>56</v>
      </c>
      <c r="I140" s="11">
        <v>74</v>
      </c>
      <c r="J140" s="11">
        <v>73</v>
      </c>
      <c r="K140" s="11">
        <v>87</v>
      </c>
      <c r="L140" s="11">
        <v>85</v>
      </c>
      <c r="M140" s="11">
        <v>27</v>
      </c>
      <c r="N140" s="11">
        <v>68</v>
      </c>
      <c r="O140" s="11">
        <v>45</v>
      </c>
      <c r="P140" s="11">
        <v>3</v>
      </c>
      <c r="Q140" s="11">
        <v>27</v>
      </c>
      <c r="R140" s="11">
        <v>105</v>
      </c>
      <c r="S140" s="11">
        <v>164</v>
      </c>
      <c r="T140" s="11">
        <v>-82</v>
      </c>
      <c r="U140" s="11">
        <v>48</v>
      </c>
      <c r="V140" s="11">
        <v>168</v>
      </c>
    </row>
    <row r="141" spans="1:22" s="6" customFormat="1" ht="11.25" customHeight="1">
      <c r="A141" s="42" t="s">
        <v>134</v>
      </c>
      <c r="B141" s="42"/>
      <c r="C141" s="11">
        <v>126</v>
      </c>
      <c r="D141" s="11">
        <v>201</v>
      </c>
      <c r="E141" s="11">
        <v>162</v>
      </c>
      <c r="F141" s="11">
        <v>119</v>
      </c>
      <c r="G141" s="11">
        <v>150</v>
      </c>
      <c r="H141" s="11">
        <v>91</v>
      </c>
      <c r="I141" s="11">
        <v>111</v>
      </c>
      <c r="J141" s="11">
        <v>114</v>
      </c>
      <c r="K141" s="11">
        <v>118</v>
      </c>
      <c r="L141" s="11">
        <v>131</v>
      </c>
      <c r="M141" s="11">
        <v>35</v>
      </c>
      <c r="N141" s="11">
        <v>90</v>
      </c>
      <c r="O141" s="11">
        <v>48</v>
      </c>
      <c r="P141" s="11">
        <v>1</v>
      </c>
      <c r="Q141" s="11">
        <v>19</v>
      </c>
      <c r="R141" s="11">
        <v>236</v>
      </c>
      <c r="S141" s="11">
        <v>179</v>
      </c>
      <c r="T141" s="11">
        <v>-26</v>
      </c>
      <c r="U141" s="11">
        <v>34</v>
      </c>
      <c r="V141" s="11">
        <v>110</v>
      </c>
    </row>
    <row r="142" spans="1:22" s="6" customFormat="1" ht="11.25" customHeight="1">
      <c r="A142" s="42" t="s">
        <v>135</v>
      </c>
      <c r="B142" s="42"/>
      <c r="C142" s="11">
        <v>56</v>
      </c>
      <c r="D142" s="11">
        <v>66</v>
      </c>
      <c r="E142" s="11">
        <v>57</v>
      </c>
      <c r="F142" s="11">
        <v>55</v>
      </c>
      <c r="G142" s="11">
        <v>99</v>
      </c>
      <c r="H142" s="11">
        <v>59</v>
      </c>
      <c r="I142" s="11">
        <v>61</v>
      </c>
      <c r="J142" s="11">
        <v>52</v>
      </c>
      <c r="K142" s="11">
        <v>52</v>
      </c>
      <c r="L142" s="11">
        <v>91</v>
      </c>
      <c r="M142" s="11">
        <v>-3</v>
      </c>
      <c r="N142" s="11">
        <v>5</v>
      </c>
      <c r="O142" s="11">
        <v>5</v>
      </c>
      <c r="P142" s="11">
        <v>3</v>
      </c>
      <c r="Q142" s="11">
        <v>8</v>
      </c>
      <c r="R142" s="11">
        <v>-27</v>
      </c>
      <c r="S142" s="11">
        <v>58</v>
      </c>
      <c r="T142" s="11">
        <v>44</v>
      </c>
      <c r="U142" s="11">
        <v>250</v>
      </c>
      <c r="V142" s="11">
        <v>102</v>
      </c>
    </row>
    <row r="143" spans="1:22" s="6" customFormat="1" ht="11.25" customHeight="1">
      <c r="A143" s="42" t="s">
        <v>136</v>
      </c>
      <c r="B143" s="42"/>
      <c r="C143" s="11">
        <v>9</v>
      </c>
      <c r="D143" s="11">
        <v>24</v>
      </c>
      <c r="E143" s="11">
        <v>17</v>
      </c>
      <c r="F143" s="11">
        <v>19</v>
      </c>
      <c r="G143" s="11">
        <v>24</v>
      </c>
      <c r="H143" s="11">
        <v>22</v>
      </c>
      <c r="I143" s="11">
        <v>34</v>
      </c>
      <c r="J143" s="11">
        <v>27</v>
      </c>
      <c r="K143" s="11">
        <v>36</v>
      </c>
      <c r="L143" s="11">
        <v>32</v>
      </c>
      <c r="M143" s="11">
        <v>-13</v>
      </c>
      <c r="N143" s="11">
        <v>-10</v>
      </c>
      <c r="O143" s="11">
        <v>-10</v>
      </c>
      <c r="P143" s="11">
        <v>-17</v>
      </c>
      <c r="Q143" s="11">
        <v>-8</v>
      </c>
      <c r="R143" s="11">
        <v>-11</v>
      </c>
      <c r="S143" s="11">
        <v>9</v>
      </c>
      <c r="T143" s="11">
        <v>-3</v>
      </c>
      <c r="U143" s="11">
        <v>43</v>
      </c>
      <c r="V143" s="11">
        <v>13</v>
      </c>
    </row>
    <row r="144" spans="1:22" s="6" customFormat="1" ht="11.25" customHeight="1">
      <c r="A144" s="42" t="s">
        <v>137</v>
      </c>
      <c r="B144" s="42"/>
      <c r="C144" s="11">
        <v>118</v>
      </c>
      <c r="D144" s="11">
        <v>159</v>
      </c>
      <c r="E144" s="11">
        <v>142</v>
      </c>
      <c r="F144" s="11">
        <v>147</v>
      </c>
      <c r="G144" s="11">
        <v>160</v>
      </c>
      <c r="H144" s="11">
        <v>100</v>
      </c>
      <c r="I144" s="11">
        <v>109</v>
      </c>
      <c r="J144" s="11">
        <v>108</v>
      </c>
      <c r="K144" s="11">
        <v>144</v>
      </c>
      <c r="L144" s="11">
        <v>136</v>
      </c>
      <c r="M144" s="11">
        <v>18</v>
      </c>
      <c r="N144" s="11">
        <v>50</v>
      </c>
      <c r="O144" s="11">
        <v>34</v>
      </c>
      <c r="P144" s="11">
        <v>3</v>
      </c>
      <c r="Q144" s="11">
        <v>24</v>
      </c>
      <c r="R144" s="11">
        <v>153</v>
      </c>
      <c r="S144" s="11">
        <v>175</v>
      </c>
      <c r="T144" s="11">
        <v>286</v>
      </c>
      <c r="U144" s="11">
        <v>368</v>
      </c>
      <c r="V144" s="11">
        <v>51</v>
      </c>
    </row>
    <row r="145" spans="1:22" s="6" customFormat="1" ht="11.25" customHeight="1">
      <c r="A145" s="42" t="s">
        <v>138</v>
      </c>
      <c r="B145" s="42"/>
      <c r="C145" s="11">
        <v>67</v>
      </c>
      <c r="D145" s="11">
        <v>99</v>
      </c>
      <c r="E145" s="11">
        <v>67</v>
      </c>
      <c r="F145" s="11">
        <v>66</v>
      </c>
      <c r="G145" s="11">
        <v>80</v>
      </c>
      <c r="H145" s="11">
        <v>93</v>
      </c>
      <c r="I145" s="11">
        <v>95</v>
      </c>
      <c r="J145" s="11">
        <v>71</v>
      </c>
      <c r="K145" s="11">
        <v>80</v>
      </c>
      <c r="L145" s="11">
        <v>79</v>
      </c>
      <c r="M145" s="11">
        <v>-26</v>
      </c>
      <c r="N145" s="11">
        <v>4</v>
      </c>
      <c r="O145" s="11">
        <v>-4</v>
      </c>
      <c r="P145" s="11">
        <v>-14</v>
      </c>
      <c r="Q145" s="11">
        <v>1</v>
      </c>
      <c r="R145" s="11">
        <v>4</v>
      </c>
      <c r="S145" s="11">
        <v>63</v>
      </c>
      <c r="T145" s="11">
        <v>1</v>
      </c>
      <c r="U145" s="11">
        <v>3</v>
      </c>
      <c r="V145" s="11">
        <v>146</v>
      </c>
    </row>
    <row r="146" spans="1:22" s="6" customFormat="1" ht="11.25" customHeight="1">
      <c r="A146" s="42" t="s">
        <v>139</v>
      </c>
      <c r="B146" s="42"/>
      <c r="C146" s="11">
        <v>58</v>
      </c>
      <c r="D146" s="11">
        <v>74</v>
      </c>
      <c r="E146" s="11">
        <v>48</v>
      </c>
      <c r="F146" s="11">
        <v>43</v>
      </c>
      <c r="G146" s="11">
        <v>75</v>
      </c>
      <c r="H146" s="11">
        <v>92</v>
      </c>
      <c r="I146" s="11">
        <v>114</v>
      </c>
      <c r="J146" s="11">
        <v>134</v>
      </c>
      <c r="K146" s="11">
        <v>73</v>
      </c>
      <c r="L146" s="11">
        <v>71</v>
      </c>
      <c r="M146" s="11">
        <v>-34</v>
      </c>
      <c r="N146" s="11">
        <v>-40</v>
      </c>
      <c r="O146" s="11">
        <v>-86</v>
      </c>
      <c r="P146" s="11">
        <v>-30</v>
      </c>
      <c r="Q146" s="11">
        <v>4</v>
      </c>
      <c r="R146" s="11">
        <v>38</v>
      </c>
      <c r="S146" s="11">
        <v>-4</v>
      </c>
      <c r="T146" s="11">
        <v>137</v>
      </c>
      <c r="U146" s="11">
        <v>126</v>
      </c>
      <c r="V146" s="11">
        <v>50</v>
      </c>
    </row>
    <row r="147" spans="1:22" s="6" customFormat="1" ht="11.25" customHeight="1">
      <c r="A147" s="42" t="s">
        <v>140</v>
      </c>
      <c r="B147" s="42"/>
      <c r="C147" s="11">
        <v>16</v>
      </c>
      <c r="D147" s="11">
        <v>12</v>
      </c>
      <c r="E147" s="11">
        <v>8</v>
      </c>
      <c r="F147" s="11">
        <v>7</v>
      </c>
      <c r="G147" s="11">
        <v>15</v>
      </c>
      <c r="H147" s="11">
        <v>13</v>
      </c>
      <c r="I147" s="11">
        <v>12</v>
      </c>
      <c r="J147" s="11">
        <v>13</v>
      </c>
      <c r="K147" s="11">
        <v>20</v>
      </c>
      <c r="L147" s="11">
        <v>24</v>
      </c>
      <c r="M147" s="11">
        <v>3</v>
      </c>
      <c r="N147" s="11">
        <v>0</v>
      </c>
      <c r="O147" s="11">
        <v>-5</v>
      </c>
      <c r="P147" s="11">
        <v>-13</v>
      </c>
      <c r="Q147" s="11">
        <v>-9</v>
      </c>
      <c r="R147" s="11">
        <v>-18</v>
      </c>
      <c r="S147" s="11">
        <v>-36</v>
      </c>
      <c r="T147" s="11">
        <v>3</v>
      </c>
      <c r="U147" s="11">
        <v>39</v>
      </c>
      <c r="V147" s="11">
        <v>27</v>
      </c>
    </row>
    <row r="148" spans="1:22" s="6" customFormat="1" ht="11.25" customHeight="1">
      <c r="A148" s="42" t="s">
        <v>141</v>
      </c>
      <c r="B148" s="42"/>
      <c r="C148" s="11">
        <v>49</v>
      </c>
      <c r="D148" s="11">
        <v>68</v>
      </c>
      <c r="E148" s="11">
        <v>47</v>
      </c>
      <c r="F148" s="11">
        <v>61</v>
      </c>
      <c r="G148" s="11">
        <v>58</v>
      </c>
      <c r="H148" s="11">
        <v>45</v>
      </c>
      <c r="I148" s="11">
        <v>48</v>
      </c>
      <c r="J148" s="11">
        <v>62</v>
      </c>
      <c r="K148" s="11">
        <v>44</v>
      </c>
      <c r="L148" s="11">
        <v>47</v>
      </c>
      <c r="M148" s="11">
        <v>4</v>
      </c>
      <c r="N148" s="11">
        <v>20</v>
      </c>
      <c r="O148" s="11">
        <v>-15</v>
      </c>
      <c r="P148" s="11">
        <v>17</v>
      </c>
      <c r="Q148" s="11">
        <v>11</v>
      </c>
      <c r="R148" s="11">
        <v>28</v>
      </c>
      <c r="S148" s="11">
        <v>41</v>
      </c>
      <c r="T148" s="11">
        <v>71</v>
      </c>
      <c r="U148" s="11">
        <v>171</v>
      </c>
      <c r="V148" s="11">
        <v>-28</v>
      </c>
    </row>
    <row r="149" spans="1:22" s="6" customFormat="1" ht="11.25" customHeight="1">
      <c r="A149" s="42" t="s">
        <v>142</v>
      </c>
      <c r="B149" s="42"/>
      <c r="C149" s="11">
        <v>31</v>
      </c>
      <c r="D149" s="11">
        <v>35</v>
      </c>
      <c r="E149" s="11">
        <v>42</v>
      </c>
      <c r="F149" s="11">
        <v>31</v>
      </c>
      <c r="G149" s="11">
        <v>37</v>
      </c>
      <c r="H149" s="11">
        <v>24</v>
      </c>
      <c r="I149" s="11">
        <v>33</v>
      </c>
      <c r="J149" s="11">
        <v>32</v>
      </c>
      <c r="K149" s="11">
        <v>29</v>
      </c>
      <c r="L149" s="11">
        <v>40</v>
      </c>
      <c r="M149" s="11">
        <v>7</v>
      </c>
      <c r="N149" s="11">
        <v>2</v>
      </c>
      <c r="O149" s="11">
        <v>10</v>
      </c>
      <c r="P149" s="11">
        <v>2</v>
      </c>
      <c r="Q149" s="11">
        <v>-3</v>
      </c>
      <c r="R149" s="11">
        <v>58</v>
      </c>
      <c r="S149" s="11">
        <v>6</v>
      </c>
      <c r="T149" s="11">
        <v>39</v>
      </c>
      <c r="U149" s="11">
        <v>8</v>
      </c>
      <c r="V149" s="11">
        <v>30</v>
      </c>
    </row>
    <row r="150" spans="1:22" s="6" customFormat="1" ht="11.25" customHeight="1">
      <c r="A150" s="42" t="s">
        <v>143</v>
      </c>
      <c r="B150" s="42"/>
      <c r="C150" s="11">
        <v>56</v>
      </c>
      <c r="D150" s="11">
        <v>65</v>
      </c>
      <c r="E150" s="11">
        <v>66</v>
      </c>
      <c r="F150" s="11">
        <v>67</v>
      </c>
      <c r="G150" s="11">
        <v>80</v>
      </c>
      <c r="H150" s="11">
        <v>58</v>
      </c>
      <c r="I150" s="11">
        <v>55</v>
      </c>
      <c r="J150" s="11">
        <v>63</v>
      </c>
      <c r="K150" s="11">
        <v>56</v>
      </c>
      <c r="L150" s="11">
        <v>71</v>
      </c>
      <c r="M150" s="11">
        <v>-2</v>
      </c>
      <c r="N150" s="11">
        <v>10</v>
      </c>
      <c r="O150" s="11">
        <v>3</v>
      </c>
      <c r="P150" s="11">
        <v>11</v>
      </c>
      <c r="Q150" s="11">
        <v>9</v>
      </c>
      <c r="R150" s="11">
        <v>-12</v>
      </c>
      <c r="S150" s="11">
        <v>89</v>
      </c>
      <c r="T150" s="11">
        <v>-19</v>
      </c>
      <c r="U150" s="11">
        <v>94</v>
      </c>
      <c r="V150" s="11">
        <v>101</v>
      </c>
    </row>
    <row r="151" spans="1:22" s="6" customFormat="1" ht="11.25" customHeight="1">
      <c r="A151" s="42" t="s">
        <v>144</v>
      </c>
      <c r="B151" s="42"/>
      <c r="C151" s="11">
        <v>31</v>
      </c>
      <c r="D151" s="11">
        <v>60</v>
      </c>
      <c r="E151" s="11">
        <v>40</v>
      </c>
      <c r="F151" s="11">
        <v>84</v>
      </c>
      <c r="G151" s="11">
        <v>162</v>
      </c>
      <c r="H151" s="11">
        <v>26</v>
      </c>
      <c r="I151" s="11">
        <v>32</v>
      </c>
      <c r="J151" s="11">
        <v>46</v>
      </c>
      <c r="K151" s="11">
        <v>51</v>
      </c>
      <c r="L151" s="11">
        <v>51</v>
      </c>
      <c r="M151" s="11">
        <v>5</v>
      </c>
      <c r="N151" s="11">
        <v>28</v>
      </c>
      <c r="O151" s="11">
        <v>-6</v>
      </c>
      <c r="P151" s="11">
        <v>33</v>
      </c>
      <c r="Q151" s="11">
        <v>111</v>
      </c>
      <c r="R151" s="11">
        <v>7</v>
      </c>
      <c r="S151" s="11">
        <v>90</v>
      </c>
      <c r="T151" s="11">
        <v>148</v>
      </c>
      <c r="U151" s="11">
        <v>416</v>
      </c>
      <c r="V151" s="11">
        <v>106</v>
      </c>
    </row>
    <row r="152" spans="1:22" s="6" customFormat="1" ht="11.25" customHeight="1">
      <c r="A152" s="42" t="s">
        <v>145</v>
      </c>
      <c r="B152" s="42"/>
      <c r="C152" s="11">
        <v>54</v>
      </c>
      <c r="D152" s="11">
        <v>64</v>
      </c>
      <c r="E152" s="11">
        <v>27</v>
      </c>
      <c r="F152" s="11">
        <v>42</v>
      </c>
      <c r="G152" s="11">
        <v>67</v>
      </c>
      <c r="H152" s="11">
        <v>48</v>
      </c>
      <c r="I152" s="11">
        <v>36</v>
      </c>
      <c r="J152" s="11">
        <v>25</v>
      </c>
      <c r="K152" s="11">
        <v>32</v>
      </c>
      <c r="L152" s="11">
        <v>30</v>
      </c>
      <c r="M152" s="11">
        <v>6</v>
      </c>
      <c r="N152" s="11">
        <v>28</v>
      </c>
      <c r="O152" s="11">
        <v>2</v>
      </c>
      <c r="P152" s="11">
        <v>10</v>
      </c>
      <c r="Q152" s="11">
        <v>37</v>
      </c>
      <c r="R152" s="11">
        <v>-21</v>
      </c>
      <c r="S152" s="11">
        <v>-49</v>
      </c>
      <c r="T152" s="11">
        <v>-90</v>
      </c>
      <c r="U152" s="11">
        <v>286</v>
      </c>
      <c r="V152" s="11">
        <v>-77</v>
      </c>
    </row>
    <row r="153" spans="1:22" s="6" customFormat="1" ht="11.25" customHeight="1">
      <c r="A153" s="42" t="s">
        <v>146</v>
      </c>
      <c r="B153" s="42"/>
      <c r="C153" s="11">
        <v>252</v>
      </c>
      <c r="D153" s="11">
        <v>456</v>
      </c>
      <c r="E153" s="11">
        <v>328</v>
      </c>
      <c r="F153" s="11">
        <v>299</v>
      </c>
      <c r="G153" s="11">
        <v>386</v>
      </c>
      <c r="H153" s="11">
        <v>173</v>
      </c>
      <c r="I153" s="11">
        <v>201</v>
      </c>
      <c r="J153" s="11">
        <v>237</v>
      </c>
      <c r="K153" s="11">
        <v>252</v>
      </c>
      <c r="L153" s="11">
        <v>282</v>
      </c>
      <c r="M153" s="11">
        <v>79</v>
      </c>
      <c r="N153" s="11">
        <v>255</v>
      </c>
      <c r="O153" s="11">
        <v>91</v>
      </c>
      <c r="P153" s="11">
        <v>47</v>
      </c>
      <c r="Q153" s="11">
        <v>104</v>
      </c>
      <c r="R153" s="11">
        <v>80</v>
      </c>
      <c r="S153" s="11">
        <v>1027</v>
      </c>
      <c r="T153" s="11">
        <v>69</v>
      </c>
      <c r="U153" s="11">
        <v>64</v>
      </c>
      <c r="V153" s="11">
        <v>218</v>
      </c>
    </row>
    <row r="154" spans="1:22" s="6" customFormat="1" ht="11.25" customHeight="1">
      <c r="A154" s="42" t="s">
        <v>147</v>
      </c>
      <c r="B154" s="42"/>
      <c r="C154" s="11">
        <v>50</v>
      </c>
      <c r="D154" s="11">
        <v>70</v>
      </c>
      <c r="E154" s="11">
        <v>82</v>
      </c>
      <c r="F154" s="11">
        <v>97</v>
      </c>
      <c r="G154" s="11">
        <v>138</v>
      </c>
      <c r="H154" s="11">
        <v>39</v>
      </c>
      <c r="I154" s="11">
        <v>29</v>
      </c>
      <c r="J154" s="11">
        <v>39</v>
      </c>
      <c r="K154" s="11">
        <v>63</v>
      </c>
      <c r="L154" s="11">
        <v>55</v>
      </c>
      <c r="M154" s="11">
        <v>11</v>
      </c>
      <c r="N154" s="11">
        <v>41</v>
      </c>
      <c r="O154" s="11">
        <v>43</v>
      </c>
      <c r="P154" s="11">
        <v>34</v>
      </c>
      <c r="Q154" s="11">
        <v>83</v>
      </c>
      <c r="R154" s="11">
        <v>2</v>
      </c>
      <c r="S154" s="11">
        <v>195</v>
      </c>
      <c r="T154" s="11">
        <v>259</v>
      </c>
      <c r="U154" s="11">
        <v>15</v>
      </c>
      <c r="V154" s="11">
        <v>182</v>
      </c>
    </row>
    <row r="155" spans="1:22" s="6" customFormat="1" ht="11.25" customHeight="1">
      <c r="A155" s="42" t="s">
        <v>148</v>
      </c>
      <c r="B155" s="42"/>
      <c r="C155" s="11">
        <v>17</v>
      </c>
      <c r="D155" s="11">
        <v>53</v>
      </c>
      <c r="E155" s="11">
        <v>90</v>
      </c>
      <c r="F155" s="11">
        <v>99</v>
      </c>
      <c r="G155" s="11">
        <v>182</v>
      </c>
      <c r="H155" s="11">
        <v>23</v>
      </c>
      <c r="I155" s="11">
        <v>31</v>
      </c>
      <c r="J155" s="11">
        <v>48</v>
      </c>
      <c r="K155" s="11">
        <v>56</v>
      </c>
      <c r="L155" s="11">
        <v>73</v>
      </c>
      <c r="M155" s="11">
        <v>-6</v>
      </c>
      <c r="N155" s="11">
        <v>22</v>
      </c>
      <c r="O155" s="11">
        <v>42</v>
      </c>
      <c r="P155" s="11">
        <v>43</v>
      </c>
      <c r="Q155" s="11">
        <v>109</v>
      </c>
      <c r="R155" s="11">
        <v>-15</v>
      </c>
      <c r="S155" s="11">
        <v>158</v>
      </c>
      <c r="T155" s="11">
        <v>373</v>
      </c>
      <c r="U155" s="11">
        <v>363</v>
      </c>
      <c r="V155" s="11">
        <v>195</v>
      </c>
    </row>
    <row r="156" spans="1:22" s="6" customFormat="1" ht="11.25" customHeight="1">
      <c r="A156" s="42" t="s">
        <v>149</v>
      </c>
      <c r="B156" s="42"/>
      <c r="C156" s="11">
        <v>50</v>
      </c>
      <c r="D156" s="11">
        <v>116</v>
      </c>
      <c r="E156" s="11">
        <v>84</v>
      </c>
      <c r="F156" s="11">
        <v>68</v>
      </c>
      <c r="G156" s="11">
        <v>73</v>
      </c>
      <c r="H156" s="11">
        <v>57</v>
      </c>
      <c r="I156" s="11">
        <v>61</v>
      </c>
      <c r="J156" s="11">
        <v>62</v>
      </c>
      <c r="K156" s="11">
        <v>84</v>
      </c>
      <c r="L156" s="11">
        <v>97</v>
      </c>
      <c r="M156" s="11">
        <v>-7</v>
      </c>
      <c r="N156" s="11">
        <v>55</v>
      </c>
      <c r="O156" s="11">
        <v>22</v>
      </c>
      <c r="P156" s="11">
        <v>-16</v>
      </c>
      <c r="Q156" s="11">
        <v>-24</v>
      </c>
      <c r="R156" s="11">
        <v>79</v>
      </c>
      <c r="S156" s="11">
        <v>139</v>
      </c>
      <c r="T156" s="11">
        <v>0</v>
      </c>
      <c r="U156" s="11">
        <v>24</v>
      </c>
      <c r="V156" s="11">
        <v>24</v>
      </c>
    </row>
    <row r="157" spans="1:22" s="6" customFormat="1" ht="11.25" customHeight="1">
      <c r="A157" s="42" t="s">
        <v>150</v>
      </c>
      <c r="B157" s="42"/>
      <c r="C157" s="11">
        <v>49</v>
      </c>
      <c r="D157" s="11">
        <v>121</v>
      </c>
      <c r="E157" s="11">
        <v>105</v>
      </c>
      <c r="F157" s="11">
        <v>99</v>
      </c>
      <c r="G157" s="11">
        <v>141</v>
      </c>
      <c r="H157" s="11">
        <v>35</v>
      </c>
      <c r="I157" s="11">
        <v>52</v>
      </c>
      <c r="J157" s="11">
        <v>56</v>
      </c>
      <c r="K157" s="11">
        <v>65</v>
      </c>
      <c r="L157" s="11">
        <v>85</v>
      </c>
      <c r="M157" s="11">
        <v>14</v>
      </c>
      <c r="N157" s="11">
        <v>69</v>
      </c>
      <c r="O157" s="11">
        <v>49</v>
      </c>
      <c r="P157" s="11">
        <v>34</v>
      </c>
      <c r="Q157" s="11">
        <v>56</v>
      </c>
      <c r="R157" s="11">
        <v>79</v>
      </c>
      <c r="S157" s="11">
        <v>243</v>
      </c>
      <c r="T157" s="11">
        <v>192</v>
      </c>
      <c r="U157" s="11">
        <v>69</v>
      </c>
      <c r="V157" s="11">
        <v>137</v>
      </c>
    </row>
    <row r="158" spans="1:22" s="6" customFormat="1" ht="11.25" customHeight="1">
      <c r="A158" s="42" t="s">
        <v>151</v>
      </c>
      <c r="B158" s="42"/>
      <c r="C158" s="11">
        <v>204</v>
      </c>
      <c r="D158" s="11">
        <v>607</v>
      </c>
      <c r="E158" s="11">
        <v>772</v>
      </c>
      <c r="F158" s="11">
        <v>580</v>
      </c>
      <c r="G158" s="11">
        <v>806</v>
      </c>
      <c r="H158" s="11">
        <v>145</v>
      </c>
      <c r="I158" s="11">
        <v>196</v>
      </c>
      <c r="J158" s="11">
        <v>240</v>
      </c>
      <c r="K158" s="11">
        <v>291</v>
      </c>
      <c r="L158" s="11">
        <v>431</v>
      </c>
      <c r="M158" s="11">
        <v>59</v>
      </c>
      <c r="N158" s="11">
        <v>411</v>
      </c>
      <c r="O158" s="11">
        <v>532</v>
      </c>
      <c r="P158" s="11">
        <v>289</v>
      </c>
      <c r="Q158" s="11">
        <v>375</v>
      </c>
      <c r="R158" s="11">
        <v>387</v>
      </c>
      <c r="S158" s="11">
        <v>1572</v>
      </c>
      <c r="T158" s="11">
        <v>1132</v>
      </c>
      <c r="U158" s="11">
        <v>396</v>
      </c>
      <c r="V158" s="11">
        <v>997</v>
      </c>
    </row>
    <row r="159" spans="1:22" s="6" customFormat="1" ht="11.25" customHeight="1">
      <c r="A159" s="42" t="s">
        <v>152</v>
      </c>
      <c r="B159" s="42"/>
      <c r="C159" s="11">
        <v>82</v>
      </c>
      <c r="D159" s="11">
        <v>73</v>
      </c>
      <c r="E159" s="11">
        <v>68</v>
      </c>
      <c r="F159" s="11">
        <v>91</v>
      </c>
      <c r="G159" s="11">
        <v>101</v>
      </c>
      <c r="H159" s="11">
        <v>52</v>
      </c>
      <c r="I159" s="11">
        <v>78</v>
      </c>
      <c r="J159" s="11">
        <v>66</v>
      </c>
      <c r="K159" s="11">
        <v>97</v>
      </c>
      <c r="L159" s="11">
        <v>89</v>
      </c>
      <c r="M159" s="11">
        <v>30</v>
      </c>
      <c r="N159" s="11">
        <v>-5</v>
      </c>
      <c r="O159" s="11">
        <v>2</v>
      </c>
      <c r="P159" s="11">
        <v>-6</v>
      </c>
      <c r="Q159" s="11">
        <v>12</v>
      </c>
      <c r="R159" s="11">
        <v>-23</v>
      </c>
      <c r="S159" s="11">
        <v>136</v>
      </c>
      <c r="T159" s="11">
        <v>182</v>
      </c>
      <c r="U159" s="11">
        <v>129</v>
      </c>
      <c r="V159" s="11">
        <v>96</v>
      </c>
    </row>
    <row r="160" spans="1:22" s="6" customFormat="1" ht="11.25" customHeight="1">
      <c r="A160" s="42" t="s">
        <v>153</v>
      </c>
      <c r="B160" s="42"/>
      <c r="C160" s="11">
        <v>142</v>
      </c>
      <c r="D160" s="11">
        <v>170</v>
      </c>
      <c r="E160" s="11">
        <v>135</v>
      </c>
      <c r="F160" s="11">
        <v>139</v>
      </c>
      <c r="G160" s="11">
        <v>146</v>
      </c>
      <c r="H160" s="11">
        <v>92</v>
      </c>
      <c r="I160" s="11">
        <v>98</v>
      </c>
      <c r="J160" s="11">
        <v>100</v>
      </c>
      <c r="K160" s="11">
        <v>99</v>
      </c>
      <c r="L160" s="11">
        <v>137</v>
      </c>
      <c r="M160" s="11">
        <v>50</v>
      </c>
      <c r="N160" s="11">
        <v>72</v>
      </c>
      <c r="O160" s="11">
        <v>35</v>
      </c>
      <c r="P160" s="11">
        <v>40</v>
      </c>
      <c r="Q160" s="11">
        <v>9</v>
      </c>
      <c r="R160" s="11">
        <v>21</v>
      </c>
      <c r="S160" s="11">
        <v>124</v>
      </c>
      <c r="T160" s="11">
        <v>-54</v>
      </c>
      <c r="U160" s="11">
        <v>118</v>
      </c>
      <c r="V160" s="11">
        <v>121</v>
      </c>
    </row>
    <row r="161" spans="1:22" s="6" customFormat="1" ht="11.25" customHeight="1">
      <c r="A161" s="42" t="s">
        <v>154</v>
      </c>
      <c r="B161" s="42"/>
      <c r="C161" s="11">
        <v>9</v>
      </c>
      <c r="D161" s="11">
        <v>29</v>
      </c>
      <c r="E161" s="11">
        <v>35</v>
      </c>
      <c r="F161" s="11">
        <v>15</v>
      </c>
      <c r="G161" s="11">
        <v>13</v>
      </c>
      <c r="H161" s="11">
        <v>11</v>
      </c>
      <c r="I161" s="11">
        <v>15</v>
      </c>
      <c r="J161" s="11">
        <v>27</v>
      </c>
      <c r="K161" s="11">
        <v>24</v>
      </c>
      <c r="L161" s="11">
        <v>12</v>
      </c>
      <c r="M161" s="11">
        <v>-2</v>
      </c>
      <c r="N161" s="11">
        <v>14</v>
      </c>
      <c r="O161" s="11">
        <v>8</v>
      </c>
      <c r="P161" s="11">
        <v>-9</v>
      </c>
      <c r="Q161" s="11">
        <v>1</v>
      </c>
      <c r="R161" s="11">
        <v>4</v>
      </c>
      <c r="S161" s="11">
        <v>4</v>
      </c>
      <c r="T161" s="11">
        <v>-4</v>
      </c>
      <c r="U161" s="11">
        <v>19</v>
      </c>
      <c r="V161" s="11">
        <v>3</v>
      </c>
    </row>
    <row r="162" spans="1:22" s="6" customFormat="1" ht="11.25" customHeight="1">
      <c r="A162" s="42" t="s">
        <v>155</v>
      </c>
      <c r="B162" s="42"/>
      <c r="C162" s="11">
        <v>69</v>
      </c>
      <c r="D162" s="11">
        <v>59</v>
      </c>
      <c r="E162" s="11">
        <v>51</v>
      </c>
      <c r="F162" s="11">
        <v>48</v>
      </c>
      <c r="G162" s="11">
        <v>65</v>
      </c>
      <c r="H162" s="11">
        <v>49</v>
      </c>
      <c r="I162" s="11">
        <v>57</v>
      </c>
      <c r="J162" s="11">
        <v>48</v>
      </c>
      <c r="K162" s="11">
        <v>61</v>
      </c>
      <c r="L162" s="11">
        <v>43</v>
      </c>
      <c r="M162" s="11">
        <v>20</v>
      </c>
      <c r="N162" s="11">
        <v>2</v>
      </c>
      <c r="O162" s="11">
        <v>3</v>
      </c>
      <c r="P162" s="11">
        <v>-13</v>
      </c>
      <c r="Q162" s="11">
        <v>22</v>
      </c>
      <c r="R162" s="11">
        <v>-49</v>
      </c>
      <c r="S162" s="11">
        <v>101</v>
      </c>
      <c r="T162" s="11">
        <v>82</v>
      </c>
      <c r="U162" s="11">
        <v>57</v>
      </c>
      <c r="V162" s="11">
        <v>72</v>
      </c>
    </row>
    <row r="163" spans="1:22" s="6" customFormat="1" ht="11.25" customHeight="1">
      <c r="A163" s="42" t="s">
        <v>156</v>
      </c>
      <c r="B163" s="42"/>
      <c r="C163" s="11">
        <v>65</v>
      </c>
      <c r="D163" s="11">
        <v>82</v>
      </c>
      <c r="E163" s="11">
        <v>101</v>
      </c>
      <c r="F163" s="11">
        <v>101</v>
      </c>
      <c r="G163" s="11">
        <v>117</v>
      </c>
      <c r="H163" s="11">
        <v>59</v>
      </c>
      <c r="I163" s="11">
        <v>66</v>
      </c>
      <c r="J163" s="11">
        <v>78</v>
      </c>
      <c r="K163" s="11">
        <v>93</v>
      </c>
      <c r="L163" s="11">
        <v>90</v>
      </c>
      <c r="M163" s="11">
        <v>6</v>
      </c>
      <c r="N163" s="11">
        <v>16</v>
      </c>
      <c r="O163" s="11">
        <v>23</v>
      </c>
      <c r="P163" s="11">
        <v>8</v>
      </c>
      <c r="Q163" s="11">
        <v>27</v>
      </c>
      <c r="R163" s="11">
        <v>-38</v>
      </c>
      <c r="S163" s="11">
        <v>119</v>
      </c>
      <c r="T163" s="11">
        <v>149</v>
      </c>
      <c r="U163" s="11">
        <v>160</v>
      </c>
      <c r="V163" s="11">
        <v>160</v>
      </c>
    </row>
    <row r="164" spans="1:22" s="6" customFormat="1" ht="11.25" customHeight="1">
      <c r="A164" s="42" t="s">
        <v>157</v>
      </c>
      <c r="B164" s="42"/>
      <c r="C164" s="11">
        <v>96</v>
      </c>
      <c r="D164" s="11">
        <v>204</v>
      </c>
      <c r="E164" s="11">
        <v>178</v>
      </c>
      <c r="F164" s="11">
        <v>141</v>
      </c>
      <c r="G164" s="11">
        <v>197</v>
      </c>
      <c r="H164" s="11">
        <v>91</v>
      </c>
      <c r="I164" s="11">
        <v>174</v>
      </c>
      <c r="J164" s="11">
        <v>286</v>
      </c>
      <c r="K164" s="11">
        <v>141</v>
      </c>
      <c r="L164" s="11">
        <v>153</v>
      </c>
      <c r="M164" s="11">
        <v>5</v>
      </c>
      <c r="N164" s="11">
        <v>30</v>
      </c>
      <c r="O164" s="11">
        <v>-108</v>
      </c>
      <c r="P164" s="11">
        <v>0</v>
      </c>
      <c r="Q164" s="11">
        <v>44</v>
      </c>
      <c r="R164" s="11">
        <v>264</v>
      </c>
      <c r="S164" s="11">
        <v>524</v>
      </c>
      <c r="T164" s="11">
        <v>359</v>
      </c>
      <c r="U164" s="11">
        <v>307</v>
      </c>
      <c r="V164" s="11">
        <v>47</v>
      </c>
    </row>
    <row r="165" spans="1:22" s="6" customFormat="1" ht="11.25" customHeight="1">
      <c r="A165" s="42" t="s">
        <v>158</v>
      </c>
      <c r="B165" s="42"/>
      <c r="C165" s="11">
        <v>60</v>
      </c>
      <c r="D165" s="11">
        <v>44</v>
      </c>
      <c r="E165" s="11">
        <v>48</v>
      </c>
      <c r="F165" s="11">
        <v>46</v>
      </c>
      <c r="G165" s="11">
        <v>54</v>
      </c>
      <c r="H165" s="11">
        <v>67</v>
      </c>
      <c r="I165" s="11">
        <v>71</v>
      </c>
      <c r="J165" s="11">
        <v>65</v>
      </c>
      <c r="K165" s="11">
        <v>68</v>
      </c>
      <c r="L165" s="11">
        <v>79</v>
      </c>
      <c r="M165" s="11">
        <v>-7</v>
      </c>
      <c r="N165" s="11">
        <v>-27</v>
      </c>
      <c r="O165" s="11">
        <v>-17</v>
      </c>
      <c r="P165" s="11">
        <v>-22</v>
      </c>
      <c r="Q165" s="11">
        <v>-25</v>
      </c>
      <c r="R165" s="11">
        <v>-41</v>
      </c>
      <c r="S165" s="11">
        <v>25</v>
      </c>
      <c r="T165" s="11">
        <v>57</v>
      </c>
      <c r="U165" s="11">
        <v>134</v>
      </c>
      <c r="V165" s="11">
        <v>75</v>
      </c>
    </row>
    <row r="166" spans="1:22" s="6" customFormat="1" ht="11.25" customHeight="1">
      <c r="A166" s="42" t="s">
        <v>159</v>
      </c>
      <c r="B166" s="42"/>
      <c r="C166" s="11">
        <v>30</v>
      </c>
      <c r="D166" s="11">
        <v>36</v>
      </c>
      <c r="E166" s="11">
        <v>26</v>
      </c>
      <c r="F166" s="11">
        <v>30</v>
      </c>
      <c r="G166" s="11">
        <v>35</v>
      </c>
      <c r="H166" s="11">
        <v>26</v>
      </c>
      <c r="I166" s="11">
        <v>29</v>
      </c>
      <c r="J166" s="11">
        <v>37</v>
      </c>
      <c r="K166" s="11">
        <v>20</v>
      </c>
      <c r="L166" s="11">
        <v>28</v>
      </c>
      <c r="M166" s="11">
        <v>4</v>
      </c>
      <c r="N166" s="11">
        <v>7</v>
      </c>
      <c r="O166" s="11">
        <v>-11</v>
      </c>
      <c r="P166" s="11">
        <v>10</v>
      </c>
      <c r="Q166" s="11">
        <v>7</v>
      </c>
      <c r="R166" s="11">
        <v>-7</v>
      </c>
      <c r="S166" s="11">
        <v>75</v>
      </c>
      <c r="T166" s="11">
        <v>-43</v>
      </c>
      <c r="U166" s="11">
        <v>21</v>
      </c>
      <c r="V166" s="11">
        <v>115</v>
      </c>
    </row>
    <row r="167" spans="1:22" s="6" customFormat="1" ht="11.25" customHeight="1">
      <c r="A167" s="42" t="s">
        <v>160</v>
      </c>
      <c r="B167" s="42"/>
      <c r="C167" s="11">
        <v>129</v>
      </c>
      <c r="D167" s="11">
        <v>156</v>
      </c>
      <c r="E167" s="11">
        <v>120</v>
      </c>
      <c r="F167" s="11">
        <v>133</v>
      </c>
      <c r="G167" s="11">
        <v>154</v>
      </c>
      <c r="H167" s="11">
        <v>156</v>
      </c>
      <c r="I167" s="11">
        <v>182</v>
      </c>
      <c r="J167" s="11">
        <v>125</v>
      </c>
      <c r="K167" s="11">
        <v>124</v>
      </c>
      <c r="L167" s="11">
        <v>122</v>
      </c>
      <c r="M167" s="11">
        <v>-27</v>
      </c>
      <c r="N167" s="11">
        <v>-26</v>
      </c>
      <c r="O167" s="11">
        <v>-5</v>
      </c>
      <c r="P167" s="11">
        <v>9</v>
      </c>
      <c r="Q167" s="11">
        <v>32</v>
      </c>
      <c r="R167" s="11">
        <v>28</v>
      </c>
      <c r="S167" s="11">
        <v>150</v>
      </c>
      <c r="T167" s="11">
        <v>112</v>
      </c>
      <c r="U167" s="11">
        <v>116</v>
      </c>
      <c r="V167" s="11">
        <v>207</v>
      </c>
    </row>
    <row r="168" spans="1:22" s="6" customFormat="1" ht="11.25" customHeight="1">
      <c r="A168" s="42" t="s">
        <v>161</v>
      </c>
      <c r="B168" s="42"/>
      <c r="C168" s="11">
        <v>92</v>
      </c>
      <c r="D168" s="11">
        <v>169</v>
      </c>
      <c r="E168" s="11">
        <v>150</v>
      </c>
      <c r="F168" s="11">
        <v>128</v>
      </c>
      <c r="G168" s="11">
        <v>129</v>
      </c>
      <c r="H168" s="11">
        <v>79</v>
      </c>
      <c r="I168" s="11">
        <v>75</v>
      </c>
      <c r="J168" s="11">
        <v>98</v>
      </c>
      <c r="K168" s="11">
        <v>110</v>
      </c>
      <c r="L168" s="11">
        <v>103</v>
      </c>
      <c r="M168" s="11">
        <v>13</v>
      </c>
      <c r="N168" s="11">
        <v>94</v>
      </c>
      <c r="O168" s="11">
        <v>52</v>
      </c>
      <c r="P168" s="11">
        <v>18</v>
      </c>
      <c r="Q168" s="11">
        <v>26</v>
      </c>
      <c r="R168" s="11">
        <v>294</v>
      </c>
      <c r="S168" s="11">
        <v>363</v>
      </c>
      <c r="T168" s="11">
        <v>-115</v>
      </c>
      <c r="U168" s="11">
        <v>373</v>
      </c>
      <c r="V168" s="11">
        <v>-152</v>
      </c>
    </row>
    <row r="169" spans="1:22" s="6" customFormat="1" ht="11.25" customHeight="1">
      <c r="A169" s="42" t="s">
        <v>162</v>
      </c>
      <c r="B169" s="42"/>
      <c r="C169" s="11">
        <v>124</v>
      </c>
      <c r="D169" s="11">
        <v>193</v>
      </c>
      <c r="E169" s="11">
        <v>148</v>
      </c>
      <c r="F169" s="11">
        <v>97</v>
      </c>
      <c r="G169" s="11">
        <v>129</v>
      </c>
      <c r="H169" s="11">
        <v>208</v>
      </c>
      <c r="I169" s="11">
        <v>240</v>
      </c>
      <c r="J169" s="11">
        <v>180</v>
      </c>
      <c r="K169" s="11">
        <v>140</v>
      </c>
      <c r="L169" s="11">
        <v>132</v>
      </c>
      <c r="M169" s="11">
        <v>-84</v>
      </c>
      <c r="N169" s="11">
        <v>-47</v>
      </c>
      <c r="O169" s="11">
        <v>-32</v>
      </c>
      <c r="P169" s="11">
        <v>-43</v>
      </c>
      <c r="Q169" s="11">
        <v>-3</v>
      </c>
      <c r="R169" s="11">
        <v>246</v>
      </c>
      <c r="S169" s="11">
        <v>203</v>
      </c>
      <c r="T169" s="11">
        <v>153</v>
      </c>
      <c r="U169" s="11">
        <v>41</v>
      </c>
      <c r="V169" s="11">
        <v>180</v>
      </c>
    </row>
    <row r="170" spans="1:22" s="6" customFormat="1" ht="11.25" customHeight="1">
      <c r="A170" s="42" t="s">
        <v>163</v>
      </c>
      <c r="B170" s="42"/>
      <c r="C170" s="11">
        <v>103</v>
      </c>
      <c r="D170" s="11">
        <v>174</v>
      </c>
      <c r="E170" s="11">
        <v>211</v>
      </c>
      <c r="F170" s="11">
        <v>228</v>
      </c>
      <c r="G170" s="11">
        <v>302</v>
      </c>
      <c r="H170" s="11">
        <v>66</v>
      </c>
      <c r="I170" s="11">
        <v>101</v>
      </c>
      <c r="J170" s="11">
        <v>97</v>
      </c>
      <c r="K170" s="11">
        <v>129</v>
      </c>
      <c r="L170" s="11">
        <v>172</v>
      </c>
      <c r="M170" s="11">
        <v>37</v>
      </c>
      <c r="N170" s="11">
        <v>73</v>
      </c>
      <c r="O170" s="11">
        <v>114</v>
      </c>
      <c r="P170" s="11">
        <v>99</v>
      </c>
      <c r="Q170" s="11">
        <v>130</v>
      </c>
      <c r="R170" s="11">
        <v>69</v>
      </c>
      <c r="S170" s="11">
        <v>147</v>
      </c>
      <c r="T170" s="11">
        <v>431</v>
      </c>
      <c r="U170" s="11">
        <v>606</v>
      </c>
      <c r="V170" s="11">
        <v>257</v>
      </c>
    </row>
    <row r="171" spans="1:22" s="6" customFormat="1" ht="11.25" customHeight="1">
      <c r="A171" s="42" t="s">
        <v>164</v>
      </c>
      <c r="B171" s="42"/>
      <c r="C171" s="11">
        <v>26</v>
      </c>
      <c r="D171" s="11">
        <v>52</v>
      </c>
      <c r="E171" s="11">
        <v>44</v>
      </c>
      <c r="F171" s="11">
        <v>42</v>
      </c>
      <c r="G171" s="11">
        <v>40</v>
      </c>
      <c r="H171" s="11">
        <v>32</v>
      </c>
      <c r="I171" s="11">
        <v>31</v>
      </c>
      <c r="J171" s="11">
        <v>25</v>
      </c>
      <c r="K171" s="11">
        <v>30</v>
      </c>
      <c r="L171" s="11">
        <v>39</v>
      </c>
      <c r="M171" s="11">
        <v>-6</v>
      </c>
      <c r="N171" s="11">
        <v>21</v>
      </c>
      <c r="O171" s="11">
        <v>19</v>
      </c>
      <c r="P171" s="11">
        <v>12</v>
      </c>
      <c r="Q171" s="11">
        <v>1</v>
      </c>
      <c r="R171" s="11">
        <v>18</v>
      </c>
      <c r="S171" s="11">
        <v>24</v>
      </c>
      <c r="T171" s="11">
        <v>93</v>
      </c>
      <c r="U171" s="11">
        <v>33</v>
      </c>
      <c r="V171" s="11">
        <v>71</v>
      </c>
    </row>
    <row r="172" spans="1:22" s="6" customFormat="1" ht="11.25" customHeight="1">
      <c r="A172" s="42" t="s">
        <v>165</v>
      </c>
      <c r="B172" s="42"/>
      <c r="C172" s="11">
        <v>58</v>
      </c>
      <c r="D172" s="11">
        <v>52</v>
      </c>
      <c r="E172" s="11">
        <v>44</v>
      </c>
      <c r="F172" s="11">
        <v>46</v>
      </c>
      <c r="G172" s="11">
        <v>38</v>
      </c>
      <c r="H172" s="11">
        <v>75</v>
      </c>
      <c r="I172" s="11">
        <v>97</v>
      </c>
      <c r="J172" s="11">
        <v>71</v>
      </c>
      <c r="K172" s="11">
        <v>82</v>
      </c>
      <c r="L172" s="11">
        <v>83</v>
      </c>
      <c r="M172" s="11">
        <v>-17</v>
      </c>
      <c r="N172" s="11">
        <v>-45</v>
      </c>
      <c r="O172" s="11">
        <v>-27</v>
      </c>
      <c r="P172" s="11">
        <v>-36</v>
      </c>
      <c r="Q172" s="11">
        <v>-45</v>
      </c>
      <c r="R172" s="11">
        <v>-138</v>
      </c>
      <c r="S172" s="11">
        <v>-15</v>
      </c>
      <c r="T172" s="11">
        <v>1</v>
      </c>
      <c r="U172" s="11">
        <v>100</v>
      </c>
      <c r="V172" s="11">
        <v>93</v>
      </c>
    </row>
    <row r="173" spans="1:22" s="6" customFormat="1" ht="11.25" customHeight="1">
      <c r="A173" s="42" t="s">
        <v>166</v>
      </c>
      <c r="B173" s="42"/>
      <c r="C173" s="11">
        <v>21</v>
      </c>
      <c r="D173" s="11">
        <v>32</v>
      </c>
      <c r="E173" s="11">
        <v>28</v>
      </c>
      <c r="F173" s="11">
        <v>30</v>
      </c>
      <c r="G173" s="11">
        <v>50</v>
      </c>
      <c r="H173" s="11">
        <v>34</v>
      </c>
      <c r="I173" s="11">
        <v>32</v>
      </c>
      <c r="J173" s="11">
        <v>20</v>
      </c>
      <c r="K173" s="11">
        <v>32</v>
      </c>
      <c r="L173" s="11">
        <v>33</v>
      </c>
      <c r="M173" s="11">
        <v>-13</v>
      </c>
      <c r="N173" s="11">
        <v>0</v>
      </c>
      <c r="O173" s="11">
        <v>8</v>
      </c>
      <c r="P173" s="11">
        <v>-2</v>
      </c>
      <c r="Q173" s="11">
        <v>17</v>
      </c>
      <c r="R173" s="11">
        <v>-13</v>
      </c>
      <c r="S173" s="11">
        <v>54</v>
      </c>
      <c r="T173" s="11">
        <v>22</v>
      </c>
      <c r="U173" s="11">
        <v>37</v>
      </c>
      <c r="V173" s="11">
        <v>48</v>
      </c>
    </row>
    <row r="174" spans="1:22" s="6" customFormat="1" ht="11.25" customHeight="1">
      <c r="A174" s="42" t="s">
        <v>167</v>
      </c>
      <c r="B174" s="42"/>
      <c r="C174" s="11">
        <v>74</v>
      </c>
      <c r="D174" s="11">
        <v>212</v>
      </c>
      <c r="E174" s="11">
        <v>176</v>
      </c>
      <c r="F174" s="11">
        <v>125</v>
      </c>
      <c r="G174" s="11">
        <v>156</v>
      </c>
      <c r="H174" s="11">
        <v>35</v>
      </c>
      <c r="I174" s="11">
        <v>47</v>
      </c>
      <c r="J174" s="11">
        <v>78</v>
      </c>
      <c r="K174" s="11">
        <v>70</v>
      </c>
      <c r="L174" s="11">
        <v>105</v>
      </c>
      <c r="M174" s="11">
        <v>39</v>
      </c>
      <c r="N174" s="11">
        <v>165</v>
      </c>
      <c r="O174" s="11">
        <v>98</v>
      </c>
      <c r="P174" s="11">
        <v>55</v>
      </c>
      <c r="Q174" s="11">
        <v>51</v>
      </c>
      <c r="R174" s="11">
        <v>53</v>
      </c>
      <c r="S174" s="11">
        <v>740</v>
      </c>
      <c r="T174" s="11">
        <v>-249</v>
      </c>
      <c r="U174" s="11">
        <v>172</v>
      </c>
      <c r="V174" s="11">
        <v>44</v>
      </c>
    </row>
    <row r="175" spans="1:22" s="6" customFormat="1" ht="11.25" customHeight="1">
      <c r="A175" s="42" t="s">
        <v>168</v>
      </c>
      <c r="B175" s="42"/>
      <c r="C175" s="11">
        <v>10</v>
      </c>
      <c r="D175" s="11">
        <v>24</v>
      </c>
      <c r="E175" s="11">
        <v>13</v>
      </c>
      <c r="F175" s="11">
        <v>16</v>
      </c>
      <c r="G175" s="11">
        <v>30</v>
      </c>
      <c r="H175" s="11">
        <v>17</v>
      </c>
      <c r="I175" s="11">
        <v>25</v>
      </c>
      <c r="J175" s="11">
        <v>17</v>
      </c>
      <c r="K175" s="11">
        <v>25</v>
      </c>
      <c r="L175" s="11">
        <v>21</v>
      </c>
      <c r="M175" s="11">
        <v>-7</v>
      </c>
      <c r="N175" s="11">
        <v>-1</v>
      </c>
      <c r="O175" s="11">
        <v>-4</v>
      </c>
      <c r="P175" s="11">
        <v>-9</v>
      </c>
      <c r="Q175" s="11">
        <v>9</v>
      </c>
      <c r="R175" s="11">
        <v>1</v>
      </c>
      <c r="S175" s="11">
        <v>0</v>
      </c>
      <c r="T175" s="11">
        <v>42</v>
      </c>
      <c r="U175" s="11">
        <v>12</v>
      </c>
      <c r="V175" s="11">
        <v>28</v>
      </c>
    </row>
    <row r="176" spans="1:22" s="6" customFormat="1" ht="11.25" customHeight="1">
      <c r="A176" s="42" t="s">
        <v>169</v>
      </c>
      <c r="B176" s="42"/>
      <c r="C176" s="11">
        <v>18</v>
      </c>
      <c r="D176" s="11">
        <v>13</v>
      </c>
      <c r="E176" s="11">
        <v>18</v>
      </c>
      <c r="F176" s="11">
        <v>26</v>
      </c>
      <c r="G176" s="11">
        <v>19</v>
      </c>
      <c r="H176" s="11">
        <v>15</v>
      </c>
      <c r="I176" s="11">
        <v>18</v>
      </c>
      <c r="J176" s="11">
        <v>23</v>
      </c>
      <c r="K176" s="11">
        <v>25</v>
      </c>
      <c r="L176" s="11">
        <v>11</v>
      </c>
      <c r="M176" s="11">
        <v>3</v>
      </c>
      <c r="N176" s="11">
        <v>-5</v>
      </c>
      <c r="O176" s="11">
        <v>-5</v>
      </c>
      <c r="P176" s="11">
        <v>1</v>
      </c>
      <c r="Q176" s="11">
        <v>8</v>
      </c>
      <c r="R176" s="11">
        <v>1</v>
      </c>
      <c r="S176" s="11">
        <v>34</v>
      </c>
      <c r="T176" s="11">
        <v>8</v>
      </c>
      <c r="U176" s="11">
        <v>-7</v>
      </c>
      <c r="V176" s="11">
        <v>24</v>
      </c>
    </row>
    <row r="177" spans="1:22" s="6" customFormat="1" ht="11.25" customHeight="1">
      <c r="A177" s="42" t="s">
        <v>170</v>
      </c>
      <c r="B177" s="42"/>
      <c r="C177" s="11">
        <v>393</v>
      </c>
      <c r="D177" s="11">
        <v>736</v>
      </c>
      <c r="E177" s="11">
        <v>617</v>
      </c>
      <c r="F177" s="11">
        <v>437</v>
      </c>
      <c r="G177" s="11">
        <v>560</v>
      </c>
      <c r="H177" s="11">
        <v>259</v>
      </c>
      <c r="I177" s="11">
        <v>324</v>
      </c>
      <c r="J177" s="11">
        <v>353</v>
      </c>
      <c r="K177" s="11">
        <v>429</v>
      </c>
      <c r="L177" s="11">
        <v>509</v>
      </c>
      <c r="M177" s="11">
        <v>134</v>
      </c>
      <c r="N177" s="11">
        <v>412</v>
      </c>
      <c r="O177" s="11">
        <v>264</v>
      </c>
      <c r="P177" s="11">
        <v>8</v>
      </c>
      <c r="Q177" s="11">
        <v>51</v>
      </c>
      <c r="R177" s="11">
        <v>853</v>
      </c>
      <c r="S177" s="11">
        <v>1279</v>
      </c>
      <c r="T177" s="11">
        <v>410</v>
      </c>
      <c r="U177" s="11">
        <v>64</v>
      </c>
      <c r="V177" s="11">
        <v>646</v>
      </c>
    </row>
    <row r="178" spans="1:22" s="6" customFormat="1" ht="11.25" customHeight="1">
      <c r="A178" s="43" t="s">
        <v>171</v>
      </c>
      <c r="B178" s="43"/>
      <c r="C178" s="17">
        <v>19</v>
      </c>
      <c r="D178" s="17">
        <v>27</v>
      </c>
      <c r="E178" s="17">
        <v>24</v>
      </c>
      <c r="F178" s="17">
        <v>21</v>
      </c>
      <c r="G178" s="17">
        <v>38</v>
      </c>
      <c r="H178" s="17">
        <v>22</v>
      </c>
      <c r="I178" s="17">
        <v>32</v>
      </c>
      <c r="J178" s="17">
        <v>32</v>
      </c>
      <c r="K178" s="17">
        <v>34</v>
      </c>
      <c r="L178" s="17">
        <v>25</v>
      </c>
      <c r="M178" s="17">
        <v>-3</v>
      </c>
      <c r="N178" s="17">
        <v>-5</v>
      </c>
      <c r="O178" s="17">
        <v>-8</v>
      </c>
      <c r="P178" s="17">
        <v>-13</v>
      </c>
      <c r="Q178" s="17">
        <v>13</v>
      </c>
      <c r="R178" s="17">
        <v>-21</v>
      </c>
      <c r="S178" s="17">
        <v>-1</v>
      </c>
      <c r="T178" s="17">
        <v>49</v>
      </c>
      <c r="U178" s="17">
        <v>101</v>
      </c>
      <c r="V178" s="17">
        <v>122</v>
      </c>
    </row>
    <row r="179" spans="1:22" s="6" customFormat="1" ht="11.25" customHeight="1">
      <c r="A179" s="14"/>
      <c r="B179" s="14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</row>
    <row r="180" spans="1:22" s="21" customFormat="1" ht="11.25" customHeight="1">
      <c r="A180" s="41" t="s">
        <v>172</v>
      </c>
      <c r="B180" s="41"/>
      <c r="C180" s="9">
        <f aca="true" t="shared" si="88" ref="C180:L180">SUM(C181:C222)</f>
        <v>4853</v>
      </c>
      <c r="D180" s="9">
        <f t="shared" si="88"/>
        <v>7015</v>
      </c>
      <c r="E180" s="9">
        <f t="shared" si="88"/>
        <v>5611</v>
      </c>
      <c r="F180" s="9">
        <f t="shared" si="88"/>
        <v>4771</v>
      </c>
      <c r="G180" s="9">
        <f t="shared" si="88"/>
        <v>5605</v>
      </c>
      <c r="H180" s="9">
        <f t="shared" si="88"/>
        <v>3960</v>
      </c>
      <c r="I180" s="9">
        <f t="shared" si="88"/>
        <v>4668</v>
      </c>
      <c r="J180" s="9">
        <f t="shared" si="88"/>
        <v>5233</v>
      </c>
      <c r="K180" s="9">
        <f t="shared" si="88"/>
        <v>5219</v>
      </c>
      <c r="L180" s="9">
        <f t="shared" si="88"/>
        <v>5569</v>
      </c>
      <c r="M180" s="9">
        <f aca="true" t="shared" si="89" ref="M180:V180">SUM(M181:M222)</f>
        <v>893</v>
      </c>
      <c r="N180" s="9">
        <f t="shared" si="89"/>
        <v>2347</v>
      </c>
      <c r="O180" s="9">
        <f t="shared" si="89"/>
        <v>378</v>
      </c>
      <c r="P180" s="9">
        <f t="shared" si="89"/>
        <v>-448</v>
      </c>
      <c r="Q180" s="9">
        <f t="shared" si="89"/>
        <v>36</v>
      </c>
      <c r="R180" s="9">
        <f t="shared" si="89"/>
        <v>2858</v>
      </c>
      <c r="S180" s="9">
        <f t="shared" si="89"/>
        <v>8547</v>
      </c>
      <c r="T180" s="9">
        <f t="shared" si="89"/>
        <v>2537</v>
      </c>
      <c r="U180" s="9">
        <f t="shared" si="89"/>
        <v>1956</v>
      </c>
      <c r="V180" s="9">
        <f t="shared" si="89"/>
        <v>5005</v>
      </c>
    </row>
    <row r="181" spans="1:22" s="6" customFormat="1" ht="11.25" customHeight="1">
      <c r="A181" s="42" t="s">
        <v>173</v>
      </c>
      <c r="B181" s="42"/>
      <c r="C181" s="11">
        <v>357</v>
      </c>
      <c r="D181" s="11">
        <v>505</v>
      </c>
      <c r="E181" s="11">
        <v>392</v>
      </c>
      <c r="F181" s="11">
        <v>337</v>
      </c>
      <c r="G181" s="11">
        <v>400</v>
      </c>
      <c r="H181" s="11">
        <v>266</v>
      </c>
      <c r="I181" s="11">
        <v>371</v>
      </c>
      <c r="J181" s="11">
        <v>460</v>
      </c>
      <c r="K181" s="11">
        <v>530</v>
      </c>
      <c r="L181" s="11">
        <v>549</v>
      </c>
      <c r="M181" s="11">
        <v>91</v>
      </c>
      <c r="N181" s="11">
        <v>134</v>
      </c>
      <c r="O181" s="11">
        <v>-68</v>
      </c>
      <c r="P181" s="11">
        <v>-193</v>
      </c>
      <c r="Q181" s="11">
        <v>-149</v>
      </c>
      <c r="R181" s="11">
        <v>39</v>
      </c>
      <c r="S181" s="11">
        <v>899</v>
      </c>
      <c r="T181" s="11">
        <v>704</v>
      </c>
      <c r="U181" s="11">
        <v>11</v>
      </c>
      <c r="V181" s="11">
        <v>593</v>
      </c>
    </row>
    <row r="182" spans="1:22" s="6" customFormat="1" ht="11.25" customHeight="1">
      <c r="A182" s="42" t="s">
        <v>174</v>
      </c>
      <c r="B182" s="42"/>
      <c r="C182" s="15">
        <v>9</v>
      </c>
      <c r="D182" s="15">
        <v>4</v>
      </c>
      <c r="E182" s="15">
        <v>2</v>
      </c>
      <c r="F182" s="15">
        <v>14</v>
      </c>
      <c r="G182" s="15">
        <v>9</v>
      </c>
      <c r="H182" s="15">
        <v>20</v>
      </c>
      <c r="I182" s="15">
        <v>8</v>
      </c>
      <c r="J182" s="15">
        <v>11</v>
      </c>
      <c r="K182" s="15">
        <v>6</v>
      </c>
      <c r="L182" s="15">
        <v>9</v>
      </c>
      <c r="M182" s="15">
        <v>-11</v>
      </c>
      <c r="N182" s="15">
        <v>-4</v>
      </c>
      <c r="O182" s="15">
        <v>-9</v>
      </c>
      <c r="P182" s="15">
        <v>8</v>
      </c>
      <c r="Q182" s="15">
        <v>0</v>
      </c>
      <c r="R182" s="15">
        <v>-13</v>
      </c>
      <c r="S182" s="15">
        <v>8</v>
      </c>
      <c r="T182" s="15">
        <v>11</v>
      </c>
      <c r="U182" s="15">
        <v>5</v>
      </c>
      <c r="V182" s="15">
        <v>0</v>
      </c>
    </row>
    <row r="183" spans="1:22" s="6" customFormat="1" ht="11.25" customHeight="1">
      <c r="A183" s="42" t="s">
        <v>175</v>
      </c>
      <c r="B183" s="42"/>
      <c r="C183" s="11">
        <v>20</v>
      </c>
      <c r="D183" s="11">
        <v>7</v>
      </c>
      <c r="E183" s="11">
        <v>8</v>
      </c>
      <c r="F183" s="11">
        <v>8</v>
      </c>
      <c r="G183" s="11">
        <v>14</v>
      </c>
      <c r="H183" s="11">
        <v>13</v>
      </c>
      <c r="I183" s="11">
        <v>10</v>
      </c>
      <c r="J183" s="11">
        <v>15</v>
      </c>
      <c r="K183" s="11">
        <v>14</v>
      </c>
      <c r="L183" s="11">
        <v>19</v>
      </c>
      <c r="M183" s="11">
        <v>7</v>
      </c>
      <c r="N183" s="11">
        <v>-3</v>
      </c>
      <c r="O183" s="11">
        <v>-7</v>
      </c>
      <c r="P183" s="11">
        <v>-6</v>
      </c>
      <c r="Q183" s="11">
        <v>-5</v>
      </c>
      <c r="R183" s="11">
        <v>-12</v>
      </c>
      <c r="S183" s="11">
        <v>-2</v>
      </c>
      <c r="T183" s="11">
        <v>-6</v>
      </c>
      <c r="U183" s="11">
        <v>3</v>
      </c>
      <c r="V183" s="11">
        <v>-5</v>
      </c>
    </row>
    <row r="184" spans="1:22" s="6" customFormat="1" ht="11.25" customHeight="1">
      <c r="A184" s="42" t="s">
        <v>176</v>
      </c>
      <c r="B184" s="42"/>
      <c r="C184" s="11">
        <v>33</v>
      </c>
      <c r="D184" s="11">
        <v>20</v>
      </c>
      <c r="E184" s="11">
        <v>18</v>
      </c>
      <c r="F184" s="11">
        <v>19</v>
      </c>
      <c r="G184" s="11">
        <v>13</v>
      </c>
      <c r="H184" s="11">
        <v>36</v>
      </c>
      <c r="I184" s="11">
        <v>25</v>
      </c>
      <c r="J184" s="11">
        <v>18</v>
      </c>
      <c r="K184" s="11">
        <v>23</v>
      </c>
      <c r="L184" s="11">
        <v>21</v>
      </c>
      <c r="M184" s="11">
        <v>-3</v>
      </c>
      <c r="N184" s="11">
        <v>-5</v>
      </c>
      <c r="O184" s="11">
        <v>0</v>
      </c>
      <c r="P184" s="11">
        <v>-4</v>
      </c>
      <c r="Q184" s="11">
        <v>-8</v>
      </c>
      <c r="R184" s="11">
        <v>-78</v>
      </c>
      <c r="S184" s="11">
        <v>-39</v>
      </c>
      <c r="T184" s="11">
        <v>-17</v>
      </c>
      <c r="U184" s="11">
        <v>-21</v>
      </c>
      <c r="V184" s="11">
        <v>11</v>
      </c>
    </row>
    <row r="185" spans="1:22" s="6" customFormat="1" ht="11.25" customHeight="1">
      <c r="A185" s="42" t="s">
        <v>177</v>
      </c>
      <c r="B185" s="42"/>
      <c r="C185" s="11">
        <v>79</v>
      </c>
      <c r="D185" s="11">
        <v>34</v>
      </c>
      <c r="E185" s="11">
        <v>19</v>
      </c>
      <c r="F185" s="11">
        <v>31</v>
      </c>
      <c r="G185" s="11">
        <v>28</v>
      </c>
      <c r="H185" s="11">
        <v>38</v>
      </c>
      <c r="I185" s="11">
        <v>33</v>
      </c>
      <c r="J185" s="11">
        <v>35</v>
      </c>
      <c r="K185" s="11">
        <v>42</v>
      </c>
      <c r="L185" s="11">
        <v>20</v>
      </c>
      <c r="M185" s="11">
        <v>41</v>
      </c>
      <c r="N185" s="11">
        <v>1</v>
      </c>
      <c r="O185" s="11">
        <v>-16</v>
      </c>
      <c r="P185" s="11">
        <v>-11</v>
      </c>
      <c r="Q185" s="11">
        <v>8</v>
      </c>
      <c r="R185" s="11">
        <v>-53</v>
      </c>
      <c r="S185" s="11">
        <v>-130</v>
      </c>
      <c r="T185" s="11">
        <v>-7</v>
      </c>
      <c r="U185" s="11">
        <v>-16</v>
      </c>
      <c r="V185" s="11">
        <v>37</v>
      </c>
    </row>
    <row r="186" spans="1:22" s="6" customFormat="1" ht="11.25" customHeight="1">
      <c r="A186" s="42" t="s">
        <v>178</v>
      </c>
      <c r="B186" s="42"/>
      <c r="C186" s="11">
        <v>35</v>
      </c>
      <c r="D186" s="11">
        <v>55</v>
      </c>
      <c r="E186" s="11">
        <v>37</v>
      </c>
      <c r="F186" s="11">
        <v>47</v>
      </c>
      <c r="G186" s="11">
        <v>44</v>
      </c>
      <c r="H186" s="11">
        <v>60</v>
      </c>
      <c r="I186" s="11">
        <v>33</v>
      </c>
      <c r="J186" s="11">
        <v>61</v>
      </c>
      <c r="K186" s="11">
        <v>52</v>
      </c>
      <c r="L186" s="11">
        <v>67</v>
      </c>
      <c r="M186" s="11">
        <v>-25</v>
      </c>
      <c r="N186" s="11">
        <v>22</v>
      </c>
      <c r="O186" s="11">
        <v>-24</v>
      </c>
      <c r="P186" s="11">
        <v>-5</v>
      </c>
      <c r="Q186" s="11">
        <v>-23</v>
      </c>
      <c r="R186" s="11">
        <v>24</v>
      </c>
      <c r="S186" s="11">
        <v>12</v>
      </c>
      <c r="T186" s="11">
        <v>33</v>
      </c>
      <c r="U186" s="11">
        <v>35</v>
      </c>
      <c r="V186" s="11">
        <v>94</v>
      </c>
    </row>
    <row r="187" spans="1:22" s="6" customFormat="1" ht="11.25" customHeight="1">
      <c r="A187" s="42" t="s">
        <v>179</v>
      </c>
      <c r="B187" s="42"/>
      <c r="C187" s="11">
        <v>241</v>
      </c>
      <c r="D187" s="11">
        <v>269</v>
      </c>
      <c r="E187" s="11">
        <v>162</v>
      </c>
      <c r="F187" s="11">
        <v>149</v>
      </c>
      <c r="G187" s="11">
        <v>158</v>
      </c>
      <c r="H187" s="11">
        <v>225</v>
      </c>
      <c r="I187" s="11">
        <v>220</v>
      </c>
      <c r="J187" s="11">
        <v>219</v>
      </c>
      <c r="K187" s="11">
        <v>225</v>
      </c>
      <c r="L187" s="11">
        <v>230</v>
      </c>
      <c r="M187" s="11">
        <v>16</v>
      </c>
      <c r="N187" s="11">
        <v>49</v>
      </c>
      <c r="O187" s="11">
        <v>-57</v>
      </c>
      <c r="P187" s="11">
        <v>-76</v>
      </c>
      <c r="Q187" s="11">
        <v>-72</v>
      </c>
      <c r="R187" s="11">
        <v>-102</v>
      </c>
      <c r="S187" s="11">
        <v>226</v>
      </c>
      <c r="T187" s="11">
        <v>-76</v>
      </c>
      <c r="U187" s="11">
        <v>-2</v>
      </c>
      <c r="V187" s="11">
        <v>-4</v>
      </c>
    </row>
    <row r="188" spans="1:22" s="6" customFormat="1" ht="11.25" customHeight="1">
      <c r="A188" s="42" t="s">
        <v>180</v>
      </c>
      <c r="B188" s="42"/>
      <c r="C188" s="11">
        <v>23</v>
      </c>
      <c r="D188" s="11">
        <v>17</v>
      </c>
      <c r="E188" s="11">
        <v>13</v>
      </c>
      <c r="F188" s="11">
        <v>19</v>
      </c>
      <c r="G188" s="11">
        <v>9</v>
      </c>
      <c r="H188" s="11">
        <v>21</v>
      </c>
      <c r="I188" s="11">
        <v>24</v>
      </c>
      <c r="J188" s="11">
        <v>22</v>
      </c>
      <c r="K188" s="11">
        <v>23</v>
      </c>
      <c r="L188" s="11">
        <v>16</v>
      </c>
      <c r="M188" s="11">
        <v>2</v>
      </c>
      <c r="N188" s="11">
        <v>-7</v>
      </c>
      <c r="O188" s="11">
        <v>-9</v>
      </c>
      <c r="P188" s="11">
        <v>-4</v>
      </c>
      <c r="Q188" s="11">
        <v>-7</v>
      </c>
      <c r="R188" s="11">
        <v>-32</v>
      </c>
      <c r="S188" s="11">
        <v>9</v>
      </c>
      <c r="T188" s="11">
        <v>-19</v>
      </c>
      <c r="U188" s="11">
        <v>10</v>
      </c>
      <c r="V188" s="11">
        <v>-16</v>
      </c>
    </row>
    <row r="189" spans="1:22" s="6" customFormat="1" ht="11.25" customHeight="1">
      <c r="A189" s="42" t="s">
        <v>181</v>
      </c>
      <c r="B189" s="42"/>
      <c r="C189" s="11">
        <v>47</v>
      </c>
      <c r="D189" s="11">
        <v>63</v>
      </c>
      <c r="E189" s="11">
        <v>51</v>
      </c>
      <c r="F189" s="11">
        <v>48</v>
      </c>
      <c r="G189" s="11">
        <v>66</v>
      </c>
      <c r="H189" s="11">
        <v>43</v>
      </c>
      <c r="I189" s="11">
        <v>32</v>
      </c>
      <c r="J189" s="11">
        <v>25</v>
      </c>
      <c r="K189" s="11">
        <v>46</v>
      </c>
      <c r="L189" s="11">
        <v>57</v>
      </c>
      <c r="M189" s="11">
        <v>4</v>
      </c>
      <c r="N189" s="11">
        <v>31</v>
      </c>
      <c r="O189" s="11">
        <v>26</v>
      </c>
      <c r="P189" s="11">
        <v>2</v>
      </c>
      <c r="Q189" s="11">
        <v>9</v>
      </c>
      <c r="R189" s="11">
        <v>-22</v>
      </c>
      <c r="S189" s="11">
        <v>93</v>
      </c>
      <c r="T189" s="11">
        <v>-4</v>
      </c>
      <c r="U189" s="11">
        <v>73</v>
      </c>
      <c r="V189" s="11">
        <v>122</v>
      </c>
    </row>
    <row r="190" spans="1:22" s="6" customFormat="1" ht="11.25" customHeight="1">
      <c r="A190" s="42" t="s">
        <v>182</v>
      </c>
      <c r="B190" s="42"/>
      <c r="C190" s="11">
        <v>52</v>
      </c>
      <c r="D190" s="11">
        <v>58</v>
      </c>
      <c r="E190" s="11">
        <v>43</v>
      </c>
      <c r="F190" s="11">
        <v>42</v>
      </c>
      <c r="G190" s="11">
        <v>83</v>
      </c>
      <c r="H190" s="11">
        <v>40</v>
      </c>
      <c r="I190" s="11">
        <v>30</v>
      </c>
      <c r="J190" s="11">
        <v>35</v>
      </c>
      <c r="K190" s="11">
        <v>34</v>
      </c>
      <c r="L190" s="11">
        <v>43</v>
      </c>
      <c r="M190" s="11">
        <v>12</v>
      </c>
      <c r="N190" s="11">
        <v>28</v>
      </c>
      <c r="O190" s="11">
        <v>8</v>
      </c>
      <c r="P190" s="11">
        <v>8</v>
      </c>
      <c r="Q190" s="11">
        <v>40</v>
      </c>
      <c r="R190" s="11">
        <v>5</v>
      </c>
      <c r="S190" s="11">
        <v>68</v>
      </c>
      <c r="T190" s="11">
        <v>9</v>
      </c>
      <c r="U190" s="11">
        <v>-13</v>
      </c>
      <c r="V190" s="11">
        <v>233</v>
      </c>
    </row>
    <row r="191" spans="1:22" s="6" customFormat="1" ht="11.25" customHeight="1">
      <c r="A191" s="42" t="s">
        <v>183</v>
      </c>
      <c r="B191" s="42"/>
      <c r="C191" s="11">
        <v>11</v>
      </c>
      <c r="D191" s="11">
        <v>10</v>
      </c>
      <c r="E191" s="11">
        <v>3</v>
      </c>
      <c r="F191" s="11">
        <v>4</v>
      </c>
      <c r="G191" s="11">
        <v>0</v>
      </c>
      <c r="H191" s="11">
        <v>8</v>
      </c>
      <c r="I191" s="11">
        <v>4</v>
      </c>
      <c r="J191" s="11">
        <v>3</v>
      </c>
      <c r="K191" s="11">
        <v>7</v>
      </c>
      <c r="L191" s="11">
        <v>6</v>
      </c>
      <c r="M191" s="11">
        <v>3</v>
      </c>
      <c r="N191" s="11">
        <v>6</v>
      </c>
      <c r="O191" s="11">
        <v>0</v>
      </c>
      <c r="P191" s="11">
        <v>-3</v>
      </c>
      <c r="Q191" s="11">
        <v>-6</v>
      </c>
      <c r="R191" s="11">
        <v>-29</v>
      </c>
      <c r="S191" s="11">
        <v>-11</v>
      </c>
      <c r="T191" s="11">
        <v>5</v>
      </c>
      <c r="U191" s="11">
        <v>-16</v>
      </c>
      <c r="V191" s="11">
        <v>0</v>
      </c>
    </row>
    <row r="192" spans="1:22" s="6" customFormat="1" ht="11.25" customHeight="1">
      <c r="A192" s="42" t="s">
        <v>184</v>
      </c>
      <c r="B192" s="42"/>
      <c r="C192" s="11">
        <v>65</v>
      </c>
      <c r="D192" s="11">
        <v>80</v>
      </c>
      <c r="E192" s="11">
        <v>78</v>
      </c>
      <c r="F192" s="11">
        <v>67</v>
      </c>
      <c r="G192" s="11">
        <v>98</v>
      </c>
      <c r="H192" s="11">
        <v>47</v>
      </c>
      <c r="I192" s="11">
        <v>67</v>
      </c>
      <c r="J192" s="11">
        <v>43</v>
      </c>
      <c r="K192" s="11">
        <v>46</v>
      </c>
      <c r="L192" s="11">
        <v>70</v>
      </c>
      <c r="M192" s="11">
        <v>18</v>
      </c>
      <c r="N192" s="11">
        <v>13</v>
      </c>
      <c r="O192" s="11">
        <v>35</v>
      </c>
      <c r="P192" s="11">
        <v>21</v>
      </c>
      <c r="Q192" s="11">
        <v>28</v>
      </c>
      <c r="R192" s="11">
        <v>-63</v>
      </c>
      <c r="S192" s="11">
        <v>108</v>
      </c>
      <c r="T192" s="11">
        <v>9</v>
      </c>
      <c r="U192" s="11">
        <v>207</v>
      </c>
      <c r="V192" s="11">
        <v>271</v>
      </c>
    </row>
    <row r="193" spans="1:22" s="6" customFormat="1" ht="11.25" customHeight="1">
      <c r="A193" s="42" t="s">
        <v>185</v>
      </c>
      <c r="B193" s="42"/>
      <c r="C193" s="11">
        <v>15</v>
      </c>
      <c r="D193" s="11">
        <v>21</v>
      </c>
      <c r="E193" s="11">
        <v>4</v>
      </c>
      <c r="F193" s="11">
        <v>7</v>
      </c>
      <c r="G193" s="11">
        <v>16</v>
      </c>
      <c r="H193" s="11">
        <v>10</v>
      </c>
      <c r="I193" s="11">
        <v>13</v>
      </c>
      <c r="J193" s="11">
        <v>4</v>
      </c>
      <c r="K193" s="11">
        <v>13</v>
      </c>
      <c r="L193" s="11">
        <v>7</v>
      </c>
      <c r="M193" s="11">
        <v>5</v>
      </c>
      <c r="N193" s="11">
        <v>8</v>
      </c>
      <c r="O193" s="11">
        <v>0</v>
      </c>
      <c r="P193" s="11">
        <v>-6</v>
      </c>
      <c r="Q193" s="11">
        <v>9</v>
      </c>
      <c r="R193" s="11">
        <v>-24</v>
      </c>
      <c r="S193" s="11">
        <v>-52</v>
      </c>
      <c r="T193" s="11">
        <v>-4</v>
      </c>
      <c r="U193" s="11">
        <v>2</v>
      </c>
      <c r="V193" s="11">
        <v>34</v>
      </c>
    </row>
    <row r="194" spans="1:22" s="6" customFormat="1" ht="11.25" customHeight="1">
      <c r="A194" s="42" t="s">
        <v>186</v>
      </c>
      <c r="B194" s="42"/>
      <c r="C194" s="11">
        <v>38</v>
      </c>
      <c r="D194" s="11">
        <v>45</v>
      </c>
      <c r="E194" s="11">
        <v>22</v>
      </c>
      <c r="F194" s="11">
        <v>18</v>
      </c>
      <c r="G194" s="11">
        <v>37</v>
      </c>
      <c r="H194" s="11">
        <v>79</v>
      </c>
      <c r="I194" s="11">
        <v>50</v>
      </c>
      <c r="J194" s="11">
        <v>44</v>
      </c>
      <c r="K194" s="11">
        <v>29</v>
      </c>
      <c r="L194" s="11">
        <v>43</v>
      </c>
      <c r="M194" s="11">
        <v>-41</v>
      </c>
      <c r="N194" s="11">
        <v>-5</v>
      </c>
      <c r="O194" s="11">
        <v>-22</v>
      </c>
      <c r="P194" s="11">
        <v>-11</v>
      </c>
      <c r="Q194" s="11">
        <v>-6</v>
      </c>
      <c r="R194" s="11">
        <v>-6</v>
      </c>
      <c r="S194" s="11">
        <v>41</v>
      </c>
      <c r="T194" s="11">
        <v>-29</v>
      </c>
      <c r="U194" s="11">
        <v>-17</v>
      </c>
      <c r="V194" s="11">
        <v>20</v>
      </c>
    </row>
    <row r="195" spans="1:22" s="6" customFormat="1" ht="11.25" customHeight="1">
      <c r="A195" s="42" t="s">
        <v>187</v>
      </c>
      <c r="B195" s="42"/>
      <c r="C195" s="11">
        <v>77</v>
      </c>
      <c r="D195" s="11">
        <v>65</v>
      </c>
      <c r="E195" s="11">
        <v>91</v>
      </c>
      <c r="F195" s="11">
        <v>111</v>
      </c>
      <c r="G195" s="11">
        <v>84</v>
      </c>
      <c r="H195" s="11">
        <v>43</v>
      </c>
      <c r="I195" s="11">
        <v>43</v>
      </c>
      <c r="J195" s="11">
        <v>56</v>
      </c>
      <c r="K195" s="11">
        <v>85</v>
      </c>
      <c r="L195" s="11">
        <v>94</v>
      </c>
      <c r="M195" s="11">
        <v>34</v>
      </c>
      <c r="N195" s="11">
        <v>22</v>
      </c>
      <c r="O195" s="11">
        <v>35</v>
      </c>
      <c r="P195" s="11">
        <v>26</v>
      </c>
      <c r="Q195" s="11">
        <v>-10</v>
      </c>
      <c r="R195" s="11">
        <v>-11</v>
      </c>
      <c r="S195" s="11">
        <v>109</v>
      </c>
      <c r="T195" s="11">
        <v>165</v>
      </c>
      <c r="U195" s="11">
        <v>117</v>
      </c>
      <c r="V195" s="11">
        <v>160</v>
      </c>
    </row>
    <row r="196" spans="1:22" s="6" customFormat="1" ht="11.25" customHeight="1">
      <c r="A196" s="42" t="s">
        <v>188</v>
      </c>
      <c r="B196" s="42"/>
      <c r="C196" s="11">
        <v>257</v>
      </c>
      <c r="D196" s="11">
        <v>409</v>
      </c>
      <c r="E196" s="11">
        <v>317</v>
      </c>
      <c r="F196" s="11">
        <v>338</v>
      </c>
      <c r="G196" s="11">
        <v>376</v>
      </c>
      <c r="H196" s="11">
        <v>223</v>
      </c>
      <c r="I196" s="11">
        <v>322</v>
      </c>
      <c r="J196" s="11">
        <v>406</v>
      </c>
      <c r="K196" s="11">
        <v>235</v>
      </c>
      <c r="L196" s="11">
        <v>269</v>
      </c>
      <c r="M196" s="11">
        <v>34</v>
      </c>
      <c r="N196" s="11">
        <v>87</v>
      </c>
      <c r="O196" s="11">
        <v>-89</v>
      </c>
      <c r="P196" s="11">
        <v>103</v>
      </c>
      <c r="Q196" s="11">
        <v>107</v>
      </c>
      <c r="R196" s="11">
        <v>341</v>
      </c>
      <c r="S196" s="11">
        <v>705</v>
      </c>
      <c r="T196" s="11">
        <v>459</v>
      </c>
      <c r="U196" s="11">
        <v>434</v>
      </c>
      <c r="V196" s="11">
        <v>278</v>
      </c>
    </row>
    <row r="197" spans="1:22" s="6" customFormat="1" ht="11.25" customHeight="1">
      <c r="A197" s="42" t="s">
        <v>189</v>
      </c>
      <c r="B197" s="42"/>
      <c r="C197" s="11">
        <v>10</v>
      </c>
      <c r="D197" s="11">
        <v>4</v>
      </c>
      <c r="E197" s="11">
        <v>3</v>
      </c>
      <c r="F197" s="11">
        <v>3</v>
      </c>
      <c r="G197" s="11">
        <v>1</v>
      </c>
      <c r="H197" s="11">
        <v>23</v>
      </c>
      <c r="I197" s="11">
        <v>21</v>
      </c>
      <c r="J197" s="11">
        <v>10</v>
      </c>
      <c r="K197" s="11">
        <v>20</v>
      </c>
      <c r="L197" s="11">
        <v>15</v>
      </c>
      <c r="M197" s="11">
        <v>-13</v>
      </c>
      <c r="N197" s="11">
        <v>-17</v>
      </c>
      <c r="O197" s="11">
        <v>-7</v>
      </c>
      <c r="P197" s="11">
        <v>-17</v>
      </c>
      <c r="Q197" s="11">
        <v>-14</v>
      </c>
      <c r="R197" s="11">
        <v>-30</v>
      </c>
      <c r="S197" s="11">
        <v>-11</v>
      </c>
      <c r="T197" s="11">
        <v>0</v>
      </c>
      <c r="U197" s="11">
        <v>4</v>
      </c>
      <c r="V197" s="11">
        <v>1</v>
      </c>
    </row>
    <row r="198" spans="1:22" s="6" customFormat="1" ht="11.25" customHeight="1">
      <c r="A198" s="42" t="s">
        <v>190</v>
      </c>
      <c r="B198" s="42"/>
      <c r="C198" s="11">
        <v>15</v>
      </c>
      <c r="D198" s="11">
        <v>4</v>
      </c>
      <c r="E198" s="11">
        <v>3</v>
      </c>
      <c r="F198" s="11">
        <v>26</v>
      </c>
      <c r="G198" s="11">
        <v>5</v>
      </c>
      <c r="H198" s="11">
        <v>40</v>
      </c>
      <c r="I198" s="11">
        <v>22</v>
      </c>
      <c r="J198" s="11">
        <v>16</v>
      </c>
      <c r="K198" s="11">
        <v>12</v>
      </c>
      <c r="L198" s="11">
        <v>19</v>
      </c>
      <c r="M198" s="11">
        <v>-25</v>
      </c>
      <c r="N198" s="11">
        <v>-18</v>
      </c>
      <c r="O198" s="11">
        <v>-13</v>
      </c>
      <c r="P198" s="11">
        <v>14</v>
      </c>
      <c r="Q198" s="11">
        <v>-14</v>
      </c>
      <c r="R198" s="11">
        <v>-58</v>
      </c>
      <c r="S198" s="11">
        <v>-41</v>
      </c>
      <c r="T198" s="11">
        <v>-7</v>
      </c>
      <c r="U198" s="11">
        <v>24</v>
      </c>
      <c r="V198" s="11">
        <v>-29</v>
      </c>
    </row>
    <row r="199" spans="1:22" s="6" customFormat="1" ht="11.25" customHeight="1">
      <c r="A199" s="42" t="s">
        <v>191</v>
      </c>
      <c r="B199" s="42"/>
      <c r="C199" s="11">
        <v>149</v>
      </c>
      <c r="D199" s="11">
        <v>75</v>
      </c>
      <c r="E199" s="11">
        <v>78</v>
      </c>
      <c r="F199" s="11">
        <v>91</v>
      </c>
      <c r="G199" s="11">
        <v>91</v>
      </c>
      <c r="H199" s="11">
        <v>197</v>
      </c>
      <c r="I199" s="11">
        <v>197</v>
      </c>
      <c r="J199" s="11">
        <v>380</v>
      </c>
      <c r="K199" s="11">
        <v>105</v>
      </c>
      <c r="L199" s="11">
        <v>92</v>
      </c>
      <c r="M199" s="11">
        <v>-48</v>
      </c>
      <c r="N199" s="11">
        <v>-122</v>
      </c>
      <c r="O199" s="11">
        <v>-302</v>
      </c>
      <c r="P199" s="11">
        <v>-14</v>
      </c>
      <c r="Q199" s="11">
        <v>-1</v>
      </c>
      <c r="R199" s="11">
        <v>-61</v>
      </c>
      <c r="S199" s="11">
        <v>115</v>
      </c>
      <c r="T199" s="11">
        <v>310</v>
      </c>
      <c r="U199" s="11">
        <v>22</v>
      </c>
      <c r="V199" s="11">
        <v>59</v>
      </c>
    </row>
    <row r="200" spans="1:22" s="6" customFormat="1" ht="11.25" customHeight="1">
      <c r="A200" s="42" t="s">
        <v>192</v>
      </c>
      <c r="B200" s="42"/>
      <c r="C200" s="11">
        <v>55</v>
      </c>
      <c r="D200" s="11">
        <v>55</v>
      </c>
      <c r="E200" s="11">
        <v>50</v>
      </c>
      <c r="F200" s="11">
        <v>57</v>
      </c>
      <c r="G200" s="11">
        <v>134</v>
      </c>
      <c r="H200" s="11">
        <v>50</v>
      </c>
      <c r="I200" s="11">
        <v>33</v>
      </c>
      <c r="J200" s="11">
        <v>35</v>
      </c>
      <c r="K200" s="11">
        <v>59</v>
      </c>
      <c r="L200" s="11">
        <v>70</v>
      </c>
      <c r="M200" s="11">
        <v>5</v>
      </c>
      <c r="N200" s="11">
        <v>22</v>
      </c>
      <c r="O200" s="11">
        <v>15</v>
      </c>
      <c r="P200" s="11">
        <v>-2</v>
      </c>
      <c r="Q200" s="11">
        <v>64</v>
      </c>
      <c r="R200" s="11">
        <v>7</v>
      </c>
      <c r="S200" s="11">
        <v>37</v>
      </c>
      <c r="T200" s="11">
        <v>171</v>
      </c>
      <c r="U200" s="11">
        <v>189</v>
      </c>
      <c r="V200" s="11">
        <v>232</v>
      </c>
    </row>
    <row r="201" spans="1:22" s="6" customFormat="1" ht="11.25" customHeight="1">
      <c r="A201" s="42" t="s">
        <v>193</v>
      </c>
      <c r="B201" s="42"/>
      <c r="C201" s="11">
        <v>1165</v>
      </c>
      <c r="D201" s="11">
        <v>2042</v>
      </c>
      <c r="E201" s="11">
        <v>1733</v>
      </c>
      <c r="F201" s="11">
        <v>1268</v>
      </c>
      <c r="G201" s="11">
        <v>1470</v>
      </c>
      <c r="H201" s="11">
        <v>869</v>
      </c>
      <c r="I201" s="11">
        <v>1153</v>
      </c>
      <c r="J201" s="11">
        <v>1095</v>
      </c>
      <c r="K201" s="11">
        <v>1311</v>
      </c>
      <c r="L201" s="11">
        <v>1419</v>
      </c>
      <c r="M201" s="11">
        <v>296</v>
      </c>
      <c r="N201" s="11">
        <v>889</v>
      </c>
      <c r="O201" s="11">
        <v>638</v>
      </c>
      <c r="P201" s="11">
        <v>-43</v>
      </c>
      <c r="Q201" s="11">
        <v>51</v>
      </c>
      <c r="R201" s="11">
        <v>2092</v>
      </c>
      <c r="S201" s="11">
        <v>3099</v>
      </c>
      <c r="T201" s="11">
        <v>-678</v>
      </c>
      <c r="U201" s="11">
        <v>-264</v>
      </c>
      <c r="V201" s="11">
        <v>714</v>
      </c>
    </row>
    <row r="202" spans="1:22" s="6" customFormat="1" ht="11.25" customHeight="1">
      <c r="A202" s="42" t="s">
        <v>194</v>
      </c>
      <c r="B202" s="42"/>
      <c r="C202" s="11">
        <v>30</v>
      </c>
      <c r="D202" s="11">
        <v>15</v>
      </c>
      <c r="E202" s="11">
        <v>10</v>
      </c>
      <c r="F202" s="11">
        <v>17</v>
      </c>
      <c r="G202" s="11">
        <v>23</v>
      </c>
      <c r="H202" s="11">
        <v>78</v>
      </c>
      <c r="I202" s="11">
        <v>86</v>
      </c>
      <c r="J202" s="11">
        <v>105</v>
      </c>
      <c r="K202" s="11">
        <v>43</v>
      </c>
      <c r="L202" s="11">
        <v>40</v>
      </c>
      <c r="M202" s="11">
        <v>-48</v>
      </c>
      <c r="N202" s="11">
        <v>-71</v>
      </c>
      <c r="O202" s="11">
        <v>-95</v>
      </c>
      <c r="P202" s="11">
        <v>-26</v>
      </c>
      <c r="Q202" s="11">
        <v>-17</v>
      </c>
      <c r="R202" s="11">
        <v>-6</v>
      </c>
      <c r="S202" s="11">
        <v>77</v>
      </c>
      <c r="T202" s="11">
        <v>109</v>
      </c>
      <c r="U202" s="11">
        <v>39</v>
      </c>
      <c r="V202" s="11">
        <v>34</v>
      </c>
    </row>
    <row r="203" spans="1:22" s="6" customFormat="1" ht="11.25" customHeight="1">
      <c r="A203" s="42" t="s">
        <v>195</v>
      </c>
      <c r="B203" s="42"/>
      <c r="C203" s="11">
        <v>271</v>
      </c>
      <c r="D203" s="11">
        <v>692</v>
      </c>
      <c r="E203" s="11">
        <v>677</v>
      </c>
      <c r="F203" s="11">
        <v>509</v>
      </c>
      <c r="G203" s="11">
        <v>622</v>
      </c>
      <c r="H203" s="11">
        <v>138</v>
      </c>
      <c r="I203" s="11">
        <v>200</v>
      </c>
      <c r="J203" s="11">
        <v>247</v>
      </c>
      <c r="K203" s="11">
        <v>367</v>
      </c>
      <c r="L203" s="11">
        <v>382</v>
      </c>
      <c r="M203" s="11">
        <v>133</v>
      </c>
      <c r="N203" s="11">
        <v>492</v>
      </c>
      <c r="O203" s="11">
        <v>430</v>
      </c>
      <c r="P203" s="11">
        <v>142</v>
      </c>
      <c r="Q203" s="11">
        <v>240</v>
      </c>
      <c r="R203" s="11">
        <v>454</v>
      </c>
      <c r="S203" s="11">
        <v>1292</v>
      </c>
      <c r="T203" s="11">
        <v>673</v>
      </c>
      <c r="U203" s="11">
        <v>233</v>
      </c>
      <c r="V203" s="11">
        <v>381</v>
      </c>
    </row>
    <row r="204" spans="1:22" s="6" customFormat="1" ht="11.25" customHeight="1">
      <c r="A204" s="42" t="s">
        <v>196</v>
      </c>
      <c r="B204" s="42"/>
      <c r="C204" s="11">
        <v>131</v>
      </c>
      <c r="D204" s="11">
        <v>163</v>
      </c>
      <c r="E204" s="11">
        <v>111</v>
      </c>
      <c r="F204" s="11">
        <v>124</v>
      </c>
      <c r="G204" s="11">
        <v>161</v>
      </c>
      <c r="H204" s="11">
        <v>72</v>
      </c>
      <c r="I204" s="11">
        <v>108</v>
      </c>
      <c r="J204" s="11">
        <v>88</v>
      </c>
      <c r="K204" s="11">
        <v>112</v>
      </c>
      <c r="L204" s="11">
        <v>106</v>
      </c>
      <c r="M204" s="11">
        <v>59</v>
      </c>
      <c r="N204" s="11">
        <v>55</v>
      </c>
      <c r="O204" s="11">
        <v>23</v>
      </c>
      <c r="P204" s="11">
        <v>12</v>
      </c>
      <c r="Q204" s="11">
        <v>55</v>
      </c>
      <c r="R204" s="11">
        <v>-64</v>
      </c>
      <c r="S204" s="11">
        <v>158</v>
      </c>
      <c r="T204" s="11">
        <v>-10</v>
      </c>
      <c r="U204" s="11">
        <v>174</v>
      </c>
      <c r="V204" s="11">
        <v>216</v>
      </c>
    </row>
    <row r="205" spans="1:22" s="6" customFormat="1" ht="11.25" customHeight="1">
      <c r="A205" s="42" t="s">
        <v>197</v>
      </c>
      <c r="B205" s="42"/>
      <c r="C205" s="11">
        <v>20</v>
      </c>
      <c r="D205" s="11">
        <v>28</v>
      </c>
      <c r="E205" s="11">
        <v>7</v>
      </c>
      <c r="F205" s="11">
        <v>15</v>
      </c>
      <c r="G205" s="11">
        <v>24</v>
      </c>
      <c r="H205" s="11">
        <v>25</v>
      </c>
      <c r="I205" s="11">
        <v>21</v>
      </c>
      <c r="J205" s="11">
        <v>17</v>
      </c>
      <c r="K205" s="11">
        <v>18</v>
      </c>
      <c r="L205" s="11">
        <v>27</v>
      </c>
      <c r="M205" s="11">
        <v>-5</v>
      </c>
      <c r="N205" s="11">
        <v>7</v>
      </c>
      <c r="O205" s="11">
        <v>-10</v>
      </c>
      <c r="P205" s="11">
        <v>-3</v>
      </c>
      <c r="Q205" s="11">
        <v>-3</v>
      </c>
      <c r="R205" s="11">
        <v>-41</v>
      </c>
      <c r="S205" s="11">
        <v>-6</v>
      </c>
      <c r="T205" s="11">
        <v>5</v>
      </c>
      <c r="U205" s="11">
        <v>-11</v>
      </c>
      <c r="V205" s="11">
        <v>51</v>
      </c>
    </row>
    <row r="206" spans="1:22" s="6" customFormat="1" ht="11.25" customHeight="1">
      <c r="A206" s="42" t="s">
        <v>198</v>
      </c>
      <c r="B206" s="42"/>
      <c r="C206" s="11">
        <v>467</v>
      </c>
      <c r="D206" s="11">
        <v>813</v>
      </c>
      <c r="E206" s="11">
        <v>657</v>
      </c>
      <c r="F206" s="11">
        <v>511</v>
      </c>
      <c r="G206" s="11">
        <v>581</v>
      </c>
      <c r="H206" s="11">
        <v>324</v>
      </c>
      <c r="I206" s="11">
        <v>430</v>
      </c>
      <c r="J206" s="11">
        <v>536</v>
      </c>
      <c r="K206" s="11">
        <v>602</v>
      </c>
      <c r="L206" s="11">
        <v>702</v>
      </c>
      <c r="M206" s="11">
        <v>143</v>
      </c>
      <c r="N206" s="11">
        <v>383</v>
      </c>
      <c r="O206" s="11">
        <v>121</v>
      </c>
      <c r="P206" s="11">
        <v>-91</v>
      </c>
      <c r="Q206" s="11">
        <v>-121</v>
      </c>
      <c r="R206" s="11">
        <v>749</v>
      </c>
      <c r="S206" s="11">
        <v>981</v>
      </c>
      <c r="T206" s="11">
        <v>454</v>
      </c>
      <c r="U206" s="11">
        <v>457</v>
      </c>
      <c r="V206" s="11">
        <v>581</v>
      </c>
    </row>
    <row r="207" spans="1:22" s="6" customFormat="1" ht="11.25" customHeight="1">
      <c r="A207" s="42" t="s">
        <v>199</v>
      </c>
      <c r="B207" s="42"/>
      <c r="C207" s="11">
        <v>23</v>
      </c>
      <c r="D207" s="11">
        <v>8</v>
      </c>
      <c r="E207" s="11">
        <v>2</v>
      </c>
      <c r="F207" s="11">
        <v>9</v>
      </c>
      <c r="G207" s="11">
        <v>8</v>
      </c>
      <c r="H207" s="11">
        <v>16</v>
      </c>
      <c r="I207" s="11">
        <v>13</v>
      </c>
      <c r="J207" s="11">
        <v>9</v>
      </c>
      <c r="K207" s="11">
        <v>13</v>
      </c>
      <c r="L207" s="11">
        <v>10</v>
      </c>
      <c r="M207" s="11">
        <v>7</v>
      </c>
      <c r="N207" s="11">
        <v>-5</v>
      </c>
      <c r="O207" s="11">
        <v>-7</v>
      </c>
      <c r="P207" s="11">
        <v>-4</v>
      </c>
      <c r="Q207" s="11">
        <v>-2</v>
      </c>
      <c r="R207" s="11">
        <v>-75</v>
      </c>
      <c r="S207" s="11">
        <v>3</v>
      </c>
      <c r="T207" s="11">
        <v>-7</v>
      </c>
      <c r="U207" s="11">
        <v>11</v>
      </c>
      <c r="V207" s="11">
        <v>-5</v>
      </c>
    </row>
    <row r="208" spans="1:22" s="6" customFormat="1" ht="11.25" customHeight="1">
      <c r="A208" s="42" t="s">
        <v>200</v>
      </c>
      <c r="B208" s="42"/>
      <c r="C208" s="11">
        <v>342</v>
      </c>
      <c r="D208" s="11">
        <v>476</v>
      </c>
      <c r="E208" s="11">
        <v>298</v>
      </c>
      <c r="F208" s="11">
        <v>224</v>
      </c>
      <c r="G208" s="11">
        <v>301</v>
      </c>
      <c r="H208" s="11">
        <v>301</v>
      </c>
      <c r="I208" s="11">
        <v>350</v>
      </c>
      <c r="J208" s="11">
        <v>287</v>
      </c>
      <c r="K208" s="11">
        <v>355</v>
      </c>
      <c r="L208" s="11">
        <v>387</v>
      </c>
      <c r="M208" s="11">
        <v>41</v>
      </c>
      <c r="N208" s="11">
        <v>126</v>
      </c>
      <c r="O208" s="11">
        <v>11</v>
      </c>
      <c r="P208" s="11">
        <v>-131</v>
      </c>
      <c r="Q208" s="11">
        <v>-86</v>
      </c>
      <c r="R208" s="11">
        <v>210</v>
      </c>
      <c r="S208" s="11">
        <v>40</v>
      </c>
      <c r="T208" s="11">
        <v>-287</v>
      </c>
      <c r="U208" s="11">
        <v>-83</v>
      </c>
      <c r="V208" s="11">
        <v>162</v>
      </c>
    </row>
    <row r="209" spans="1:22" s="6" customFormat="1" ht="11.25" customHeight="1">
      <c r="A209" s="42" t="s">
        <v>201</v>
      </c>
      <c r="B209" s="42"/>
      <c r="C209" s="11">
        <v>78</v>
      </c>
      <c r="D209" s="11">
        <v>41</v>
      </c>
      <c r="E209" s="11">
        <v>36</v>
      </c>
      <c r="F209" s="11">
        <v>36</v>
      </c>
      <c r="G209" s="11">
        <v>24</v>
      </c>
      <c r="H209" s="11">
        <v>99</v>
      </c>
      <c r="I209" s="11">
        <v>67</v>
      </c>
      <c r="J209" s="11">
        <v>51</v>
      </c>
      <c r="K209" s="11">
        <v>78</v>
      </c>
      <c r="L209" s="11">
        <v>62</v>
      </c>
      <c r="M209" s="11">
        <v>-21</v>
      </c>
      <c r="N209" s="11">
        <v>-26</v>
      </c>
      <c r="O209" s="11">
        <v>-15</v>
      </c>
      <c r="P209" s="11">
        <v>-42</v>
      </c>
      <c r="Q209" s="11">
        <v>-38</v>
      </c>
      <c r="R209" s="11">
        <v>-246</v>
      </c>
      <c r="S209" s="11">
        <v>-72</v>
      </c>
      <c r="T209" s="11">
        <v>-28</v>
      </c>
      <c r="U209" s="11">
        <v>45</v>
      </c>
      <c r="V209" s="11">
        <v>33</v>
      </c>
    </row>
    <row r="210" spans="1:22" s="6" customFormat="1" ht="11.25" customHeight="1">
      <c r="A210" s="42" t="s">
        <v>202</v>
      </c>
      <c r="B210" s="42"/>
      <c r="C210" s="11">
        <v>66</v>
      </c>
      <c r="D210" s="11">
        <v>100</v>
      </c>
      <c r="E210" s="11">
        <v>45</v>
      </c>
      <c r="F210" s="11">
        <v>58</v>
      </c>
      <c r="G210" s="11">
        <v>58</v>
      </c>
      <c r="H210" s="11">
        <v>99</v>
      </c>
      <c r="I210" s="11">
        <v>126</v>
      </c>
      <c r="J210" s="11">
        <v>279</v>
      </c>
      <c r="K210" s="11">
        <v>106</v>
      </c>
      <c r="L210" s="11">
        <v>96</v>
      </c>
      <c r="M210" s="11">
        <v>-33</v>
      </c>
      <c r="N210" s="11">
        <v>-26</v>
      </c>
      <c r="O210" s="11">
        <v>-234</v>
      </c>
      <c r="P210" s="11">
        <v>-48</v>
      </c>
      <c r="Q210" s="11">
        <v>-38</v>
      </c>
      <c r="R210" s="11">
        <v>63</v>
      </c>
      <c r="S210" s="11">
        <v>175</v>
      </c>
      <c r="T210" s="11">
        <v>174</v>
      </c>
      <c r="U210" s="11">
        <v>135</v>
      </c>
      <c r="V210" s="11">
        <v>50</v>
      </c>
    </row>
    <row r="211" spans="1:22" s="6" customFormat="1" ht="11.25" customHeight="1">
      <c r="A211" s="42" t="s">
        <v>203</v>
      </c>
      <c r="B211" s="42"/>
      <c r="C211" s="11">
        <v>41</v>
      </c>
      <c r="D211" s="11">
        <v>13</v>
      </c>
      <c r="E211" s="11">
        <v>4</v>
      </c>
      <c r="F211" s="11">
        <v>9</v>
      </c>
      <c r="G211" s="11">
        <v>6</v>
      </c>
      <c r="H211" s="11">
        <v>37</v>
      </c>
      <c r="I211" s="11">
        <v>27</v>
      </c>
      <c r="J211" s="11">
        <v>9</v>
      </c>
      <c r="K211" s="11">
        <v>30</v>
      </c>
      <c r="L211" s="11">
        <v>26</v>
      </c>
      <c r="M211" s="11">
        <v>4</v>
      </c>
      <c r="N211" s="11">
        <v>-14</v>
      </c>
      <c r="O211" s="11">
        <v>-5</v>
      </c>
      <c r="P211" s="11">
        <v>-21</v>
      </c>
      <c r="Q211" s="11">
        <v>-20</v>
      </c>
      <c r="R211" s="11">
        <v>-104</v>
      </c>
      <c r="S211" s="11">
        <v>-55</v>
      </c>
      <c r="T211" s="11">
        <v>-1</v>
      </c>
      <c r="U211" s="11">
        <v>-7</v>
      </c>
      <c r="V211" s="11">
        <v>17</v>
      </c>
    </row>
    <row r="212" spans="1:22" s="6" customFormat="1" ht="11.25" customHeight="1">
      <c r="A212" s="42" t="s">
        <v>204</v>
      </c>
      <c r="B212" s="42"/>
      <c r="C212" s="11">
        <v>26</v>
      </c>
      <c r="D212" s="11">
        <v>38</v>
      </c>
      <c r="E212" s="11">
        <v>41</v>
      </c>
      <c r="F212" s="11">
        <v>24</v>
      </c>
      <c r="G212" s="11">
        <v>41</v>
      </c>
      <c r="H212" s="11">
        <v>28</v>
      </c>
      <c r="I212" s="11">
        <v>20</v>
      </c>
      <c r="J212" s="11">
        <v>25</v>
      </c>
      <c r="K212" s="11">
        <v>21</v>
      </c>
      <c r="L212" s="11">
        <v>24</v>
      </c>
      <c r="M212" s="11">
        <v>-2</v>
      </c>
      <c r="N212" s="11">
        <v>18</v>
      </c>
      <c r="O212" s="11">
        <v>16</v>
      </c>
      <c r="P212" s="11">
        <v>3</v>
      </c>
      <c r="Q212" s="11">
        <v>17</v>
      </c>
      <c r="R212" s="11">
        <v>-15</v>
      </c>
      <c r="S212" s="11">
        <v>37</v>
      </c>
      <c r="T212" s="11">
        <v>-5</v>
      </c>
      <c r="U212" s="11">
        <v>27</v>
      </c>
      <c r="V212" s="11">
        <v>81</v>
      </c>
    </row>
    <row r="213" spans="1:22" s="6" customFormat="1" ht="11.25" customHeight="1">
      <c r="A213" s="42" t="s">
        <v>205</v>
      </c>
      <c r="B213" s="42"/>
      <c r="C213" s="11">
        <v>82</v>
      </c>
      <c r="D213" s="11">
        <v>84</v>
      </c>
      <c r="E213" s="11">
        <v>54</v>
      </c>
      <c r="F213" s="11">
        <v>61</v>
      </c>
      <c r="G213" s="11">
        <v>60</v>
      </c>
      <c r="H213" s="11">
        <v>52</v>
      </c>
      <c r="I213" s="11">
        <v>69</v>
      </c>
      <c r="J213" s="11">
        <v>76</v>
      </c>
      <c r="K213" s="11">
        <v>82</v>
      </c>
      <c r="L213" s="11">
        <v>89</v>
      </c>
      <c r="M213" s="11">
        <v>30</v>
      </c>
      <c r="N213" s="11">
        <v>15</v>
      </c>
      <c r="O213" s="11">
        <v>-22</v>
      </c>
      <c r="P213" s="11">
        <v>-21</v>
      </c>
      <c r="Q213" s="11">
        <v>-29</v>
      </c>
      <c r="R213" s="11">
        <v>-17</v>
      </c>
      <c r="S213" s="11">
        <v>114</v>
      </c>
      <c r="T213" s="11">
        <v>85</v>
      </c>
      <c r="U213" s="11">
        <v>-22</v>
      </c>
      <c r="V213" s="11">
        <v>-14</v>
      </c>
    </row>
    <row r="214" spans="1:22" s="6" customFormat="1" ht="11.25" customHeight="1">
      <c r="A214" s="42" t="s">
        <v>206</v>
      </c>
      <c r="B214" s="42"/>
      <c r="C214" s="11">
        <v>38</v>
      </c>
      <c r="D214" s="11">
        <v>65</v>
      </c>
      <c r="E214" s="11">
        <v>46</v>
      </c>
      <c r="F214" s="11">
        <v>41</v>
      </c>
      <c r="G214" s="11">
        <v>48</v>
      </c>
      <c r="H214" s="11">
        <v>32</v>
      </c>
      <c r="I214" s="11">
        <v>136</v>
      </c>
      <c r="J214" s="11">
        <v>201</v>
      </c>
      <c r="K214" s="11">
        <v>79</v>
      </c>
      <c r="L214" s="11">
        <v>80</v>
      </c>
      <c r="M214" s="11">
        <v>6</v>
      </c>
      <c r="N214" s="11">
        <v>-71</v>
      </c>
      <c r="O214" s="11">
        <v>-155</v>
      </c>
      <c r="P214" s="11">
        <v>-38</v>
      </c>
      <c r="Q214" s="11">
        <v>-32</v>
      </c>
      <c r="R214" s="11">
        <v>41</v>
      </c>
      <c r="S214" s="11">
        <v>315</v>
      </c>
      <c r="T214" s="11">
        <v>179</v>
      </c>
      <c r="U214" s="11">
        <v>64</v>
      </c>
      <c r="V214" s="11">
        <v>41</v>
      </c>
    </row>
    <row r="215" spans="1:22" s="6" customFormat="1" ht="11.25" customHeight="1">
      <c r="A215" s="42" t="s">
        <v>207</v>
      </c>
      <c r="B215" s="42"/>
      <c r="C215" s="11">
        <v>14</v>
      </c>
      <c r="D215" s="11">
        <v>10</v>
      </c>
      <c r="E215" s="11">
        <v>8</v>
      </c>
      <c r="F215" s="11">
        <v>12</v>
      </c>
      <c r="G215" s="11">
        <v>8</v>
      </c>
      <c r="H215" s="11">
        <v>12</v>
      </c>
      <c r="I215" s="11">
        <v>9</v>
      </c>
      <c r="J215" s="11">
        <v>19</v>
      </c>
      <c r="K215" s="11">
        <v>28</v>
      </c>
      <c r="L215" s="11">
        <v>19</v>
      </c>
      <c r="M215" s="11">
        <v>2</v>
      </c>
      <c r="N215" s="11">
        <v>1</v>
      </c>
      <c r="O215" s="11">
        <v>-11</v>
      </c>
      <c r="P215" s="11">
        <v>-16</v>
      </c>
      <c r="Q215" s="11">
        <v>-11</v>
      </c>
      <c r="R215" s="11">
        <v>4</v>
      </c>
      <c r="S215" s="11">
        <v>-6</v>
      </c>
      <c r="T215" s="11">
        <v>26</v>
      </c>
      <c r="U215" s="11">
        <v>2</v>
      </c>
      <c r="V215" s="11">
        <v>16</v>
      </c>
    </row>
    <row r="216" spans="1:22" s="6" customFormat="1" ht="11.25" customHeight="1">
      <c r="A216" s="42" t="s">
        <v>208</v>
      </c>
      <c r="B216" s="42"/>
      <c r="C216" s="11">
        <v>23</v>
      </c>
      <c r="D216" s="11">
        <v>25</v>
      </c>
      <c r="E216" s="11">
        <v>14</v>
      </c>
      <c r="F216" s="11">
        <v>3</v>
      </c>
      <c r="G216" s="11">
        <v>11</v>
      </c>
      <c r="H216" s="11">
        <v>13</v>
      </c>
      <c r="I216" s="11">
        <v>10</v>
      </c>
      <c r="J216" s="11">
        <v>10</v>
      </c>
      <c r="K216" s="11">
        <v>14</v>
      </c>
      <c r="L216" s="11">
        <v>9</v>
      </c>
      <c r="M216" s="11">
        <v>10</v>
      </c>
      <c r="N216" s="11">
        <v>15</v>
      </c>
      <c r="O216" s="11">
        <v>4</v>
      </c>
      <c r="P216" s="11">
        <v>-11</v>
      </c>
      <c r="Q216" s="11">
        <v>2</v>
      </c>
      <c r="R216" s="11">
        <v>-27</v>
      </c>
      <c r="S216" s="11">
        <v>-63</v>
      </c>
      <c r="T216" s="11">
        <v>2</v>
      </c>
      <c r="U216" s="11">
        <v>-5</v>
      </c>
      <c r="V216" s="11">
        <v>8</v>
      </c>
    </row>
    <row r="217" spans="1:22" s="6" customFormat="1" ht="11.25" customHeight="1">
      <c r="A217" s="42" t="s">
        <v>209</v>
      </c>
      <c r="B217" s="42"/>
      <c r="C217" s="11">
        <v>72</v>
      </c>
      <c r="D217" s="11">
        <v>43</v>
      </c>
      <c r="E217" s="11">
        <v>49</v>
      </c>
      <c r="F217" s="11">
        <v>52</v>
      </c>
      <c r="G217" s="11">
        <v>66</v>
      </c>
      <c r="H217" s="11">
        <v>37</v>
      </c>
      <c r="I217" s="11">
        <v>44</v>
      </c>
      <c r="J217" s="11">
        <v>33</v>
      </c>
      <c r="K217" s="11">
        <v>37</v>
      </c>
      <c r="L217" s="11">
        <v>50</v>
      </c>
      <c r="M217" s="11">
        <v>35</v>
      </c>
      <c r="N217" s="11">
        <v>-1</v>
      </c>
      <c r="O217" s="11">
        <v>16</v>
      </c>
      <c r="P217" s="11">
        <v>15</v>
      </c>
      <c r="Q217" s="11">
        <v>16</v>
      </c>
      <c r="R217" s="11">
        <v>-27</v>
      </c>
      <c r="S217" s="11">
        <v>12</v>
      </c>
      <c r="T217" s="11">
        <v>41</v>
      </c>
      <c r="U217" s="11">
        <v>132</v>
      </c>
      <c r="V217" s="11">
        <v>29</v>
      </c>
    </row>
    <row r="218" spans="1:22" s="6" customFormat="1" ht="11.25" customHeight="1">
      <c r="A218" s="42" t="s">
        <v>210</v>
      </c>
      <c r="B218" s="42"/>
      <c r="C218" s="11">
        <v>169</v>
      </c>
      <c r="D218" s="11">
        <v>326</v>
      </c>
      <c r="E218" s="11">
        <v>234</v>
      </c>
      <c r="F218" s="11">
        <v>195</v>
      </c>
      <c r="G218" s="11">
        <v>254</v>
      </c>
      <c r="H218" s="11">
        <v>98</v>
      </c>
      <c r="I218" s="11">
        <v>83</v>
      </c>
      <c r="J218" s="11">
        <v>111</v>
      </c>
      <c r="K218" s="11">
        <v>129</v>
      </c>
      <c r="L218" s="11">
        <v>159</v>
      </c>
      <c r="M218" s="11">
        <v>71</v>
      </c>
      <c r="N218" s="11">
        <v>243</v>
      </c>
      <c r="O218" s="11">
        <v>123</v>
      </c>
      <c r="P218" s="11">
        <v>66</v>
      </c>
      <c r="Q218" s="11">
        <v>95</v>
      </c>
      <c r="R218" s="11">
        <v>79</v>
      </c>
      <c r="S218" s="11">
        <v>331</v>
      </c>
      <c r="T218" s="11">
        <v>40</v>
      </c>
      <c r="U218" s="11">
        <v>-52</v>
      </c>
      <c r="V218" s="11">
        <v>333</v>
      </c>
    </row>
    <row r="219" spans="1:22" s="6" customFormat="1" ht="11.25" customHeight="1">
      <c r="A219" s="42" t="s">
        <v>211</v>
      </c>
      <c r="B219" s="42"/>
      <c r="C219" s="11">
        <v>31</v>
      </c>
      <c r="D219" s="11">
        <v>18</v>
      </c>
      <c r="E219" s="11">
        <v>5</v>
      </c>
      <c r="F219" s="11">
        <v>4</v>
      </c>
      <c r="G219" s="11">
        <v>1</v>
      </c>
      <c r="H219" s="11">
        <v>26</v>
      </c>
      <c r="I219" s="11">
        <v>32</v>
      </c>
      <c r="J219" s="11">
        <v>19</v>
      </c>
      <c r="K219" s="11">
        <v>25</v>
      </c>
      <c r="L219" s="11">
        <v>21</v>
      </c>
      <c r="M219" s="11">
        <v>5</v>
      </c>
      <c r="N219" s="11">
        <v>-14</v>
      </c>
      <c r="O219" s="11">
        <v>-14</v>
      </c>
      <c r="P219" s="11">
        <v>-21</v>
      </c>
      <c r="Q219" s="11">
        <v>-20</v>
      </c>
      <c r="R219" s="11">
        <v>-46</v>
      </c>
      <c r="S219" s="11">
        <v>-52</v>
      </c>
      <c r="T219" s="11">
        <v>-24</v>
      </c>
      <c r="U219" s="11">
        <v>-7</v>
      </c>
      <c r="V219" s="11">
        <v>3</v>
      </c>
    </row>
    <row r="220" spans="1:22" s="6" customFormat="1" ht="11.25" customHeight="1">
      <c r="A220" s="42" t="s">
        <v>212</v>
      </c>
      <c r="B220" s="42"/>
      <c r="C220" s="11">
        <v>50</v>
      </c>
      <c r="D220" s="11">
        <v>96</v>
      </c>
      <c r="E220" s="11">
        <v>80</v>
      </c>
      <c r="F220" s="11">
        <v>80</v>
      </c>
      <c r="G220" s="11">
        <v>101</v>
      </c>
      <c r="H220" s="11">
        <v>38</v>
      </c>
      <c r="I220" s="11">
        <v>45</v>
      </c>
      <c r="J220" s="11">
        <v>45</v>
      </c>
      <c r="K220" s="11">
        <v>52</v>
      </c>
      <c r="L220" s="11">
        <v>56</v>
      </c>
      <c r="M220" s="11">
        <v>12</v>
      </c>
      <c r="N220" s="11">
        <v>51</v>
      </c>
      <c r="O220" s="11">
        <v>35</v>
      </c>
      <c r="P220" s="11">
        <v>28</v>
      </c>
      <c r="Q220" s="11">
        <v>45</v>
      </c>
      <c r="R220" s="11">
        <v>-9</v>
      </c>
      <c r="S220" s="11">
        <v>101</v>
      </c>
      <c r="T220" s="11">
        <v>114</v>
      </c>
      <c r="U220" s="11">
        <v>52</v>
      </c>
      <c r="V220" s="11">
        <v>44</v>
      </c>
    </row>
    <row r="221" spans="1:22" s="6" customFormat="1" ht="11.25" customHeight="1">
      <c r="A221" s="42" t="s">
        <v>213</v>
      </c>
      <c r="B221" s="42"/>
      <c r="C221" s="11">
        <v>72</v>
      </c>
      <c r="D221" s="11">
        <v>69</v>
      </c>
      <c r="E221" s="11">
        <v>85</v>
      </c>
      <c r="F221" s="11">
        <v>53</v>
      </c>
      <c r="G221" s="11">
        <v>50</v>
      </c>
      <c r="H221" s="11">
        <v>50</v>
      </c>
      <c r="I221" s="11">
        <v>56</v>
      </c>
      <c r="J221" s="11">
        <v>52</v>
      </c>
      <c r="K221" s="11">
        <v>71</v>
      </c>
      <c r="L221" s="11">
        <v>58</v>
      </c>
      <c r="M221" s="11">
        <v>22</v>
      </c>
      <c r="N221" s="11">
        <v>13</v>
      </c>
      <c r="O221" s="11">
        <v>33</v>
      </c>
      <c r="P221" s="11">
        <v>-18</v>
      </c>
      <c r="Q221" s="11">
        <v>-8</v>
      </c>
      <c r="R221" s="11">
        <v>54</v>
      </c>
      <c r="S221" s="11">
        <v>46</v>
      </c>
      <c r="T221" s="11">
        <v>-43</v>
      </c>
      <c r="U221" s="11">
        <v>-30</v>
      </c>
      <c r="V221" s="11">
        <v>93</v>
      </c>
    </row>
    <row r="222" spans="1:22" s="6" customFormat="1" ht="11.25" customHeight="1">
      <c r="A222" s="43" t="s">
        <v>214</v>
      </c>
      <c r="B222" s="43"/>
      <c r="C222" s="17">
        <v>54</v>
      </c>
      <c r="D222" s="17">
        <v>50</v>
      </c>
      <c r="E222" s="17">
        <v>21</v>
      </c>
      <c r="F222" s="17">
        <v>30</v>
      </c>
      <c r="G222" s="17">
        <v>21</v>
      </c>
      <c r="H222" s="17">
        <v>34</v>
      </c>
      <c r="I222" s="17">
        <v>25</v>
      </c>
      <c r="J222" s="17">
        <v>21</v>
      </c>
      <c r="K222" s="17">
        <v>40</v>
      </c>
      <c r="L222" s="17">
        <v>31</v>
      </c>
      <c r="M222" s="17">
        <v>20</v>
      </c>
      <c r="N222" s="17">
        <v>25</v>
      </c>
      <c r="O222" s="17">
        <v>0</v>
      </c>
      <c r="P222" s="17">
        <v>-10</v>
      </c>
      <c r="Q222" s="17">
        <v>-10</v>
      </c>
      <c r="R222" s="17">
        <v>-33</v>
      </c>
      <c r="S222" s="17">
        <v>-124</v>
      </c>
      <c r="T222" s="17">
        <v>11</v>
      </c>
      <c r="U222" s="17">
        <v>15</v>
      </c>
      <c r="V222" s="17">
        <v>46</v>
      </c>
    </row>
    <row r="223" spans="1:22" s="6" customFormat="1" ht="11.25" customHeight="1">
      <c r="A223" s="14"/>
      <c r="B223" s="14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</row>
    <row r="224" spans="1:22" s="21" customFormat="1" ht="11.25" customHeight="1">
      <c r="A224" s="41" t="s">
        <v>215</v>
      </c>
      <c r="B224" s="41"/>
      <c r="C224" s="9">
        <f aca="true" t="shared" si="90" ref="C224:L224">SUM(C225:C246)</f>
        <v>745</v>
      </c>
      <c r="D224" s="9">
        <f t="shared" si="90"/>
        <v>661</v>
      </c>
      <c r="E224" s="9">
        <f t="shared" si="90"/>
        <v>486</v>
      </c>
      <c r="F224" s="9">
        <f t="shared" si="90"/>
        <v>538</v>
      </c>
      <c r="G224" s="9">
        <f t="shared" si="90"/>
        <v>600</v>
      </c>
      <c r="H224" s="9">
        <f t="shared" si="90"/>
        <v>664</v>
      </c>
      <c r="I224" s="9">
        <f t="shared" si="90"/>
        <v>685</v>
      </c>
      <c r="J224" s="9">
        <f t="shared" si="90"/>
        <v>697</v>
      </c>
      <c r="K224" s="9">
        <f t="shared" si="90"/>
        <v>573</v>
      </c>
      <c r="L224" s="9">
        <f t="shared" si="90"/>
        <v>492</v>
      </c>
      <c r="M224" s="9">
        <f aca="true" t="shared" si="91" ref="M224:V224">SUM(M225:M246)</f>
        <v>81</v>
      </c>
      <c r="N224" s="9">
        <f t="shared" si="91"/>
        <v>-24</v>
      </c>
      <c r="O224" s="9">
        <f t="shared" si="91"/>
        <v>-211</v>
      </c>
      <c r="P224" s="9">
        <f t="shared" si="91"/>
        <v>-35</v>
      </c>
      <c r="Q224" s="9">
        <f t="shared" si="91"/>
        <v>108</v>
      </c>
      <c r="R224" s="9">
        <f t="shared" si="91"/>
        <v>-226</v>
      </c>
      <c r="S224" s="9">
        <f t="shared" si="91"/>
        <v>14</v>
      </c>
      <c r="T224" s="9">
        <f t="shared" si="91"/>
        <v>435</v>
      </c>
      <c r="U224" s="9">
        <f t="shared" si="91"/>
        <v>406</v>
      </c>
      <c r="V224" s="9">
        <f t="shared" si="91"/>
        <v>464</v>
      </c>
    </row>
    <row r="225" spans="1:22" s="6" customFormat="1" ht="11.25" customHeight="1">
      <c r="A225" s="42" t="s">
        <v>216</v>
      </c>
      <c r="B225" s="42"/>
      <c r="C225" s="11">
        <v>27</v>
      </c>
      <c r="D225" s="11">
        <v>19</v>
      </c>
      <c r="E225" s="11">
        <v>22</v>
      </c>
      <c r="F225" s="11">
        <v>36</v>
      </c>
      <c r="G225" s="11">
        <v>34</v>
      </c>
      <c r="H225" s="11">
        <v>23</v>
      </c>
      <c r="I225" s="11">
        <v>20</v>
      </c>
      <c r="J225" s="11">
        <v>17</v>
      </c>
      <c r="K225" s="11">
        <v>27</v>
      </c>
      <c r="L225" s="11">
        <v>18</v>
      </c>
      <c r="M225" s="11">
        <v>4</v>
      </c>
      <c r="N225" s="11">
        <v>-1</v>
      </c>
      <c r="O225" s="11">
        <v>5</v>
      </c>
      <c r="P225" s="11">
        <v>9</v>
      </c>
      <c r="Q225" s="11">
        <v>16</v>
      </c>
      <c r="R225" s="11">
        <v>-46</v>
      </c>
      <c r="S225" s="11">
        <v>-44</v>
      </c>
      <c r="T225" s="11">
        <v>69</v>
      </c>
      <c r="U225" s="11">
        <v>106</v>
      </c>
      <c r="V225" s="11">
        <v>40</v>
      </c>
    </row>
    <row r="226" spans="1:22" s="6" customFormat="1" ht="11.25" customHeight="1">
      <c r="A226" s="42" t="s">
        <v>217</v>
      </c>
      <c r="B226" s="42"/>
      <c r="C226" s="15">
        <v>50</v>
      </c>
      <c r="D226" s="15">
        <v>50</v>
      </c>
      <c r="E226" s="15">
        <v>38</v>
      </c>
      <c r="F226" s="15">
        <v>57</v>
      </c>
      <c r="G226" s="15">
        <v>48</v>
      </c>
      <c r="H226" s="15">
        <v>33</v>
      </c>
      <c r="I226" s="15">
        <v>22</v>
      </c>
      <c r="J226" s="15">
        <v>15</v>
      </c>
      <c r="K226" s="15">
        <v>46</v>
      </c>
      <c r="L226" s="15">
        <v>39</v>
      </c>
      <c r="M226" s="15">
        <v>17</v>
      </c>
      <c r="N226" s="15">
        <v>28</v>
      </c>
      <c r="O226" s="15">
        <v>23</v>
      </c>
      <c r="P226" s="15">
        <v>11</v>
      </c>
      <c r="Q226" s="15">
        <v>9</v>
      </c>
      <c r="R226" s="15">
        <v>3</v>
      </c>
      <c r="S226" s="15">
        <v>30</v>
      </c>
      <c r="T226" s="15">
        <v>77</v>
      </c>
      <c r="U226" s="15">
        <v>68</v>
      </c>
      <c r="V226" s="15">
        <v>12</v>
      </c>
    </row>
    <row r="227" spans="1:22" s="6" customFormat="1" ht="11.25" customHeight="1">
      <c r="A227" s="42" t="s">
        <v>218</v>
      </c>
      <c r="B227" s="42"/>
      <c r="C227" s="11">
        <v>47</v>
      </c>
      <c r="D227" s="11">
        <v>35</v>
      </c>
      <c r="E227" s="11">
        <v>30</v>
      </c>
      <c r="F227" s="11">
        <v>25</v>
      </c>
      <c r="G227" s="11">
        <v>36</v>
      </c>
      <c r="H227" s="11">
        <v>22</v>
      </c>
      <c r="I227" s="11">
        <v>18</v>
      </c>
      <c r="J227" s="11">
        <v>13</v>
      </c>
      <c r="K227" s="11">
        <v>27</v>
      </c>
      <c r="L227" s="11">
        <v>21</v>
      </c>
      <c r="M227" s="11">
        <v>25</v>
      </c>
      <c r="N227" s="11">
        <v>17</v>
      </c>
      <c r="O227" s="11">
        <v>17</v>
      </c>
      <c r="P227" s="11">
        <v>-2</v>
      </c>
      <c r="Q227" s="11">
        <v>15</v>
      </c>
      <c r="R227" s="11">
        <v>-18</v>
      </c>
      <c r="S227" s="11">
        <v>-10</v>
      </c>
      <c r="T227" s="11">
        <v>31</v>
      </c>
      <c r="U227" s="11">
        <v>-29</v>
      </c>
      <c r="V227" s="11">
        <v>74</v>
      </c>
    </row>
    <row r="228" spans="1:22" s="6" customFormat="1" ht="11.25" customHeight="1">
      <c r="A228" s="42" t="s">
        <v>219</v>
      </c>
      <c r="B228" s="42"/>
      <c r="C228" s="11">
        <v>23</v>
      </c>
      <c r="D228" s="11">
        <v>16</v>
      </c>
      <c r="E228" s="11">
        <v>6</v>
      </c>
      <c r="F228" s="11">
        <v>7</v>
      </c>
      <c r="G228" s="11">
        <v>7</v>
      </c>
      <c r="H228" s="11">
        <v>30</v>
      </c>
      <c r="I228" s="11">
        <v>24</v>
      </c>
      <c r="J228" s="11">
        <v>25</v>
      </c>
      <c r="K228" s="11">
        <v>24</v>
      </c>
      <c r="L228" s="11">
        <v>11</v>
      </c>
      <c r="M228" s="11">
        <v>-7</v>
      </c>
      <c r="N228" s="11">
        <v>-8</v>
      </c>
      <c r="O228" s="11">
        <v>-19</v>
      </c>
      <c r="P228" s="11">
        <v>-17</v>
      </c>
      <c r="Q228" s="11">
        <v>-4</v>
      </c>
      <c r="R228" s="11">
        <v>-37</v>
      </c>
      <c r="S228" s="11">
        <v>-20</v>
      </c>
      <c r="T228" s="11">
        <v>-32</v>
      </c>
      <c r="U228" s="11">
        <v>10</v>
      </c>
      <c r="V228" s="11">
        <v>17</v>
      </c>
    </row>
    <row r="229" spans="1:22" s="6" customFormat="1" ht="11.25" customHeight="1">
      <c r="A229" s="42" t="s">
        <v>220</v>
      </c>
      <c r="B229" s="42"/>
      <c r="C229" s="11">
        <v>16</v>
      </c>
      <c r="D229" s="11">
        <v>13</v>
      </c>
      <c r="E229" s="11">
        <v>9</v>
      </c>
      <c r="F229" s="11">
        <v>11</v>
      </c>
      <c r="G229" s="11">
        <v>15</v>
      </c>
      <c r="H229" s="11">
        <v>11</v>
      </c>
      <c r="I229" s="11">
        <v>6</v>
      </c>
      <c r="J229" s="11">
        <v>5</v>
      </c>
      <c r="K229" s="11">
        <v>8</v>
      </c>
      <c r="L229" s="11">
        <v>8</v>
      </c>
      <c r="M229" s="11">
        <v>5</v>
      </c>
      <c r="N229" s="11">
        <v>7</v>
      </c>
      <c r="O229" s="11">
        <v>4</v>
      </c>
      <c r="P229" s="11">
        <v>3</v>
      </c>
      <c r="Q229" s="11">
        <v>7</v>
      </c>
      <c r="R229" s="11">
        <v>-5</v>
      </c>
      <c r="S229" s="11">
        <v>-15</v>
      </c>
      <c r="T229" s="11">
        <v>1</v>
      </c>
      <c r="U229" s="11">
        <v>-12</v>
      </c>
      <c r="V229" s="11">
        <v>20</v>
      </c>
    </row>
    <row r="230" spans="1:22" s="6" customFormat="1" ht="11.25" customHeight="1">
      <c r="A230" s="42" t="s">
        <v>221</v>
      </c>
      <c r="B230" s="42"/>
      <c r="C230" s="11">
        <v>11</v>
      </c>
      <c r="D230" s="11">
        <v>6</v>
      </c>
      <c r="E230" s="11">
        <v>4</v>
      </c>
      <c r="F230" s="11">
        <v>4</v>
      </c>
      <c r="G230" s="11">
        <v>12</v>
      </c>
      <c r="H230" s="11">
        <v>11</v>
      </c>
      <c r="I230" s="11">
        <v>12</v>
      </c>
      <c r="J230" s="11">
        <v>5</v>
      </c>
      <c r="K230" s="11">
        <v>12</v>
      </c>
      <c r="L230" s="11">
        <v>8</v>
      </c>
      <c r="M230" s="11">
        <v>0</v>
      </c>
      <c r="N230" s="11">
        <v>-6</v>
      </c>
      <c r="O230" s="11">
        <v>-1</v>
      </c>
      <c r="P230" s="11">
        <v>-8</v>
      </c>
      <c r="Q230" s="11">
        <v>4</v>
      </c>
      <c r="R230" s="11">
        <v>-9</v>
      </c>
      <c r="S230" s="11">
        <v>-13</v>
      </c>
      <c r="T230" s="11">
        <v>-5</v>
      </c>
      <c r="U230" s="11">
        <v>5</v>
      </c>
      <c r="V230" s="11">
        <v>-9</v>
      </c>
    </row>
    <row r="231" spans="1:22" s="6" customFormat="1" ht="11.25" customHeight="1">
      <c r="A231" s="42" t="s">
        <v>222</v>
      </c>
      <c r="B231" s="42"/>
      <c r="C231" s="11">
        <v>22</v>
      </c>
      <c r="D231" s="11">
        <v>6</v>
      </c>
      <c r="E231" s="11">
        <v>4</v>
      </c>
      <c r="F231" s="11">
        <v>1</v>
      </c>
      <c r="G231" s="11">
        <v>2</v>
      </c>
      <c r="H231" s="11">
        <v>26</v>
      </c>
      <c r="I231" s="11">
        <v>25</v>
      </c>
      <c r="J231" s="11">
        <v>14</v>
      </c>
      <c r="K231" s="11">
        <v>19</v>
      </c>
      <c r="L231" s="11">
        <v>12</v>
      </c>
      <c r="M231" s="11">
        <v>-4</v>
      </c>
      <c r="N231" s="11">
        <v>-19</v>
      </c>
      <c r="O231" s="11">
        <v>-10</v>
      </c>
      <c r="P231" s="11">
        <v>-18</v>
      </c>
      <c r="Q231" s="11">
        <v>-10</v>
      </c>
      <c r="R231" s="11">
        <v>-35</v>
      </c>
      <c r="S231" s="11">
        <v>-29</v>
      </c>
      <c r="T231" s="11">
        <v>-26</v>
      </c>
      <c r="U231" s="11">
        <v>6</v>
      </c>
      <c r="V231" s="11">
        <v>21</v>
      </c>
    </row>
    <row r="232" spans="1:22" s="6" customFormat="1" ht="11.25" customHeight="1">
      <c r="A232" s="42" t="s">
        <v>223</v>
      </c>
      <c r="B232" s="42"/>
      <c r="C232" s="11">
        <v>106</v>
      </c>
      <c r="D232" s="11">
        <v>113</v>
      </c>
      <c r="E232" s="11">
        <v>55</v>
      </c>
      <c r="F232" s="11">
        <v>59</v>
      </c>
      <c r="G232" s="11">
        <v>75</v>
      </c>
      <c r="H232" s="11">
        <v>42</v>
      </c>
      <c r="I232" s="11">
        <v>42</v>
      </c>
      <c r="J232" s="11">
        <v>35</v>
      </c>
      <c r="K232" s="11">
        <v>59</v>
      </c>
      <c r="L232" s="11">
        <v>48</v>
      </c>
      <c r="M232" s="11">
        <v>64</v>
      </c>
      <c r="N232" s="11">
        <v>71</v>
      </c>
      <c r="O232" s="11">
        <v>20</v>
      </c>
      <c r="P232" s="11">
        <v>0</v>
      </c>
      <c r="Q232" s="11">
        <v>27</v>
      </c>
      <c r="R232" s="11">
        <v>9</v>
      </c>
      <c r="S232" s="11">
        <v>-32</v>
      </c>
      <c r="T232" s="11">
        <v>-43</v>
      </c>
      <c r="U232" s="11">
        <v>1</v>
      </c>
      <c r="V232" s="11">
        <v>-48</v>
      </c>
    </row>
    <row r="233" spans="1:22" s="6" customFormat="1" ht="11.25" customHeight="1">
      <c r="A233" s="42" t="s">
        <v>224</v>
      </c>
      <c r="B233" s="42"/>
      <c r="C233" s="11">
        <v>22</v>
      </c>
      <c r="D233" s="11">
        <v>10</v>
      </c>
      <c r="E233" s="11">
        <v>4</v>
      </c>
      <c r="F233" s="11">
        <v>8</v>
      </c>
      <c r="G233" s="11">
        <v>2</v>
      </c>
      <c r="H233" s="11">
        <v>26</v>
      </c>
      <c r="I233" s="11">
        <v>19</v>
      </c>
      <c r="J233" s="11">
        <v>11</v>
      </c>
      <c r="K233" s="11">
        <v>9</v>
      </c>
      <c r="L233" s="11">
        <v>11</v>
      </c>
      <c r="M233" s="11">
        <v>-4</v>
      </c>
      <c r="N233" s="11">
        <v>-9</v>
      </c>
      <c r="O233" s="11">
        <v>-7</v>
      </c>
      <c r="P233" s="11">
        <v>-1</v>
      </c>
      <c r="Q233" s="11">
        <v>-9</v>
      </c>
      <c r="R233" s="11">
        <v>-34</v>
      </c>
      <c r="S233" s="11">
        <v>-30</v>
      </c>
      <c r="T233" s="11">
        <v>-18</v>
      </c>
      <c r="U233" s="11">
        <v>-2</v>
      </c>
      <c r="V233" s="11">
        <v>20</v>
      </c>
    </row>
    <row r="234" spans="1:22" s="6" customFormat="1" ht="11.25" customHeight="1">
      <c r="A234" s="42" t="s">
        <v>225</v>
      </c>
      <c r="B234" s="42"/>
      <c r="C234" s="11">
        <v>67</v>
      </c>
      <c r="D234" s="11">
        <v>63</v>
      </c>
      <c r="E234" s="11">
        <v>25</v>
      </c>
      <c r="F234" s="11">
        <v>35</v>
      </c>
      <c r="G234" s="11">
        <v>31</v>
      </c>
      <c r="H234" s="11">
        <v>84</v>
      </c>
      <c r="I234" s="11">
        <v>81</v>
      </c>
      <c r="J234" s="11">
        <v>83</v>
      </c>
      <c r="K234" s="11">
        <v>56</v>
      </c>
      <c r="L234" s="11">
        <v>46</v>
      </c>
      <c r="M234" s="11">
        <v>-17</v>
      </c>
      <c r="N234" s="11">
        <v>-18</v>
      </c>
      <c r="O234" s="11">
        <v>-58</v>
      </c>
      <c r="P234" s="11">
        <v>-21</v>
      </c>
      <c r="Q234" s="11">
        <v>-15</v>
      </c>
      <c r="R234" s="11">
        <v>17</v>
      </c>
      <c r="S234" s="11">
        <v>76</v>
      </c>
      <c r="T234" s="11">
        <v>-66</v>
      </c>
      <c r="U234" s="11">
        <v>-4</v>
      </c>
      <c r="V234" s="11">
        <v>99</v>
      </c>
    </row>
    <row r="235" spans="1:22" s="6" customFormat="1" ht="11.25" customHeight="1">
      <c r="A235" s="42" t="s">
        <v>226</v>
      </c>
      <c r="B235" s="42"/>
      <c r="C235" s="11">
        <v>20</v>
      </c>
      <c r="D235" s="11">
        <v>12</v>
      </c>
      <c r="E235" s="11">
        <v>3</v>
      </c>
      <c r="F235" s="11">
        <v>12</v>
      </c>
      <c r="G235" s="11">
        <v>9</v>
      </c>
      <c r="H235" s="11">
        <v>10</v>
      </c>
      <c r="I235" s="11">
        <v>8</v>
      </c>
      <c r="J235" s="11">
        <v>10</v>
      </c>
      <c r="K235" s="11">
        <v>6</v>
      </c>
      <c r="L235" s="11">
        <v>9</v>
      </c>
      <c r="M235" s="11">
        <v>10</v>
      </c>
      <c r="N235" s="11">
        <v>4</v>
      </c>
      <c r="O235" s="11">
        <v>-7</v>
      </c>
      <c r="P235" s="11">
        <v>6</v>
      </c>
      <c r="Q235" s="11">
        <v>0</v>
      </c>
      <c r="R235" s="11">
        <v>1</v>
      </c>
      <c r="S235" s="11">
        <v>-18</v>
      </c>
      <c r="T235" s="11">
        <v>3</v>
      </c>
      <c r="U235" s="11">
        <v>20</v>
      </c>
      <c r="V235" s="11">
        <v>4</v>
      </c>
    </row>
    <row r="236" spans="1:22" s="6" customFormat="1" ht="11.25" customHeight="1">
      <c r="A236" s="42" t="s">
        <v>227</v>
      </c>
      <c r="B236" s="42"/>
      <c r="C236" s="11">
        <v>21</v>
      </c>
      <c r="D236" s="11">
        <v>15</v>
      </c>
      <c r="E236" s="11">
        <v>9</v>
      </c>
      <c r="F236" s="11">
        <v>4</v>
      </c>
      <c r="G236" s="11">
        <v>4</v>
      </c>
      <c r="H236" s="11">
        <v>23</v>
      </c>
      <c r="I236" s="11">
        <v>17</v>
      </c>
      <c r="J236" s="11">
        <v>12</v>
      </c>
      <c r="K236" s="11">
        <v>11</v>
      </c>
      <c r="L236" s="11">
        <v>7</v>
      </c>
      <c r="M236" s="11">
        <v>-2</v>
      </c>
      <c r="N236" s="11">
        <v>-2</v>
      </c>
      <c r="O236" s="11">
        <v>-3</v>
      </c>
      <c r="P236" s="11">
        <v>-7</v>
      </c>
      <c r="Q236" s="11">
        <v>-3</v>
      </c>
      <c r="R236" s="11">
        <v>-36</v>
      </c>
      <c r="S236" s="11">
        <v>-27</v>
      </c>
      <c r="T236" s="11">
        <v>-3</v>
      </c>
      <c r="U236" s="11">
        <v>-19</v>
      </c>
      <c r="V236" s="11">
        <v>11</v>
      </c>
    </row>
    <row r="237" spans="1:22" s="6" customFormat="1" ht="11.25" customHeight="1">
      <c r="A237" s="42" t="s">
        <v>228</v>
      </c>
      <c r="B237" s="42"/>
      <c r="C237" s="11">
        <v>21</v>
      </c>
      <c r="D237" s="11">
        <v>26</v>
      </c>
      <c r="E237" s="11">
        <v>16</v>
      </c>
      <c r="F237" s="11">
        <v>21</v>
      </c>
      <c r="G237" s="11">
        <v>13</v>
      </c>
      <c r="H237" s="11">
        <v>22</v>
      </c>
      <c r="I237" s="11">
        <v>17</v>
      </c>
      <c r="J237" s="11">
        <v>16</v>
      </c>
      <c r="K237" s="11">
        <v>27</v>
      </c>
      <c r="L237" s="11">
        <v>17</v>
      </c>
      <c r="M237" s="11">
        <v>-1</v>
      </c>
      <c r="N237" s="11">
        <v>9</v>
      </c>
      <c r="O237" s="11">
        <v>0</v>
      </c>
      <c r="P237" s="11">
        <v>-6</v>
      </c>
      <c r="Q237" s="11">
        <v>-4</v>
      </c>
      <c r="R237" s="11">
        <v>-25</v>
      </c>
      <c r="S237" s="11">
        <v>-20</v>
      </c>
      <c r="T237" s="11">
        <v>12</v>
      </c>
      <c r="U237" s="11">
        <v>22</v>
      </c>
      <c r="V237" s="11">
        <v>11</v>
      </c>
    </row>
    <row r="238" spans="1:22" s="6" customFormat="1" ht="11.25" customHeight="1">
      <c r="A238" s="42" t="s">
        <v>229</v>
      </c>
      <c r="B238" s="42"/>
      <c r="C238" s="11">
        <v>53</v>
      </c>
      <c r="D238" s="11">
        <v>52</v>
      </c>
      <c r="E238" s="11">
        <v>77</v>
      </c>
      <c r="F238" s="11">
        <v>68</v>
      </c>
      <c r="G238" s="11">
        <v>100</v>
      </c>
      <c r="H238" s="11">
        <v>25</v>
      </c>
      <c r="I238" s="11">
        <v>27</v>
      </c>
      <c r="J238" s="11">
        <v>109</v>
      </c>
      <c r="K238" s="11">
        <v>58</v>
      </c>
      <c r="L238" s="11">
        <v>54</v>
      </c>
      <c r="M238" s="11">
        <v>28</v>
      </c>
      <c r="N238" s="11">
        <v>25</v>
      </c>
      <c r="O238" s="11">
        <v>-32</v>
      </c>
      <c r="P238" s="11">
        <v>10</v>
      </c>
      <c r="Q238" s="11">
        <v>46</v>
      </c>
      <c r="R238" s="11">
        <v>0</v>
      </c>
      <c r="S238" s="11">
        <v>35</v>
      </c>
      <c r="T238" s="11">
        <v>237</v>
      </c>
      <c r="U238" s="11">
        <v>102</v>
      </c>
      <c r="V238" s="11">
        <v>81</v>
      </c>
    </row>
    <row r="239" spans="1:22" s="6" customFormat="1" ht="11.25" customHeight="1">
      <c r="A239" s="42" t="s">
        <v>230</v>
      </c>
      <c r="B239" s="42"/>
      <c r="C239" s="11">
        <v>9</v>
      </c>
      <c r="D239" s="11">
        <v>5</v>
      </c>
      <c r="E239" s="11">
        <v>6</v>
      </c>
      <c r="F239" s="11">
        <v>4</v>
      </c>
      <c r="G239" s="11">
        <v>2</v>
      </c>
      <c r="H239" s="11">
        <v>21</v>
      </c>
      <c r="I239" s="11">
        <v>17</v>
      </c>
      <c r="J239" s="11">
        <v>12</v>
      </c>
      <c r="K239" s="11">
        <v>17</v>
      </c>
      <c r="L239" s="11">
        <v>17</v>
      </c>
      <c r="M239" s="11">
        <v>-12</v>
      </c>
      <c r="N239" s="11">
        <v>-12</v>
      </c>
      <c r="O239" s="11">
        <v>-6</v>
      </c>
      <c r="P239" s="11">
        <v>-13</v>
      </c>
      <c r="Q239" s="11">
        <v>-15</v>
      </c>
      <c r="R239" s="11">
        <v>-20</v>
      </c>
      <c r="S239" s="11">
        <v>-12</v>
      </c>
      <c r="T239" s="11">
        <v>-15</v>
      </c>
      <c r="U239" s="11">
        <v>4</v>
      </c>
      <c r="V239" s="11">
        <v>-6</v>
      </c>
    </row>
    <row r="240" spans="1:22" s="6" customFormat="1" ht="11.25" customHeight="1">
      <c r="A240" s="42" t="s">
        <v>231</v>
      </c>
      <c r="B240" s="42"/>
      <c r="C240" s="11">
        <v>22</v>
      </c>
      <c r="D240" s="11">
        <v>2</v>
      </c>
      <c r="E240" s="11">
        <v>18</v>
      </c>
      <c r="F240" s="11">
        <v>21</v>
      </c>
      <c r="G240" s="11">
        <v>27</v>
      </c>
      <c r="H240" s="11">
        <v>12</v>
      </c>
      <c r="I240" s="11">
        <v>5</v>
      </c>
      <c r="J240" s="11">
        <v>8</v>
      </c>
      <c r="K240" s="11">
        <v>11</v>
      </c>
      <c r="L240" s="11">
        <v>24</v>
      </c>
      <c r="M240" s="11">
        <v>10</v>
      </c>
      <c r="N240" s="11">
        <v>-3</v>
      </c>
      <c r="O240" s="11">
        <v>10</v>
      </c>
      <c r="P240" s="11">
        <v>10</v>
      </c>
      <c r="Q240" s="11">
        <v>3</v>
      </c>
      <c r="R240" s="11">
        <v>-58</v>
      </c>
      <c r="S240" s="11">
        <v>3</v>
      </c>
      <c r="T240" s="11">
        <v>21</v>
      </c>
      <c r="U240" s="11">
        <v>58</v>
      </c>
      <c r="V240" s="11">
        <v>-17</v>
      </c>
    </row>
    <row r="241" spans="1:22" s="6" customFormat="1" ht="11.25" customHeight="1">
      <c r="A241" s="42" t="s">
        <v>232</v>
      </c>
      <c r="B241" s="42"/>
      <c r="C241" s="11">
        <v>42</v>
      </c>
      <c r="D241" s="11">
        <v>64</v>
      </c>
      <c r="E241" s="11">
        <v>57</v>
      </c>
      <c r="F241" s="11">
        <v>73</v>
      </c>
      <c r="G241" s="11">
        <v>84</v>
      </c>
      <c r="H241" s="11">
        <v>135</v>
      </c>
      <c r="I241" s="11">
        <v>230</v>
      </c>
      <c r="J241" s="11">
        <v>209</v>
      </c>
      <c r="K241" s="11">
        <v>43</v>
      </c>
      <c r="L241" s="11">
        <v>47</v>
      </c>
      <c r="M241" s="11">
        <v>-93</v>
      </c>
      <c r="N241" s="11">
        <v>-166</v>
      </c>
      <c r="O241" s="11">
        <v>-152</v>
      </c>
      <c r="P241" s="11">
        <v>30</v>
      </c>
      <c r="Q241" s="11">
        <v>37</v>
      </c>
      <c r="R241" s="11">
        <v>104</v>
      </c>
      <c r="S241" s="11">
        <v>226</v>
      </c>
      <c r="T241" s="11">
        <v>213</v>
      </c>
      <c r="U241" s="11">
        <v>100</v>
      </c>
      <c r="V241" s="11">
        <v>101</v>
      </c>
    </row>
    <row r="242" spans="1:22" s="6" customFormat="1" ht="11.25" customHeight="1">
      <c r="A242" s="42" t="s">
        <v>233</v>
      </c>
      <c r="B242" s="42"/>
      <c r="C242" s="11">
        <v>5</v>
      </c>
      <c r="D242" s="11">
        <v>16</v>
      </c>
      <c r="E242" s="11">
        <v>12</v>
      </c>
      <c r="F242" s="11">
        <v>3</v>
      </c>
      <c r="G242" s="11">
        <v>10</v>
      </c>
      <c r="H242" s="11">
        <v>12</v>
      </c>
      <c r="I242" s="11">
        <v>18</v>
      </c>
      <c r="J242" s="11">
        <v>10</v>
      </c>
      <c r="K242" s="11">
        <v>12</v>
      </c>
      <c r="L242" s="11">
        <v>13</v>
      </c>
      <c r="M242" s="11">
        <v>-7</v>
      </c>
      <c r="N242" s="11">
        <v>-2</v>
      </c>
      <c r="O242" s="11">
        <v>2</v>
      </c>
      <c r="P242" s="11">
        <v>-9</v>
      </c>
      <c r="Q242" s="11">
        <v>-3</v>
      </c>
      <c r="R242" s="11">
        <v>-23</v>
      </c>
      <c r="S242" s="11">
        <v>-7</v>
      </c>
      <c r="T242" s="11">
        <v>13</v>
      </c>
      <c r="U242" s="11">
        <v>-25</v>
      </c>
      <c r="V242" s="11">
        <v>6</v>
      </c>
    </row>
    <row r="243" spans="1:22" s="6" customFormat="1" ht="11.25" customHeight="1">
      <c r="A243" s="42" t="s">
        <v>234</v>
      </c>
      <c r="B243" s="42"/>
      <c r="C243" s="11">
        <v>30</v>
      </c>
      <c r="D243" s="11">
        <v>29</v>
      </c>
      <c r="E243" s="11">
        <v>25</v>
      </c>
      <c r="F243" s="11">
        <v>28</v>
      </c>
      <c r="G243" s="11">
        <v>45</v>
      </c>
      <c r="H243" s="11">
        <v>25</v>
      </c>
      <c r="I243" s="11">
        <v>26</v>
      </c>
      <c r="J243" s="11">
        <v>26</v>
      </c>
      <c r="K243" s="11">
        <v>26</v>
      </c>
      <c r="L243" s="11">
        <v>27</v>
      </c>
      <c r="M243" s="11">
        <v>5</v>
      </c>
      <c r="N243" s="11">
        <v>3</v>
      </c>
      <c r="O243" s="11">
        <v>-1</v>
      </c>
      <c r="P243" s="11">
        <v>2</v>
      </c>
      <c r="Q243" s="11">
        <v>18</v>
      </c>
      <c r="R243" s="11">
        <v>-13</v>
      </c>
      <c r="S243" s="11">
        <v>-7</v>
      </c>
      <c r="T243" s="11">
        <v>35</v>
      </c>
      <c r="U243" s="11">
        <v>46</v>
      </c>
      <c r="V243" s="11">
        <v>43</v>
      </c>
    </row>
    <row r="244" spans="1:22" s="6" customFormat="1" ht="11.25" customHeight="1">
      <c r="A244" s="42" t="s">
        <v>235</v>
      </c>
      <c r="B244" s="42"/>
      <c r="C244" s="11">
        <v>63</v>
      </c>
      <c r="D244" s="11">
        <v>64</v>
      </c>
      <c r="E244" s="11">
        <v>33</v>
      </c>
      <c r="F244" s="11">
        <v>23</v>
      </c>
      <c r="G244" s="11">
        <v>21</v>
      </c>
      <c r="H244" s="11">
        <v>22</v>
      </c>
      <c r="I244" s="11">
        <v>19</v>
      </c>
      <c r="J244" s="11">
        <v>23</v>
      </c>
      <c r="K244" s="11">
        <v>24</v>
      </c>
      <c r="L244" s="11">
        <v>20</v>
      </c>
      <c r="M244" s="11">
        <v>41</v>
      </c>
      <c r="N244" s="11">
        <v>45</v>
      </c>
      <c r="O244" s="11">
        <v>10</v>
      </c>
      <c r="P244" s="11">
        <v>-1</v>
      </c>
      <c r="Q244" s="11">
        <v>1</v>
      </c>
      <c r="R244" s="11">
        <v>-9</v>
      </c>
      <c r="S244" s="11">
        <v>-14</v>
      </c>
      <c r="T244" s="11">
        <v>-82</v>
      </c>
      <c r="U244" s="11">
        <v>-30</v>
      </c>
      <c r="V244" s="11">
        <v>-2</v>
      </c>
    </row>
    <row r="245" spans="1:22" s="6" customFormat="1" ht="11.25" customHeight="1">
      <c r="A245" s="42" t="s">
        <v>236</v>
      </c>
      <c r="B245" s="42"/>
      <c r="C245" s="11">
        <v>12</v>
      </c>
      <c r="D245" s="11">
        <v>12</v>
      </c>
      <c r="E245" s="11">
        <v>9</v>
      </c>
      <c r="F245" s="11">
        <v>6</v>
      </c>
      <c r="G245" s="11">
        <v>8</v>
      </c>
      <c r="H245" s="11">
        <v>9</v>
      </c>
      <c r="I245" s="11">
        <v>8</v>
      </c>
      <c r="J245" s="11">
        <v>11</v>
      </c>
      <c r="K245" s="11">
        <v>17</v>
      </c>
      <c r="L245" s="11">
        <v>8</v>
      </c>
      <c r="M245" s="11">
        <v>3</v>
      </c>
      <c r="N245" s="11">
        <v>4</v>
      </c>
      <c r="O245" s="11">
        <v>-2</v>
      </c>
      <c r="P245" s="11">
        <v>-11</v>
      </c>
      <c r="Q245" s="11">
        <v>0</v>
      </c>
      <c r="R245" s="11">
        <v>1</v>
      </c>
      <c r="S245" s="11">
        <v>-1</v>
      </c>
      <c r="T245" s="11">
        <v>-6</v>
      </c>
      <c r="U245" s="11">
        <v>0</v>
      </c>
      <c r="V245" s="11">
        <v>12</v>
      </c>
    </row>
    <row r="246" spans="1:22" s="6" customFormat="1" ht="11.25" customHeight="1">
      <c r="A246" s="43" t="s">
        <v>237</v>
      </c>
      <c r="B246" s="43"/>
      <c r="C246" s="17">
        <v>56</v>
      </c>
      <c r="D246" s="17">
        <v>33</v>
      </c>
      <c r="E246" s="17">
        <v>24</v>
      </c>
      <c r="F246" s="17">
        <v>32</v>
      </c>
      <c r="G246" s="17">
        <v>15</v>
      </c>
      <c r="H246" s="17">
        <v>40</v>
      </c>
      <c r="I246" s="17">
        <v>24</v>
      </c>
      <c r="J246" s="17">
        <v>28</v>
      </c>
      <c r="K246" s="17">
        <v>34</v>
      </c>
      <c r="L246" s="17">
        <v>27</v>
      </c>
      <c r="M246" s="17">
        <v>16</v>
      </c>
      <c r="N246" s="17">
        <v>9</v>
      </c>
      <c r="O246" s="17">
        <v>-4</v>
      </c>
      <c r="P246" s="17">
        <v>-2</v>
      </c>
      <c r="Q246" s="17">
        <v>-12</v>
      </c>
      <c r="R246" s="17">
        <v>7</v>
      </c>
      <c r="S246" s="17">
        <v>-57</v>
      </c>
      <c r="T246" s="17">
        <v>19</v>
      </c>
      <c r="U246" s="17">
        <v>-21</v>
      </c>
      <c r="V246" s="17">
        <v>-26</v>
      </c>
    </row>
    <row r="247" spans="1:22" s="6" customFormat="1" ht="11.25" customHeight="1">
      <c r="A247" s="14"/>
      <c r="B247" s="14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</row>
    <row r="248" spans="1:22" s="21" customFormat="1" ht="11.25" customHeight="1">
      <c r="A248" s="41" t="s">
        <v>238</v>
      </c>
      <c r="B248" s="41"/>
      <c r="C248" s="9">
        <f aca="true" t="shared" si="92" ref="C248:L248">SUM(C249:C267)</f>
        <v>3836</v>
      </c>
      <c r="D248" s="9">
        <f t="shared" si="92"/>
        <v>5498</v>
      </c>
      <c r="E248" s="9">
        <f t="shared" si="92"/>
        <v>4650</v>
      </c>
      <c r="F248" s="9">
        <f t="shared" si="92"/>
        <v>3721</v>
      </c>
      <c r="G248" s="9">
        <f t="shared" si="92"/>
        <v>4261</v>
      </c>
      <c r="H248" s="9">
        <f t="shared" si="92"/>
        <v>2386</v>
      </c>
      <c r="I248" s="9">
        <f t="shared" si="92"/>
        <v>2752</v>
      </c>
      <c r="J248" s="9">
        <f t="shared" si="92"/>
        <v>2856</v>
      </c>
      <c r="K248" s="9">
        <f t="shared" si="92"/>
        <v>3338</v>
      </c>
      <c r="L248" s="9">
        <f t="shared" si="92"/>
        <v>3687</v>
      </c>
      <c r="M248" s="9">
        <f aca="true" t="shared" si="93" ref="M248:V248">SUM(M249:M267)</f>
        <v>1450</v>
      </c>
      <c r="N248" s="9">
        <f t="shared" si="93"/>
        <v>2746</v>
      </c>
      <c r="O248" s="9">
        <f t="shared" si="93"/>
        <v>1794</v>
      </c>
      <c r="P248" s="9">
        <f t="shared" si="93"/>
        <v>383</v>
      </c>
      <c r="Q248" s="9">
        <f t="shared" si="93"/>
        <v>574</v>
      </c>
      <c r="R248" s="9">
        <f t="shared" si="93"/>
        <v>1148</v>
      </c>
      <c r="S248" s="9">
        <f t="shared" si="93"/>
        <v>5230</v>
      </c>
      <c r="T248" s="9">
        <f t="shared" si="93"/>
        <v>1505</v>
      </c>
      <c r="U248" s="9">
        <f t="shared" si="93"/>
        <v>2279</v>
      </c>
      <c r="V248" s="9">
        <f t="shared" si="93"/>
        <v>2206</v>
      </c>
    </row>
    <row r="249" spans="1:22" s="6" customFormat="1" ht="11.25" customHeight="1">
      <c r="A249" s="42" t="s">
        <v>239</v>
      </c>
      <c r="B249" s="42"/>
      <c r="C249" s="11">
        <v>259</v>
      </c>
      <c r="D249" s="11">
        <v>397</v>
      </c>
      <c r="E249" s="11">
        <v>412</v>
      </c>
      <c r="F249" s="11">
        <v>359</v>
      </c>
      <c r="G249" s="11">
        <v>362</v>
      </c>
      <c r="H249" s="11">
        <v>149</v>
      </c>
      <c r="I249" s="11">
        <v>155</v>
      </c>
      <c r="J249" s="11">
        <v>195</v>
      </c>
      <c r="K249" s="11">
        <v>220</v>
      </c>
      <c r="L249" s="11">
        <v>233</v>
      </c>
      <c r="M249" s="11">
        <v>110</v>
      </c>
      <c r="N249" s="11">
        <v>242</v>
      </c>
      <c r="O249" s="11">
        <v>217</v>
      </c>
      <c r="P249" s="11">
        <v>139</v>
      </c>
      <c r="Q249" s="11">
        <v>129</v>
      </c>
      <c r="R249" s="11">
        <v>22</v>
      </c>
      <c r="S249" s="11">
        <v>747</v>
      </c>
      <c r="T249" s="11">
        <v>385</v>
      </c>
      <c r="U249" s="11">
        <v>373</v>
      </c>
      <c r="V249" s="11">
        <v>30</v>
      </c>
    </row>
    <row r="250" spans="1:22" s="6" customFormat="1" ht="11.25" customHeight="1">
      <c r="A250" s="42" t="s">
        <v>240</v>
      </c>
      <c r="B250" s="42"/>
      <c r="C250" s="15">
        <v>1836</v>
      </c>
      <c r="D250" s="15">
        <v>2714</v>
      </c>
      <c r="E250" s="15">
        <v>1915</v>
      </c>
      <c r="F250" s="11">
        <v>1546</v>
      </c>
      <c r="G250" s="11">
        <v>1625</v>
      </c>
      <c r="H250" s="11">
        <v>1288</v>
      </c>
      <c r="I250" s="11">
        <v>1464</v>
      </c>
      <c r="J250" s="15">
        <v>1462</v>
      </c>
      <c r="K250" s="15">
        <v>1549</v>
      </c>
      <c r="L250" s="15">
        <v>1713</v>
      </c>
      <c r="M250" s="15">
        <v>548</v>
      </c>
      <c r="N250" s="15">
        <v>1250</v>
      </c>
      <c r="O250" s="15">
        <v>453</v>
      </c>
      <c r="P250" s="15">
        <v>-3</v>
      </c>
      <c r="Q250" s="15">
        <v>-88</v>
      </c>
      <c r="R250" s="15">
        <v>827</v>
      </c>
      <c r="S250" s="15">
        <v>2294</v>
      </c>
      <c r="T250" s="15">
        <v>-689</v>
      </c>
      <c r="U250" s="15">
        <v>109</v>
      </c>
      <c r="V250" s="15">
        <v>-298</v>
      </c>
    </row>
    <row r="251" spans="1:22" s="6" customFormat="1" ht="11.25" customHeight="1">
      <c r="A251" s="42" t="s">
        <v>241</v>
      </c>
      <c r="B251" s="42"/>
      <c r="C251" s="11">
        <v>108</v>
      </c>
      <c r="D251" s="11">
        <v>150</v>
      </c>
      <c r="E251" s="11">
        <v>187</v>
      </c>
      <c r="F251" s="11">
        <v>126</v>
      </c>
      <c r="G251" s="11">
        <v>208</v>
      </c>
      <c r="H251" s="11">
        <v>46</v>
      </c>
      <c r="I251" s="11">
        <v>57</v>
      </c>
      <c r="J251" s="11">
        <v>65</v>
      </c>
      <c r="K251" s="11">
        <v>81</v>
      </c>
      <c r="L251" s="11">
        <v>100</v>
      </c>
      <c r="M251" s="11">
        <v>62</v>
      </c>
      <c r="N251" s="11">
        <v>93</v>
      </c>
      <c r="O251" s="11">
        <v>122</v>
      </c>
      <c r="P251" s="11">
        <v>45</v>
      </c>
      <c r="Q251" s="11">
        <v>108</v>
      </c>
      <c r="R251" s="11">
        <v>10</v>
      </c>
      <c r="S251" s="11">
        <v>209</v>
      </c>
      <c r="T251" s="11">
        <v>62</v>
      </c>
      <c r="U251" s="11">
        <v>276</v>
      </c>
      <c r="V251" s="11">
        <v>147</v>
      </c>
    </row>
    <row r="252" spans="1:22" s="6" customFormat="1" ht="11.25" customHeight="1">
      <c r="A252" s="42" t="s">
        <v>242</v>
      </c>
      <c r="B252" s="42"/>
      <c r="C252" s="11">
        <v>139</v>
      </c>
      <c r="D252" s="11">
        <v>234</v>
      </c>
      <c r="E252" s="11">
        <v>179</v>
      </c>
      <c r="F252" s="11">
        <v>158</v>
      </c>
      <c r="G252" s="11">
        <v>190</v>
      </c>
      <c r="H252" s="11">
        <v>37</v>
      </c>
      <c r="I252" s="11">
        <v>88</v>
      </c>
      <c r="J252" s="11">
        <v>77</v>
      </c>
      <c r="K252" s="11">
        <v>115</v>
      </c>
      <c r="L252" s="11">
        <v>144</v>
      </c>
      <c r="M252" s="11">
        <v>102</v>
      </c>
      <c r="N252" s="11">
        <v>146</v>
      </c>
      <c r="O252" s="11">
        <v>102</v>
      </c>
      <c r="P252" s="11">
        <v>43</v>
      </c>
      <c r="Q252" s="11">
        <v>46</v>
      </c>
      <c r="R252" s="11">
        <v>116</v>
      </c>
      <c r="S252" s="11">
        <v>310</v>
      </c>
      <c r="T252" s="11">
        <v>-2</v>
      </c>
      <c r="U252" s="11">
        <v>190</v>
      </c>
      <c r="V252" s="11">
        <v>455</v>
      </c>
    </row>
    <row r="253" spans="1:22" s="6" customFormat="1" ht="11.25" customHeight="1">
      <c r="A253" s="42" t="s">
        <v>243</v>
      </c>
      <c r="B253" s="42"/>
      <c r="C253" s="11">
        <v>678</v>
      </c>
      <c r="D253" s="11">
        <v>990</v>
      </c>
      <c r="E253" s="11">
        <v>827</v>
      </c>
      <c r="F253" s="11">
        <v>585</v>
      </c>
      <c r="G253" s="11">
        <v>712</v>
      </c>
      <c r="H253" s="11">
        <v>315</v>
      </c>
      <c r="I253" s="11">
        <v>360</v>
      </c>
      <c r="J253" s="11">
        <v>407</v>
      </c>
      <c r="K253" s="11">
        <v>541</v>
      </c>
      <c r="L253" s="11">
        <v>586</v>
      </c>
      <c r="M253" s="11">
        <v>363</v>
      </c>
      <c r="N253" s="11">
        <v>630</v>
      </c>
      <c r="O253" s="11">
        <v>420</v>
      </c>
      <c r="P253" s="11">
        <v>44</v>
      </c>
      <c r="Q253" s="11">
        <v>126</v>
      </c>
      <c r="R253" s="11">
        <v>607</v>
      </c>
      <c r="S253" s="11">
        <v>885</v>
      </c>
      <c r="T253" s="11">
        <v>369</v>
      </c>
      <c r="U253" s="11">
        <v>353</v>
      </c>
      <c r="V253" s="11">
        <v>310</v>
      </c>
    </row>
    <row r="254" spans="1:22" s="6" customFormat="1" ht="11.25" customHeight="1">
      <c r="A254" s="42" t="s">
        <v>244</v>
      </c>
      <c r="B254" s="42"/>
      <c r="C254" s="11">
        <v>30</v>
      </c>
      <c r="D254" s="11">
        <v>48</v>
      </c>
      <c r="E254" s="11">
        <v>42</v>
      </c>
      <c r="F254" s="11">
        <v>30</v>
      </c>
      <c r="G254" s="11">
        <v>42</v>
      </c>
      <c r="H254" s="11">
        <v>20</v>
      </c>
      <c r="I254" s="11">
        <v>28</v>
      </c>
      <c r="J254" s="11">
        <v>30</v>
      </c>
      <c r="K254" s="11">
        <v>47</v>
      </c>
      <c r="L254" s="11">
        <v>50</v>
      </c>
      <c r="M254" s="11">
        <v>10</v>
      </c>
      <c r="N254" s="11">
        <v>20</v>
      </c>
      <c r="O254" s="11">
        <v>12</v>
      </c>
      <c r="P254" s="11">
        <v>-17</v>
      </c>
      <c r="Q254" s="11">
        <v>-8</v>
      </c>
      <c r="R254" s="11">
        <v>-20</v>
      </c>
      <c r="S254" s="11">
        <v>16</v>
      </c>
      <c r="T254" s="11">
        <v>41</v>
      </c>
      <c r="U254" s="11">
        <v>83</v>
      </c>
      <c r="V254" s="11">
        <v>97</v>
      </c>
    </row>
    <row r="255" spans="1:22" s="6" customFormat="1" ht="11.25" customHeight="1">
      <c r="A255" s="42" t="s">
        <v>245</v>
      </c>
      <c r="B255" s="42"/>
      <c r="C255" s="11">
        <v>56</v>
      </c>
      <c r="D255" s="11">
        <v>84</v>
      </c>
      <c r="E255" s="11">
        <v>53</v>
      </c>
      <c r="F255" s="11">
        <v>51</v>
      </c>
      <c r="G255" s="11">
        <v>62</v>
      </c>
      <c r="H255" s="11">
        <v>51</v>
      </c>
      <c r="I255" s="11">
        <v>56</v>
      </c>
      <c r="J255" s="11">
        <v>44</v>
      </c>
      <c r="K255" s="11">
        <v>56</v>
      </c>
      <c r="L255" s="11">
        <v>65</v>
      </c>
      <c r="M255" s="11">
        <v>5</v>
      </c>
      <c r="N255" s="11">
        <v>28</v>
      </c>
      <c r="O255" s="11">
        <v>9</v>
      </c>
      <c r="P255" s="11">
        <v>-5</v>
      </c>
      <c r="Q255" s="11">
        <v>-3</v>
      </c>
      <c r="R255" s="11">
        <v>-59</v>
      </c>
      <c r="S255" s="11">
        <v>73</v>
      </c>
      <c r="T255" s="11">
        <v>12</v>
      </c>
      <c r="U255" s="11">
        <v>11</v>
      </c>
      <c r="V255" s="11">
        <v>83</v>
      </c>
    </row>
    <row r="256" spans="1:22" s="6" customFormat="1" ht="11.25" customHeight="1">
      <c r="A256" s="42" t="s">
        <v>246</v>
      </c>
      <c r="B256" s="42"/>
      <c r="C256" s="11">
        <v>52</v>
      </c>
      <c r="D256" s="11">
        <v>64</v>
      </c>
      <c r="E256" s="11">
        <v>49</v>
      </c>
      <c r="F256" s="11">
        <v>37</v>
      </c>
      <c r="G256" s="11">
        <v>67</v>
      </c>
      <c r="H256" s="11">
        <v>33</v>
      </c>
      <c r="I256" s="11">
        <v>31</v>
      </c>
      <c r="J256" s="11">
        <v>44</v>
      </c>
      <c r="K256" s="11">
        <v>68</v>
      </c>
      <c r="L256" s="11">
        <v>52</v>
      </c>
      <c r="M256" s="11">
        <v>19</v>
      </c>
      <c r="N256" s="11">
        <v>33</v>
      </c>
      <c r="O256" s="11">
        <v>5</v>
      </c>
      <c r="P256" s="11">
        <v>-31</v>
      </c>
      <c r="Q256" s="11">
        <v>15</v>
      </c>
      <c r="R256" s="11">
        <v>-44</v>
      </c>
      <c r="S256" s="11">
        <v>-58</v>
      </c>
      <c r="T256" s="11">
        <v>47</v>
      </c>
      <c r="U256" s="11">
        <v>95</v>
      </c>
      <c r="V256" s="11">
        <v>163</v>
      </c>
    </row>
    <row r="257" spans="1:22" s="6" customFormat="1" ht="11.25" customHeight="1">
      <c r="A257" s="42" t="s">
        <v>247</v>
      </c>
      <c r="B257" s="42"/>
      <c r="C257" s="11">
        <v>73</v>
      </c>
      <c r="D257" s="11">
        <v>50</v>
      </c>
      <c r="E257" s="11">
        <v>34</v>
      </c>
      <c r="F257" s="11">
        <v>34</v>
      </c>
      <c r="G257" s="11">
        <v>20</v>
      </c>
      <c r="H257" s="11">
        <v>61</v>
      </c>
      <c r="I257" s="11">
        <v>47</v>
      </c>
      <c r="J257" s="11">
        <v>45</v>
      </c>
      <c r="K257" s="11">
        <v>52</v>
      </c>
      <c r="L257" s="11">
        <v>56</v>
      </c>
      <c r="M257" s="11">
        <v>12</v>
      </c>
      <c r="N257" s="11">
        <v>3</v>
      </c>
      <c r="O257" s="11">
        <v>-11</v>
      </c>
      <c r="P257" s="11">
        <v>-18</v>
      </c>
      <c r="Q257" s="11">
        <v>-36</v>
      </c>
      <c r="R257" s="11">
        <v>-222</v>
      </c>
      <c r="S257" s="11">
        <v>-6</v>
      </c>
      <c r="T257" s="11">
        <v>-87</v>
      </c>
      <c r="U257" s="11">
        <v>30</v>
      </c>
      <c r="V257" s="11">
        <v>6</v>
      </c>
    </row>
    <row r="258" spans="1:22" s="6" customFormat="1" ht="11.25" customHeight="1">
      <c r="A258" s="42" t="s">
        <v>248</v>
      </c>
      <c r="B258" s="42"/>
      <c r="C258" s="11">
        <v>80</v>
      </c>
      <c r="D258" s="11">
        <v>90</v>
      </c>
      <c r="E258" s="11">
        <v>118</v>
      </c>
      <c r="F258" s="11">
        <v>78</v>
      </c>
      <c r="G258" s="11">
        <v>100</v>
      </c>
      <c r="H258" s="11">
        <v>53</v>
      </c>
      <c r="I258" s="11">
        <v>68</v>
      </c>
      <c r="J258" s="11">
        <v>70</v>
      </c>
      <c r="K258" s="11">
        <v>101</v>
      </c>
      <c r="L258" s="11">
        <v>106</v>
      </c>
      <c r="M258" s="11">
        <v>27</v>
      </c>
      <c r="N258" s="11">
        <v>22</v>
      </c>
      <c r="O258" s="11">
        <v>48</v>
      </c>
      <c r="P258" s="11">
        <v>-23</v>
      </c>
      <c r="Q258" s="11">
        <v>-6</v>
      </c>
      <c r="R258" s="11">
        <v>4</v>
      </c>
      <c r="S258" s="11">
        <v>115</v>
      </c>
      <c r="T258" s="11">
        <v>148</v>
      </c>
      <c r="U258" s="11">
        <v>124</v>
      </c>
      <c r="V258" s="11">
        <v>68</v>
      </c>
    </row>
    <row r="259" spans="1:22" s="6" customFormat="1" ht="11.25" customHeight="1">
      <c r="A259" s="42" t="s">
        <v>249</v>
      </c>
      <c r="B259" s="42"/>
      <c r="C259" s="11">
        <v>42</v>
      </c>
      <c r="D259" s="11">
        <v>49</v>
      </c>
      <c r="E259" s="11">
        <v>39</v>
      </c>
      <c r="F259" s="11">
        <v>29</v>
      </c>
      <c r="G259" s="11">
        <v>28</v>
      </c>
      <c r="H259" s="11">
        <v>36</v>
      </c>
      <c r="I259" s="11">
        <v>43</v>
      </c>
      <c r="J259" s="11">
        <v>34</v>
      </c>
      <c r="K259" s="11">
        <v>46</v>
      </c>
      <c r="L259" s="11">
        <v>43</v>
      </c>
      <c r="M259" s="11">
        <v>6</v>
      </c>
      <c r="N259" s="11">
        <v>6</v>
      </c>
      <c r="O259" s="11">
        <v>5</v>
      </c>
      <c r="P259" s="11">
        <v>-17</v>
      </c>
      <c r="Q259" s="11">
        <v>-15</v>
      </c>
      <c r="R259" s="11">
        <v>-33</v>
      </c>
      <c r="S259" s="11">
        <v>22</v>
      </c>
      <c r="T259" s="11">
        <v>-1</v>
      </c>
      <c r="U259" s="11">
        <v>-22</v>
      </c>
      <c r="V259" s="11">
        <v>48</v>
      </c>
    </row>
    <row r="260" spans="1:22" s="6" customFormat="1" ht="11.25" customHeight="1">
      <c r="A260" s="42" t="s">
        <v>250</v>
      </c>
      <c r="B260" s="42"/>
      <c r="C260" s="11">
        <v>10</v>
      </c>
      <c r="D260" s="11">
        <v>11</v>
      </c>
      <c r="E260" s="11">
        <v>7</v>
      </c>
      <c r="F260" s="11">
        <v>6</v>
      </c>
      <c r="G260" s="11">
        <v>16</v>
      </c>
      <c r="H260" s="11">
        <v>10</v>
      </c>
      <c r="I260" s="11">
        <v>11</v>
      </c>
      <c r="J260" s="11">
        <v>9</v>
      </c>
      <c r="K260" s="11">
        <v>6</v>
      </c>
      <c r="L260" s="11">
        <v>7</v>
      </c>
      <c r="M260" s="11">
        <v>0</v>
      </c>
      <c r="N260" s="11">
        <v>0</v>
      </c>
      <c r="O260" s="11">
        <v>-2</v>
      </c>
      <c r="P260" s="11">
        <v>0</v>
      </c>
      <c r="Q260" s="11">
        <v>9</v>
      </c>
      <c r="R260" s="11">
        <v>-6</v>
      </c>
      <c r="S260" s="11">
        <v>-1</v>
      </c>
      <c r="T260" s="11">
        <v>2</v>
      </c>
      <c r="U260" s="11">
        <v>5</v>
      </c>
      <c r="V260" s="11">
        <v>20</v>
      </c>
    </row>
    <row r="261" spans="1:22" s="6" customFormat="1" ht="11.25" customHeight="1">
      <c r="A261" s="42" t="s">
        <v>251</v>
      </c>
      <c r="B261" s="42"/>
      <c r="C261" s="11">
        <v>163</v>
      </c>
      <c r="D261" s="11">
        <v>209</v>
      </c>
      <c r="E261" s="11">
        <v>201</v>
      </c>
      <c r="F261" s="11">
        <v>149</v>
      </c>
      <c r="G261" s="11">
        <v>182</v>
      </c>
      <c r="H261" s="11">
        <v>92</v>
      </c>
      <c r="I261" s="11">
        <v>104</v>
      </c>
      <c r="J261" s="11">
        <v>111</v>
      </c>
      <c r="K261" s="11">
        <v>129</v>
      </c>
      <c r="L261" s="11">
        <v>169</v>
      </c>
      <c r="M261" s="11">
        <v>71</v>
      </c>
      <c r="N261" s="11">
        <v>105</v>
      </c>
      <c r="O261" s="11">
        <v>90</v>
      </c>
      <c r="P261" s="11">
        <v>20</v>
      </c>
      <c r="Q261" s="11">
        <v>13</v>
      </c>
      <c r="R261" s="11">
        <v>-23</v>
      </c>
      <c r="S261" s="11">
        <v>97</v>
      </c>
      <c r="T261" s="11">
        <v>174</v>
      </c>
      <c r="U261" s="11">
        <v>12</v>
      </c>
      <c r="V261" s="11">
        <v>510</v>
      </c>
    </row>
    <row r="262" spans="1:22" s="6" customFormat="1" ht="11.25" customHeight="1">
      <c r="A262" s="42" t="s">
        <v>252</v>
      </c>
      <c r="B262" s="42"/>
      <c r="C262" s="11">
        <v>33</v>
      </c>
      <c r="D262" s="11">
        <v>44</v>
      </c>
      <c r="E262" s="11">
        <v>38</v>
      </c>
      <c r="F262" s="11">
        <v>31</v>
      </c>
      <c r="G262" s="11">
        <v>47</v>
      </c>
      <c r="H262" s="11">
        <v>27</v>
      </c>
      <c r="I262" s="11">
        <v>47</v>
      </c>
      <c r="J262" s="11">
        <v>39</v>
      </c>
      <c r="K262" s="11">
        <v>42</v>
      </c>
      <c r="L262" s="11">
        <v>41</v>
      </c>
      <c r="M262" s="11">
        <v>6</v>
      </c>
      <c r="N262" s="11">
        <v>-3</v>
      </c>
      <c r="O262" s="11">
        <v>-1</v>
      </c>
      <c r="P262" s="11">
        <v>-11</v>
      </c>
      <c r="Q262" s="11">
        <v>6</v>
      </c>
      <c r="R262" s="11">
        <v>-1</v>
      </c>
      <c r="S262" s="11">
        <v>41</v>
      </c>
      <c r="T262" s="11">
        <v>34</v>
      </c>
      <c r="U262" s="11">
        <v>17</v>
      </c>
      <c r="V262" s="11">
        <v>123</v>
      </c>
    </row>
    <row r="263" spans="1:22" s="6" customFormat="1" ht="11.25" customHeight="1">
      <c r="A263" s="42" t="s">
        <v>253</v>
      </c>
      <c r="B263" s="42"/>
      <c r="C263" s="11">
        <v>53</v>
      </c>
      <c r="D263" s="11">
        <v>46</v>
      </c>
      <c r="E263" s="11">
        <v>56</v>
      </c>
      <c r="F263" s="11">
        <v>36</v>
      </c>
      <c r="G263" s="11">
        <v>50</v>
      </c>
      <c r="H263" s="11">
        <v>35</v>
      </c>
      <c r="I263" s="11">
        <v>44</v>
      </c>
      <c r="J263" s="11">
        <v>37</v>
      </c>
      <c r="K263" s="11">
        <v>48</v>
      </c>
      <c r="L263" s="11">
        <v>49</v>
      </c>
      <c r="M263" s="11">
        <v>18</v>
      </c>
      <c r="N263" s="11">
        <v>2</v>
      </c>
      <c r="O263" s="11">
        <v>19</v>
      </c>
      <c r="P263" s="11">
        <v>-12</v>
      </c>
      <c r="Q263" s="11">
        <v>1</v>
      </c>
      <c r="R263" s="11">
        <v>-19</v>
      </c>
      <c r="S263" s="11">
        <v>26</v>
      </c>
      <c r="T263" s="11">
        <v>12</v>
      </c>
      <c r="U263" s="11">
        <v>3</v>
      </c>
      <c r="V263" s="11">
        <v>87</v>
      </c>
    </row>
    <row r="264" spans="1:22" s="6" customFormat="1" ht="11.25" customHeight="1">
      <c r="A264" s="42" t="s">
        <v>254</v>
      </c>
      <c r="B264" s="42"/>
      <c r="C264" s="11">
        <v>16</v>
      </c>
      <c r="D264" s="11">
        <v>21</v>
      </c>
      <c r="E264" s="11">
        <v>8</v>
      </c>
      <c r="F264" s="11">
        <v>9</v>
      </c>
      <c r="G264" s="11">
        <v>11</v>
      </c>
      <c r="H264" s="11">
        <v>19</v>
      </c>
      <c r="I264" s="11">
        <v>19</v>
      </c>
      <c r="J264" s="11">
        <v>12</v>
      </c>
      <c r="K264" s="11">
        <v>16</v>
      </c>
      <c r="L264" s="11">
        <v>11</v>
      </c>
      <c r="M264" s="11">
        <v>-3</v>
      </c>
      <c r="N264" s="11">
        <v>2</v>
      </c>
      <c r="O264" s="11">
        <v>-4</v>
      </c>
      <c r="P264" s="11">
        <v>-7</v>
      </c>
      <c r="Q264" s="11">
        <v>0</v>
      </c>
      <c r="R264" s="11">
        <v>-50</v>
      </c>
      <c r="S264" s="11">
        <v>-15</v>
      </c>
      <c r="T264" s="11">
        <v>-3</v>
      </c>
      <c r="U264" s="11">
        <v>4</v>
      </c>
      <c r="V264" s="11">
        <v>12</v>
      </c>
    </row>
    <row r="265" spans="1:22" s="6" customFormat="1" ht="11.25" customHeight="1">
      <c r="A265" s="42" t="s">
        <v>255</v>
      </c>
      <c r="B265" s="42"/>
      <c r="C265" s="11">
        <v>84</v>
      </c>
      <c r="D265" s="11">
        <v>86</v>
      </c>
      <c r="E265" s="11">
        <v>161</v>
      </c>
      <c r="F265" s="11">
        <v>186</v>
      </c>
      <c r="G265" s="11">
        <v>243</v>
      </c>
      <c r="H265" s="11">
        <v>44</v>
      </c>
      <c r="I265" s="11">
        <v>41</v>
      </c>
      <c r="J265" s="11">
        <v>68</v>
      </c>
      <c r="K265" s="11">
        <v>70</v>
      </c>
      <c r="L265" s="11">
        <v>88</v>
      </c>
      <c r="M265" s="11">
        <v>40</v>
      </c>
      <c r="N265" s="11">
        <v>45</v>
      </c>
      <c r="O265" s="11">
        <v>93</v>
      </c>
      <c r="P265" s="11">
        <v>116</v>
      </c>
      <c r="Q265" s="11">
        <v>155</v>
      </c>
      <c r="R265" s="11">
        <v>63</v>
      </c>
      <c r="S265" s="11">
        <v>123</v>
      </c>
      <c r="T265" s="11">
        <v>326</v>
      </c>
      <c r="U265" s="11">
        <v>465</v>
      </c>
      <c r="V265" s="11">
        <v>200</v>
      </c>
    </row>
    <row r="266" spans="1:22" s="6" customFormat="1" ht="11.25" customHeight="1">
      <c r="A266" s="42" t="s">
        <v>256</v>
      </c>
      <c r="B266" s="42"/>
      <c r="C266" s="11">
        <v>31</v>
      </c>
      <c r="D266" s="11">
        <v>32</v>
      </c>
      <c r="E266" s="11">
        <v>24</v>
      </c>
      <c r="F266" s="11">
        <v>17</v>
      </c>
      <c r="G266" s="11">
        <v>23</v>
      </c>
      <c r="H266" s="11">
        <v>31</v>
      </c>
      <c r="I266" s="11">
        <v>37</v>
      </c>
      <c r="J266" s="11">
        <v>26</v>
      </c>
      <c r="K266" s="11">
        <v>37</v>
      </c>
      <c r="L266" s="11">
        <v>27</v>
      </c>
      <c r="M266" s="11">
        <v>0</v>
      </c>
      <c r="N266" s="11">
        <v>-5</v>
      </c>
      <c r="O266" s="11">
        <v>-2</v>
      </c>
      <c r="P266" s="11">
        <v>-20</v>
      </c>
      <c r="Q266" s="11">
        <v>-4</v>
      </c>
      <c r="R266" s="11">
        <v>-54</v>
      </c>
      <c r="S266" s="11">
        <v>-88</v>
      </c>
      <c r="T266" s="11">
        <v>-43</v>
      </c>
      <c r="U266" s="11">
        <v>19</v>
      </c>
      <c r="V266" s="11">
        <v>19</v>
      </c>
    </row>
    <row r="267" spans="1:22" s="6" customFormat="1" ht="11.25" customHeight="1">
      <c r="A267" s="43" t="s">
        <v>257</v>
      </c>
      <c r="B267" s="43"/>
      <c r="C267" s="17">
        <v>93</v>
      </c>
      <c r="D267" s="17">
        <v>179</v>
      </c>
      <c r="E267" s="17">
        <v>300</v>
      </c>
      <c r="F267" s="17">
        <v>254</v>
      </c>
      <c r="G267" s="17">
        <v>273</v>
      </c>
      <c r="H267" s="17">
        <v>39</v>
      </c>
      <c r="I267" s="17">
        <v>52</v>
      </c>
      <c r="J267" s="17">
        <v>81</v>
      </c>
      <c r="K267" s="17">
        <v>114</v>
      </c>
      <c r="L267" s="17">
        <v>147</v>
      </c>
      <c r="M267" s="17">
        <v>54</v>
      </c>
      <c r="N267" s="17">
        <v>127</v>
      </c>
      <c r="O267" s="17">
        <v>219</v>
      </c>
      <c r="P267" s="17">
        <v>140</v>
      </c>
      <c r="Q267" s="17">
        <v>126</v>
      </c>
      <c r="R267" s="17">
        <v>30</v>
      </c>
      <c r="S267" s="17">
        <v>440</v>
      </c>
      <c r="T267" s="17">
        <v>718</v>
      </c>
      <c r="U267" s="17">
        <v>132</v>
      </c>
      <c r="V267" s="17">
        <v>126</v>
      </c>
    </row>
    <row r="268" spans="1:22" s="6" customFormat="1" ht="11.25" customHeight="1">
      <c r="A268" s="14"/>
      <c r="B268" s="14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</row>
    <row r="269" spans="1:22" s="21" customFormat="1" ht="11.25" customHeight="1">
      <c r="A269" s="44" t="s">
        <v>258</v>
      </c>
      <c r="B269" s="44"/>
      <c r="C269" s="9">
        <f aca="true" t="shared" si="94" ref="C269:L269">SUM(C270:C275)</f>
        <v>955</v>
      </c>
      <c r="D269" s="9">
        <f t="shared" si="94"/>
        <v>1472</v>
      </c>
      <c r="E269" s="9">
        <f t="shared" si="94"/>
        <v>1398</v>
      </c>
      <c r="F269" s="9">
        <f t="shared" si="94"/>
        <v>901</v>
      </c>
      <c r="G269" s="9">
        <f t="shared" si="94"/>
        <v>1164</v>
      </c>
      <c r="H269" s="9">
        <f t="shared" si="94"/>
        <v>570</v>
      </c>
      <c r="I269" s="9">
        <f t="shared" si="94"/>
        <v>646</v>
      </c>
      <c r="J269" s="9">
        <f t="shared" si="94"/>
        <v>674</v>
      </c>
      <c r="K269" s="9">
        <f t="shared" si="94"/>
        <v>806</v>
      </c>
      <c r="L269" s="9">
        <f t="shared" si="94"/>
        <v>895</v>
      </c>
      <c r="M269" s="9">
        <f aca="true" t="shared" si="95" ref="M269:V269">SUM(M270:M275)</f>
        <v>385</v>
      </c>
      <c r="N269" s="9">
        <f t="shared" si="95"/>
        <v>826</v>
      </c>
      <c r="O269" s="9">
        <f t="shared" si="95"/>
        <v>724</v>
      </c>
      <c r="P269" s="9">
        <f t="shared" si="95"/>
        <v>95</v>
      </c>
      <c r="Q269" s="9">
        <f t="shared" si="95"/>
        <v>269</v>
      </c>
      <c r="R269" s="9">
        <f t="shared" si="95"/>
        <v>291</v>
      </c>
      <c r="S269" s="9">
        <f t="shared" si="95"/>
        <v>1369</v>
      </c>
      <c r="T269" s="9">
        <f t="shared" si="95"/>
        <v>168</v>
      </c>
      <c r="U269" s="9">
        <f t="shared" si="95"/>
        <v>593</v>
      </c>
      <c r="V269" s="9">
        <f t="shared" si="95"/>
        <v>898</v>
      </c>
    </row>
    <row r="270" spans="1:22" s="6" customFormat="1" ht="11.25" customHeight="1">
      <c r="A270" s="42" t="s">
        <v>259</v>
      </c>
      <c r="B270" s="42"/>
      <c r="C270" s="11">
        <v>478</v>
      </c>
      <c r="D270" s="11">
        <v>838</v>
      </c>
      <c r="E270" s="11">
        <v>823</v>
      </c>
      <c r="F270" s="11">
        <v>508</v>
      </c>
      <c r="G270" s="11">
        <v>581</v>
      </c>
      <c r="H270" s="11">
        <v>266</v>
      </c>
      <c r="I270" s="11">
        <v>309</v>
      </c>
      <c r="J270" s="11">
        <v>361</v>
      </c>
      <c r="K270" s="11">
        <v>422</v>
      </c>
      <c r="L270" s="11">
        <v>483</v>
      </c>
      <c r="M270" s="11">
        <v>212</v>
      </c>
      <c r="N270" s="11">
        <v>529</v>
      </c>
      <c r="O270" s="11">
        <v>462</v>
      </c>
      <c r="P270" s="11">
        <v>86</v>
      </c>
      <c r="Q270" s="11">
        <v>98</v>
      </c>
      <c r="R270" s="11">
        <v>255</v>
      </c>
      <c r="S270" s="11">
        <v>818</v>
      </c>
      <c r="T270" s="11">
        <v>289</v>
      </c>
      <c r="U270" s="11">
        <v>140</v>
      </c>
      <c r="V270" s="11">
        <v>24</v>
      </c>
    </row>
    <row r="271" spans="1:22" s="6" customFormat="1" ht="11.25" customHeight="1">
      <c r="A271" s="42" t="s">
        <v>260</v>
      </c>
      <c r="B271" s="42"/>
      <c r="C271" s="15">
        <v>176</v>
      </c>
      <c r="D271" s="15">
        <v>176</v>
      </c>
      <c r="E271" s="15">
        <v>162</v>
      </c>
      <c r="F271" s="15">
        <v>135</v>
      </c>
      <c r="G271" s="15">
        <v>221</v>
      </c>
      <c r="H271" s="15">
        <v>111</v>
      </c>
      <c r="I271" s="15">
        <v>121</v>
      </c>
      <c r="J271" s="15">
        <v>104</v>
      </c>
      <c r="K271" s="15">
        <v>119</v>
      </c>
      <c r="L271" s="15">
        <v>137</v>
      </c>
      <c r="M271" s="15">
        <v>65</v>
      </c>
      <c r="N271" s="15">
        <v>55</v>
      </c>
      <c r="O271" s="15">
        <v>58</v>
      </c>
      <c r="P271" s="15">
        <v>16</v>
      </c>
      <c r="Q271" s="15">
        <v>84</v>
      </c>
      <c r="R271" s="15">
        <v>-36</v>
      </c>
      <c r="S271" s="15">
        <v>125</v>
      </c>
      <c r="T271" s="15">
        <v>86</v>
      </c>
      <c r="U271" s="15">
        <v>247</v>
      </c>
      <c r="V271" s="15">
        <v>525</v>
      </c>
    </row>
    <row r="272" spans="1:22" s="6" customFormat="1" ht="11.25" customHeight="1">
      <c r="A272" s="42" t="s">
        <v>261</v>
      </c>
      <c r="B272" s="42"/>
      <c r="C272" s="11">
        <v>67</v>
      </c>
      <c r="D272" s="11">
        <v>73</v>
      </c>
      <c r="E272" s="11">
        <v>70</v>
      </c>
      <c r="F272" s="11">
        <v>42</v>
      </c>
      <c r="G272" s="11">
        <v>68</v>
      </c>
      <c r="H272" s="11">
        <v>60</v>
      </c>
      <c r="I272" s="11">
        <v>41</v>
      </c>
      <c r="J272" s="11">
        <v>62</v>
      </c>
      <c r="K272" s="11">
        <v>64</v>
      </c>
      <c r="L272" s="11">
        <v>57</v>
      </c>
      <c r="M272" s="11">
        <v>7</v>
      </c>
      <c r="N272" s="11">
        <v>32</v>
      </c>
      <c r="O272" s="11">
        <v>8</v>
      </c>
      <c r="P272" s="11">
        <v>-22</v>
      </c>
      <c r="Q272" s="11">
        <v>11</v>
      </c>
      <c r="R272" s="11">
        <v>15</v>
      </c>
      <c r="S272" s="11">
        <v>53</v>
      </c>
      <c r="T272" s="11">
        <v>-146</v>
      </c>
      <c r="U272" s="11">
        <v>67</v>
      </c>
      <c r="V272" s="11">
        <v>63</v>
      </c>
    </row>
    <row r="273" spans="1:22" s="6" customFormat="1" ht="11.25" customHeight="1">
      <c r="A273" s="42" t="s">
        <v>262</v>
      </c>
      <c r="B273" s="42"/>
      <c r="C273" s="11">
        <v>39</v>
      </c>
      <c r="D273" s="11">
        <v>62</v>
      </c>
      <c r="E273" s="11">
        <v>42</v>
      </c>
      <c r="F273" s="11">
        <v>36</v>
      </c>
      <c r="G273" s="11">
        <v>54</v>
      </c>
      <c r="H273" s="11">
        <v>28</v>
      </c>
      <c r="I273" s="11">
        <v>41</v>
      </c>
      <c r="J273" s="11">
        <v>43</v>
      </c>
      <c r="K273" s="11">
        <v>40</v>
      </c>
      <c r="L273" s="11">
        <v>36</v>
      </c>
      <c r="M273" s="11">
        <v>11</v>
      </c>
      <c r="N273" s="11">
        <v>21</v>
      </c>
      <c r="O273" s="11">
        <v>-1</v>
      </c>
      <c r="P273" s="11">
        <v>-4</v>
      </c>
      <c r="Q273" s="11">
        <v>18</v>
      </c>
      <c r="R273" s="11">
        <v>40</v>
      </c>
      <c r="S273" s="11">
        <v>85</v>
      </c>
      <c r="T273" s="11">
        <v>18</v>
      </c>
      <c r="U273" s="11">
        <v>17</v>
      </c>
      <c r="V273" s="11">
        <v>26</v>
      </c>
    </row>
    <row r="274" spans="1:22" s="6" customFormat="1" ht="11.25" customHeight="1">
      <c r="A274" s="42" t="s">
        <v>263</v>
      </c>
      <c r="B274" s="42"/>
      <c r="C274" s="11">
        <v>133</v>
      </c>
      <c r="D274" s="11">
        <v>210</v>
      </c>
      <c r="E274" s="11">
        <v>186</v>
      </c>
      <c r="F274" s="11">
        <v>110</v>
      </c>
      <c r="G274" s="11">
        <v>146</v>
      </c>
      <c r="H274" s="11">
        <v>64</v>
      </c>
      <c r="I274" s="11">
        <v>72</v>
      </c>
      <c r="J274" s="11">
        <v>58</v>
      </c>
      <c r="K274" s="11">
        <v>79</v>
      </c>
      <c r="L274" s="11">
        <v>98</v>
      </c>
      <c r="M274" s="11">
        <v>69</v>
      </c>
      <c r="N274" s="11">
        <v>138</v>
      </c>
      <c r="O274" s="11">
        <v>128</v>
      </c>
      <c r="P274" s="11">
        <v>31</v>
      </c>
      <c r="Q274" s="11">
        <v>48</v>
      </c>
      <c r="R274" s="11">
        <v>3</v>
      </c>
      <c r="S274" s="11">
        <v>113</v>
      </c>
      <c r="T274" s="11">
        <v>-34</v>
      </c>
      <c r="U274" s="11">
        <v>45</v>
      </c>
      <c r="V274" s="11">
        <v>168</v>
      </c>
    </row>
    <row r="275" spans="1:22" s="6" customFormat="1" ht="11.25" customHeight="1">
      <c r="A275" s="43" t="s">
        <v>264</v>
      </c>
      <c r="B275" s="43"/>
      <c r="C275" s="17">
        <v>62</v>
      </c>
      <c r="D275" s="17">
        <v>113</v>
      </c>
      <c r="E275" s="17">
        <v>115</v>
      </c>
      <c r="F275" s="17">
        <v>70</v>
      </c>
      <c r="G275" s="17">
        <v>94</v>
      </c>
      <c r="H275" s="17">
        <v>41</v>
      </c>
      <c r="I275" s="17">
        <v>62</v>
      </c>
      <c r="J275" s="17">
        <v>46</v>
      </c>
      <c r="K275" s="17">
        <v>82</v>
      </c>
      <c r="L275" s="17">
        <v>84</v>
      </c>
      <c r="M275" s="17">
        <v>21</v>
      </c>
      <c r="N275" s="17">
        <v>51</v>
      </c>
      <c r="O275" s="17">
        <v>69</v>
      </c>
      <c r="P275" s="17">
        <v>-12</v>
      </c>
      <c r="Q275" s="17">
        <v>10</v>
      </c>
      <c r="R275" s="17">
        <v>14</v>
      </c>
      <c r="S275" s="17">
        <v>175</v>
      </c>
      <c r="T275" s="17">
        <v>-45</v>
      </c>
      <c r="U275" s="17">
        <v>77</v>
      </c>
      <c r="V275" s="17">
        <v>92</v>
      </c>
    </row>
    <row r="276" spans="1:22" s="6" customFormat="1" ht="11.25" customHeight="1">
      <c r="A276" s="14"/>
      <c r="B276" s="14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</row>
    <row r="277" spans="1:22" s="21" customFormat="1" ht="11.25" customHeight="1">
      <c r="A277" s="44" t="s">
        <v>265</v>
      </c>
      <c r="B277" s="44"/>
      <c r="C277" s="9">
        <f aca="true" t="shared" si="96" ref="C277:L277">SUM(C278:C294)</f>
        <v>770</v>
      </c>
      <c r="D277" s="9">
        <f t="shared" si="96"/>
        <v>776</v>
      </c>
      <c r="E277" s="9">
        <f t="shared" si="96"/>
        <v>573</v>
      </c>
      <c r="F277" s="9">
        <f t="shared" si="96"/>
        <v>476</v>
      </c>
      <c r="G277" s="9">
        <f t="shared" si="96"/>
        <v>548</v>
      </c>
      <c r="H277" s="9">
        <f t="shared" si="96"/>
        <v>754</v>
      </c>
      <c r="I277" s="9">
        <f t="shared" si="96"/>
        <v>797</v>
      </c>
      <c r="J277" s="9">
        <f t="shared" si="96"/>
        <v>755</v>
      </c>
      <c r="K277" s="9">
        <f t="shared" si="96"/>
        <v>769</v>
      </c>
      <c r="L277" s="9">
        <f t="shared" si="96"/>
        <v>698</v>
      </c>
      <c r="M277" s="9">
        <f aca="true" t="shared" si="97" ref="M277:V277">SUM(M278:M294)</f>
        <v>16</v>
      </c>
      <c r="N277" s="9">
        <f t="shared" si="97"/>
        <v>-21</v>
      </c>
      <c r="O277" s="9">
        <f t="shared" si="97"/>
        <v>-182</v>
      </c>
      <c r="P277" s="9">
        <f t="shared" si="97"/>
        <v>-293</v>
      </c>
      <c r="Q277" s="9">
        <f t="shared" si="97"/>
        <v>-150</v>
      </c>
      <c r="R277" s="9">
        <f t="shared" si="97"/>
        <v>411</v>
      </c>
      <c r="S277" s="9">
        <f t="shared" si="97"/>
        <v>-822</v>
      </c>
      <c r="T277" s="9">
        <f t="shared" si="97"/>
        <v>70</v>
      </c>
      <c r="U277" s="9">
        <f t="shared" si="97"/>
        <v>333</v>
      </c>
      <c r="V277" s="9">
        <f t="shared" si="97"/>
        <v>357</v>
      </c>
    </row>
    <row r="278" spans="1:22" s="6" customFormat="1" ht="11.25" customHeight="1">
      <c r="A278" s="42" t="s">
        <v>266</v>
      </c>
      <c r="B278" s="42"/>
      <c r="C278" s="11">
        <v>86</v>
      </c>
      <c r="D278" s="11">
        <v>92</v>
      </c>
      <c r="E278" s="11">
        <v>47</v>
      </c>
      <c r="F278" s="11">
        <v>57</v>
      </c>
      <c r="G278" s="11">
        <v>57</v>
      </c>
      <c r="H278" s="11">
        <v>68</v>
      </c>
      <c r="I278" s="11">
        <v>55</v>
      </c>
      <c r="J278" s="11">
        <v>60</v>
      </c>
      <c r="K278" s="11">
        <v>64</v>
      </c>
      <c r="L278" s="11">
        <v>72</v>
      </c>
      <c r="M278" s="11">
        <v>18</v>
      </c>
      <c r="N278" s="11">
        <v>37</v>
      </c>
      <c r="O278" s="11">
        <v>-13</v>
      </c>
      <c r="P278" s="11">
        <v>-7</v>
      </c>
      <c r="Q278" s="11">
        <v>-15</v>
      </c>
      <c r="R278" s="11">
        <v>4</v>
      </c>
      <c r="S278" s="11">
        <v>-193</v>
      </c>
      <c r="T278" s="11">
        <v>-1</v>
      </c>
      <c r="U278" s="11">
        <v>-21</v>
      </c>
      <c r="V278" s="11">
        <v>51</v>
      </c>
    </row>
    <row r="279" spans="1:22" s="6" customFormat="1" ht="11.25" customHeight="1">
      <c r="A279" s="42" t="s">
        <v>267</v>
      </c>
      <c r="B279" s="42"/>
      <c r="C279" s="11">
        <v>13</v>
      </c>
      <c r="D279" s="11">
        <v>9</v>
      </c>
      <c r="E279" s="11">
        <v>12</v>
      </c>
      <c r="F279" s="11">
        <v>11</v>
      </c>
      <c r="G279" s="11">
        <v>10</v>
      </c>
      <c r="H279" s="11">
        <v>11</v>
      </c>
      <c r="I279" s="11">
        <v>8</v>
      </c>
      <c r="J279" s="11">
        <v>7</v>
      </c>
      <c r="K279" s="11">
        <v>11</v>
      </c>
      <c r="L279" s="11">
        <v>19</v>
      </c>
      <c r="M279" s="11">
        <v>2</v>
      </c>
      <c r="N279" s="11">
        <v>1</v>
      </c>
      <c r="O279" s="11">
        <v>5</v>
      </c>
      <c r="P279" s="11">
        <v>0</v>
      </c>
      <c r="Q279" s="11">
        <v>-9</v>
      </c>
      <c r="R279" s="11">
        <v>33</v>
      </c>
      <c r="S279" s="11">
        <v>-48</v>
      </c>
      <c r="T279" s="11">
        <v>-7</v>
      </c>
      <c r="U279" s="11">
        <v>0</v>
      </c>
      <c r="V279" s="11">
        <v>-6</v>
      </c>
    </row>
    <row r="280" spans="1:22" s="6" customFormat="1" ht="11.25" customHeight="1">
      <c r="A280" s="42" t="s">
        <v>268</v>
      </c>
      <c r="B280" s="42"/>
      <c r="C280" s="11">
        <v>8</v>
      </c>
      <c r="D280" s="11">
        <v>4</v>
      </c>
      <c r="E280" s="11">
        <v>8</v>
      </c>
      <c r="F280" s="11">
        <v>2</v>
      </c>
      <c r="G280" s="11">
        <v>10</v>
      </c>
      <c r="H280" s="11">
        <v>16</v>
      </c>
      <c r="I280" s="11">
        <v>10</v>
      </c>
      <c r="J280" s="11">
        <v>11</v>
      </c>
      <c r="K280" s="11">
        <v>16</v>
      </c>
      <c r="L280" s="11">
        <v>18</v>
      </c>
      <c r="M280" s="11">
        <v>-8</v>
      </c>
      <c r="N280" s="11">
        <v>-6</v>
      </c>
      <c r="O280" s="11">
        <v>-3</v>
      </c>
      <c r="P280" s="11">
        <v>-14</v>
      </c>
      <c r="Q280" s="11">
        <v>-8</v>
      </c>
      <c r="R280" s="11">
        <v>-5</v>
      </c>
      <c r="S280" s="11">
        <v>0</v>
      </c>
      <c r="T280" s="11">
        <v>4</v>
      </c>
      <c r="U280" s="11">
        <v>21</v>
      </c>
      <c r="V280" s="11">
        <v>19</v>
      </c>
    </row>
    <row r="281" spans="1:22" s="6" customFormat="1" ht="11.25" customHeight="1">
      <c r="A281" s="42" t="s">
        <v>269</v>
      </c>
      <c r="B281" s="42"/>
      <c r="C281" s="11">
        <v>27</v>
      </c>
      <c r="D281" s="11">
        <v>48</v>
      </c>
      <c r="E281" s="11">
        <v>26</v>
      </c>
      <c r="F281" s="11">
        <v>34</v>
      </c>
      <c r="G281" s="11">
        <v>46</v>
      </c>
      <c r="H281" s="11">
        <v>133</v>
      </c>
      <c r="I281" s="11">
        <v>180</v>
      </c>
      <c r="J281" s="11">
        <v>212</v>
      </c>
      <c r="K281" s="11">
        <v>50</v>
      </c>
      <c r="L281" s="11">
        <v>45</v>
      </c>
      <c r="M281" s="11">
        <v>-106</v>
      </c>
      <c r="N281" s="11">
        <v>-132</v>
      </c>
      <c r="O281" s="11">
        <v>-186</v>
      </c>
      <c r="P281" s="11">
        <v>-16</v>
      </c>
      <c r="Q281" s="11">
        <v>1</v>
      </c>
      <c r="R281" s="11">
        <v>159</v>
      </c>
      <c r="S281" s="11">
        <v>147</v>
      </c>
      <c r="T281" s="11">
        <v>211</v>
      </c>
      <c r="U281" s="11">
        <v>30</v>
      </c>
      <c r="V281" s="11">
        <v>76</v>
      </c>
    </row>
    <row r="282" spans="1:22" s="6" customFormat="1" ht="11.25" customHeight="1">
      <c r="A282" s="42" t="s">
        <v>270</v>
      </c>
      <c r="B282" s="42"/>
      <c r="C282" s="11">
        <v>45</v>
      </c>
      <c r="D282" s="11">
        <v>54</v>
      </c>
      <c r="E282" s="11">
        <v>63</v>
      </c>
      <c r="F282" s="11">
        <v>39</v>
      </c>
      <c r="G282" s="11">
        <v>42</v>
      </c>
      <c r="H282" s="11">
        <v>71</v>
      </c>
      <c r="I282" s="11">
        <v>61</v>
      </c>
      <c r="J282" s="11">
        <v>46</v>
      </c>
      <c r="K282" s="11">
        <v>50</v>
      </c>
      <c r="L282" s="11">
        <v>69</v>
      </c>
      <c r="M282" s="11">
        <v>-26</v>
      </c>
      <c r="N282" s="11">
        <v>-7</v>
      </c>
      <c r="O282" s="11">
        <v>17</v>
      </c>
      <c r="P282" s="11">
        <v>-11</v>
      </c>
      <c r="Q282" s="11">
        <v>-27</v>
      </c>
      <c r="R282" s="11">
        <v>16</v>
      </c>
      <c r="S282" s="11">
        <v>-8</v>
      </c>
      <c r="T282" s="11">
        <v>-18</v>
      </c>
      <c r="U282" s="11">
        <v>39</v>
      </c>
      <c r="V282" s="11">
        <v>10</v>
      </c>
    </row>
    <row r="283" spans="1:22" s="6" customFormat="1" ht="11.25" customHeight="1">
      <c r="A283" s="42" t="s">
        <v>271</v>
      </c>
      <c r="B283" s="42"/>
      <c r="C283" s="11">
        <v>18</v>
      </c>
      <c r="D283" s="11">
        <v>9</v>
      </c>
      <c r="E283" s="11">
        <v>7</v>
      </c>
      <c r="F283" s="11">
        <v>3</v>
      </c>
      <c r="G283" s="11">
        <v>3</v>
      </c>
      <c r="H283" s="11">
        <v>6</v>
      </c>
      <c r="I283" s="11">
        <v>10</v>
      </c>
      <c r="J283" s="11">
        <v>4</v>
      </c>
      <c r="K283" s="11">
        <v>10</v>
      </c>
      <c r="L283" s="11">
        <v>7</v>
      </c>
      <c r="M283" s="11">
        <v>12</v>
      </c>
      <c r="N283" s="11">
        <v>-1</v>
      </c>
      <c r="O283" s="11">
        <v>3</v>
      </c>
      <c r="P283" s="11">
        <v>-7</v>
      </c>
      <c r="Q283" s="11">
        <v>-4</v>
      </c>
      <c r="R283" s="11">
        <v>258</v>
      </c>
      <c r="S283" s="11">
        <v>-275</v>
      </c>
      <c r="T283" s="11">
        <v>0</v>
      </c>
      <c r="U283" s="11">
        <v>-6</v>
      </c>
      <c r="V283" s="11">
        <v>-6</v>
      </c>
    </row>
    <row r="284" spans="1:22" s="6" customFormat="1" ht="11.25" customHeight="1">
      <c r="A284" s="42" t="s">
        <v>272</v>
      </c>
      <c r="B284" s="42"/>
      <c r="C284" s="11">
        <v>6</v>
      </c>
      <c r="D284" s="11">
        <v>1</v>
      </c>
      <c r="E284" s="11">
        <v>2</v>
      </c>
      <c r="F284" s="11">
        <v>4</v>
      </c>
      <c r="G284" s="11">
        <v>8</v>
      </c>
      <c r="H284" s="11">
        <v>7</v>
      </c>
      <c r="I284" s="11">
        <v>3</v>
      </c>
      <c r="J284" s="11">
        <v>2</v>
      </c>
      <c r="K284" s="11">
        <v>10</v>
      </c>
      <c r="L284" s="11">
        <v>3</v>
      </c>
      <c r="M284" s="11">
        <v>-1</v>
      </c>
      <c r="N284" s="11">
        <v>-2</v>
      </c>
      <c r="O284" s="11">
        <v>0</v>
      </c>
      <c r="P284" s="11">
        <v>-6</v>
      </c>
      <c r="Q284" s="11">
        <v>5</v>
      </c>
      <c r="R284" s="11">
        <v>-5</v>
      </c>
      <c r="S284" s="11">
        <v>-4</v>
      </c>
      <c r="T284" s="11">
        <v>-7</v>
      </c>
      <c r="U284" s="11">
        <v>16</v>
      </c>
      <c r="V284" s="11">
        <v>-7</v>
      </c>
    </row>
    <row r="285" spans="1:22" s="6" customFormat="1" ht="11.25" customHeight="1">
      <c r="A285" s="42" t="s">
        <v>273</v>
      </c>
      <c r="B285" s="42"/>
      <c r="C285" s="11">
        <v>53</v>
      </c>
      <c r="D285" s="11">
        <v>48</v>
      </c>
      <c r="E285" s="11">
        <v>27</v>
      </c>
      <c r="F285" s="11">
        <v>14</v>
      </c>
      <c r="G285" s="11">
        <v>23</v>
      </c>
      <c r="H285" s="11">
        <v>37</v>
      </c>
      <c r="I285" s="11">
        <v>34</v>
      </c>
      <c r="J285" s="11">
        <v>44</v>
      </c>
      <c r="K285" s="11">
        <v>48</v>
      </c>
      <c r="L285" s="11">
        <v>46</v>
      </c>
      <c r="M285" s="11">
        <v>16</v>
      </c>
      <c r="N285" s="11">
        <v>14</v>
      </c>
      <c r="O285" s="11">
        <v>-17</v>
      </c>
      <c r="P285" s="11">
        <v>-34</v>
      </c>
      <c r="Q285" s="11">
        <v>-23</v>
      </c>
      <c r="R285" s="11">
        <v>-41</v>
      </c>
      <c r="S285" s="11">
        <v>-30</v>
      </c>
      <c r="T285" s="11">
        <v>-52</v>
      </c>
      <c r="U285" s="11">
        <v>15</v>
      </c>
      <c r="V285" s="11">
        <v>11</v>
      </c>
    </row>
    <row r="286" spans="1:22" s="6" customFormat="1" ht="11.25" customHeight="1">
      <c r="A286" s="42" t="s">
        <v>274</v>
      </c>
      <c r="B286" s="42"/>
      <c r="C286" s="11">
        <v>22</v>
      </c>
      <c r="D286" s="11">
        <v>16</v>
      </c>
      <c r="E286" s="11">
        <v>11</v>
      </c>
      <c r="F286" s="11">
        <v>9</v>
      </c>
      <c r="G286" s="11">
        <v>11</v>
      </c>
      <c r="H286" s="11">
        <v>8</v>
      </c>
      <c r="I286" s="11">
        <v>13</v>
      </c>
      <c r="J286" s="11">
        <v>11</v>
      </c>
      <c r="K286" s="11">
        <v>17</v>
      </c>
      <c r="L286" s="11">
        <v>6</v>
      </c>
      <c r="M286" s="11">
        <v>14</v>
      </c>
      <c r="N286" s="11">
        <v>3</v>
      </c>
      <c r="O286" s="11">
        <v>0</v>
      </c>
      <c r="P286" s="11">
        <v>-8</v>
      </c>
      <c r="Q286" s="11">
        <v>5</v>
      </c>
      <c r="R286" s="11">
        <v>-32</v>
      </c>
      <c r="S286" s="11">
        <v>-37</v>
      </c>
      <c r="T286" s="11">
        <v>0</v>
      </c>
      <c r="U286" s="11">
        <v>-9</v>
      </c>
      <c r="V286" s="11">
        <v>12</v>
      </c>
    </row>
    <row r="287" spans="1:22" s="6" customFormat="1" ht="11.25" customHeight="1">
      <c r="A287" s="42" t="s">
        <v>275</v>
      </c>
      <c r="B287" s="42"/>
      <c r="C287" s="11">
        <v>30</v>
      </c>
      <c r="D287" s="11">
        <v>37</v>
      </c>
      <c r="E287" s="11">
        <v>31</v>
      </c>
      <c r="F287" s="11">
        <v>15</v>
      </c>
      <c r="G287" s="11">
        <v>33</v>
      </c>
      <c r="H287" s="11">
        <v>36</v>
      </c>
      <c r="I287" s="11">
        <v>39</v>
      </c>
      <c r="J287" s="11">
        <v>19</v>
      </c>
      <c r="K287" s="11">
        <v>35</v>
      </c>
      <c r="L287" s="11">
        <v>30</v>
      </c>
      <c r="M287" s="11">
        <v>-6</v>
      </c>
      <c r="N287" s="11">
        <v>-2</v>
      </c>
      <c r="O287" s="11">
        <v>12</v>
      </c>
      <c r="P287" s="11">
        <v>-20</v>
      </c>
      <c r="Q287" s="11">
        <v>3</v>
      </c>
      <c r="R287" s="11">
        <v>-28</v>
      </c>
      <c r="S287" s="11">
        <v>0</v>
      </c>
      <c r="T287" s="11">
        <v>35</v>
      </c>
      <c r="U287" s="11">
        <v>-5</v>
      </c>
      <c r="V287" s="11">
        <v>60</v>
      </c>
    </row>
    <row r="288" spans="1:22" s="6" customFormat="1" ht="11.25" customHeight="1">
      <c r="A288" s="42" t="s">
        <v>276</v>
      </c>
      <c r="B288" s="42"/>
      <c r="C288" s="11">
        <v>181</v>
      </c>
      <c r="D288" s="11">
        <v>159</v>
      </c>
      <c r="E288" s="11">
        <v>139</v>
      </c>
      <c r="F288" s="11">
        <v>108</v>
      </c>
      <c r="G288" s="11">
        <v>101</v>
      </c>
      <c r="H288" s="11">
        <v>132</v>
      </c>
      <c r="I288" s="11">
        <v>159</v>
      </c>
      <c r="J288" s="11">
        <v>140</v>
      </c>
      <c r="K288" s="11">
        <v>184</v>
      </c>
      <c r="L288" s="11">
        <v>162</v>
      </c>
      <c r="M288" s="11">
        <v>49</v>
      </c>
      <c r="N288" s="11">
        <v>0</v>
      </c>
      <c r="O288" s="11">
        <v>-1</v>
      </c>
      <c r="P288" s="11">
        <v>-76</v>
      </c>
      <c r="Q288" s="11">
        <v>-61</v>
      </c>
      <c r="R288" s="11">
        <v>-49</v>
      </c>
      <c r="S288" s="11">
        <v>-21</v>
      </c>
      <c r="T288" s="11">
        <v>7</v>
      </c>
      <c r="U288" s="11">
        <v>117</v>
      </c>
      <c r="V288" s="11">
        <v>87</v>
      </c>
    </row>
    <row r="289" spans="1:22" s="6" customFormat="1" ht="11.25" customHeight="1">
      <c r="A289" s="42" t="s">
        <v>277</v>
      </c>
      <c r="B289" s="42"/>
      <c r="C289" s="11">
        <v>10</v>
      </c>
      <c r="D289" s="11">
        <v>8</v>
      </c>
      <c r="E289" s="11">
        <v>7</v>
      </c>
      <c r="F289" s="11">
        <v>3</v>
      </c>
      <c r="G289" s="11">
        <v>6</v>
      </c>
      <c r="H289" s="11">
        <v>4</v>
      </c>
      <c r="I289" s="11">
        <v>11</v>
      </c>
      <c r="J289" s="11">
        <v>6</v>
      </c>
      <c r="K289" s="11">
        <v>9</v>
      </c>
      <c r="L289" s="11">
        <v>6</v>
      </c>
      <c r="M289" s="11">
        <v>6</v>
      </c>
      <c r="N289" s="11">
        <v>-3</v>
      </c>
      <c r="O289" s="11">
        <v>1</v>
      </c>
      <c r="P289" s="11">
        <v>-6</v>
      </c>
      <c r="Q289" s="11">
        <v>0</v>
      </c>
      <c r="R289" s="11">
        <v>-8</v>
      </c>
      <c r="S289" s="11">
        <v>-17</v>
      </c>
      <c r="T289" s="11">
        <v>-1</v>
      </c>
      <c r="U289" s="11">
        <v>2</v>
      </c>
      <c r="V289" s="11">
        <v>-6</v>
      </c>
    </row>
    <row r="290" spans="1:22" s="6" customFormat="1" ht="11.25" customHeight="1">
      <c r="A290" s="42" t="s">
        <v>278</v>
      </c>
      <c r="B290" s="42"/>
      <c r="C290" s="11">
        <v>124</v>
      </c>
      <c r="D290" s="11">
        <v>162</v>
      </c>
      <c r="E290" s="11">
        <v>96</v>
      </c>
      <c r="F290" s="11">
        <v>90</v>
      </c>
      <c r="G290" s="11">
        <v>93</v>
      </c>
      <c r="H290" s="11">
        <v>73</v>
      </c>
      <c r="I290" s="11">
        <v>64</v>
      </c>
      <c r="J290" s="11">
        <v>80</v>
      </c>
      <c r="K290" s="11">
        <v>91</v>
      </c>
      <c r="L290" s="11">
        <v>91</v>
      </c>
      <c r="M290" s="11">
        <v>51</v>
      </c>
      <c r="N290" s="11">
        <v>98</v>
      </c>
      <c r="O290" s="11">
        <v>16</v>
      </c>
      <c r="P290" s="11">
        <v>-1</v>
      </c>
      <c r="Q290" s="11">
        <v>2</v>
      </c>
      <c r="R290" s="11">
        <v>172</v>
      </c>
      <c r="S290" s="11">
        <v>-189</v>
      </c>
      <c r="T290" s="11">
        <v>-59</v>
      </c>
      <c r="U290" s="11">
        <v>32</v>
      </c>
      <c r="V290" s="11">
        <v>16</v>
      </c>
    </row>
    <row r="291" spans="1:22" s="6" customFormat="1" ht="11.25" customHeight="1">
      <c r="A291" s="42" t="s">
        <v>279</v>
      </c>
      <c r="B291" s="42"/>
      <c r="C291" s="11">
        <v>56</v>
      </c>
      <c r="D291" s="11">
        <v>25</v>
      </c>
      <c r="E291" s="11">
        <v>27</v>
      </c>
      <c r="F291" s="11">
        <v>21</v>
      </c>
      <c r="G291" s="11">
        <v>17</v>
      </c>
      <c r="H291" s="11">
        <v>51</v>
      </c>
      <c r="I291" s="11">
        <v>49</v>
      </c>
      <c r="J291" s="11">
        <v>38</v>
      </c>
      <c r="K291" s="11">
        <v>40</v>
      </c>
      <c r="L291" s="11">
        <v>45</v>
      </c>
      <c r="M291" s="11">
        <v>5</v>
      </c>
      <c r="N291" s="11">
        <v>-24</v>
      </c>
      <c r="O291" s="11">
        <v>-11</v>
      </c>
      <c r="P291" s="11">
        <v>-19</v>
      </c>
      <c r="Q291" s="11">
        <v>-28</v>
      </c>
      <c r="R291" s="11">
        <v>-23</v>
      </c>
      <c r="S291" s="11">
        <v>-19</v>
      </c>
      <c r="T291" s="11">
        <v>-39</v>
      </c>
      <c r="U291" s="11">
        <v>-5</v>
      </c>
      <c r="V291" s="11">
        <v>22</v>
      </c>
    </row>
    <row r="292" spans="1:22" s="6" customFormat="1" ht="11.25" customHeight="1">
      <c r="A292" s="42" t="s">
        <v>280</v>
      </c>
      <c r="B292" s="42"/>
      <c r="C292" s="11">
        <v>26</v>
      </c>
      <c r="D292" s="11">
        <v>24</v>
      </c>
      <c r="E292" s="11">
        <v>15</v>
      </c>
      <c r="F292" s="11">
        <v>12</v>
      </c>
      <c r="G292" s="11">
        <v>13</v>
      </c>
      <c r="H292" s="11">
        <v>24</v>
      </c>
      <c r="I292" s="11">
        <v>27</v>
      </c>
      <c r="J292" s="11">
        <v>21</v>
      </c>
      <c r="K292" s="11">
        <v>34</v>
      </c>
      <c r="L292" s="11">
        <v>21</v>
      </c>
      <c r="M292" s="11">
        <v>2</v>
      </c>
      <c r="N292" s="11">
        <v>-3</v>
      </c>
      <c r="O292" s="11">
        <v>-6</v>
      </c>
      <c r="P292" s="11">
        <v>-22</v>
      </c>
      <c r="Q292" s="11">
        <v>-8</v>
      </c>
      <c r="R292" s="11">
        <v>-10</v>
      </c>
      <c r="S292" s="11">
        <v>-25</v>
      </c>
      <c r="T292" s="11">
        <v>-21</v>
      </c>
      <c r="U292" s="11">
        <v>11</v>
      </c>
      <c r="V292" s="11">
        <v>-1</v>
      </c>
    </row>
    <row r="293" spans="1:22" s="6" customFormat="1" ht="11.25" customHeight="1">
      <c r="A293" s="42" t="s">
        <v>281</v>
      </c>
      <c r="B293" s="42"/>
      <c r="C293" s="11">
        <v>38</v>
      </c>
      <c r="D293" s="11">
        <v>32</v>
      </c>
      <c r="E293" s="11">
        <v>26</v>
      </c>
      <c r="F293" s="11">
        <v>26</v>
      </c>
      <c r="G293" s="11">
        <v>38</v>
      </c>
      <c r="H293" s="11">
        <v>50</v>
      </c>
      <c r="I293" s="11">
        <v>36</v>
      </c>
      <c r="J293" s="11">
        <v>36</v>
      </c>
      <c r="K293" s="11">
        <v>57</v>
      </c>
      <c r="L293" s="11">
        <v>26</v>
      </c>
      <c r="M293" s="11">
        <v>-12</v>
      </c>
      <c r="N293" s="11">
        <v>-4</v>
      </c>
      <c r="O293" s="11">
        <v>-10</v>
      </c>
      <c r="P293" s="11">
        <v>-31</v>
      </c>
      <c r="Q293" s="11">
        <v>12</v>
      </c>
      <c r="R293" s="11">
        <v>-56</v>
      </c>
      <c r="S293" s="11">
        <v>-9</v>
      </c>
      <c r="T293" s="11">
        <v>-1</v>
      </c>
      <c r="U293" s="11">
        <v>55</v>
      </c>
      <c r="V293" s="11">
        <v>27</v>
      </c>
    </row>
    <row r="294" spans="1:22" s="6" customFormat="1" ht="11.25" customHeight="1">
      <c r="A294" s="43" t="s">
        <v>282</v>
      </c>
      <c r="B294" s="43"/>
      <c r="C294" s="17">
        <v>27</v>
      </c>
      <c r="D294" s="17">
        <v>48</v>
      </c>
      <c r="E294" s="17">
        <v>29</v>
      </c>
      <c r="F294" s="17">
        <v>28</v>
      </c>
      <c r="G294" s="17">
        <v>37</v>
      </c>
      <c r="H294" s="17">
        <v>27</v>
      </c>
      <c r="I294" s="17">
        <v>38</v>
      </c>
      <c r="J294" s="17">
        <v>18</v>
      </c>
      <c r="K294" s="17">
        <v>43</v>
      </c>
      <c r="L294" s="17">
        <v>32</v>
      </c>
      <c r="M294" s="17">
        <v>0</v>
      </c>
      <c r="N294" s="17">
        <v>10</v>
      </c>
      <c r="O294" s="17">
        <v>11</v>
      </c>
      <c r="P294" s="17">
        <v>-15</v>
      </c>
      <c r="Q294" s="17">
        <v>5</v>
      </c>
      <c r="R294" s="17">
        <v>26</v>
      </c>
      <c r="S294" s="17">
        <v>-94</v>
      </c>
      <c r="T294" s="17">
        <v>19</v>
      </c>
      <c r="U294" s="17">
        <v>41</v>
      </c>
      <c r="V294" s="17">
        <v>-8</v>
      </c>
    </row>
    <row r="295" spans="1:22" s="6" customFormat="1" ht="11.25" customHeight="1">
      <c r="A295" s="14"/>
      <c r="B295" s="14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</row>
    <row r="296" spans="1:22" s="21" customFormat="1" ht="11.25" customHeight="1">
      <c r="A296" s="41" t="s">
        <v>283</v>
      </c>
      <c r="B296" s="41"/>
      <c r="C296" s="9">
        <f aca="true" t="shared" si="98" ref="C296:L296">SUM(C297:C317)</f>
        <v>1426</v>
      </c>
      <c r="D296" s="9">
        <f t="shared" si="98"/>
        <v>1945</v>
      </c>
      <c r="E296" s="9">
        <f t="shared" si="98"/>
        <v>1521</v>
      </c>
      <c r="F296" s="9">
        <f t="shared" si="98"/>
        <v>999</v>
      </c>
      <c r="G296" s="9">
        <f t="shared" si="98"/>
        <v>971</v>
      </c>
      <c r="H296" s="9">
        <f t="shared" si="98"/>
        <v>1129</v>
      </c>
      <c r="I296" s="9">
        <f t="shared" si="98"/>
        <v>1185</v>
      </c>
      <c r="J296" s="9">
        <f t="shared" si="98"/>
        <v>1106</v>
      </c>
      <c r="K296" s="9">
        <f t="shared" si="98"/>
        <v>1139</v>
      </c>
      <c r="L296" s="9">
        <f t="shared" si="98"/>
        <v>1051</v>
      </c>
      <c r="M296" s="9">
        <f aca="true" t="shared" si="99" ref="M296:V296">SUM(M297:M317)</f>
        <v>297</v>
      </c>
      <c r="N296" s="9">
        <f t="shared" si="99"/>
        <v>760</v>
      </c>
      <c r="O296" s="9">
        <f t="shared" si="99"/>
        <v>415</v>
      </c>
      <c r="P296" s="9">
        <f t="shared" si="99"/>
        <v>-140</v>
      </c>
      <c r="Q296" s="9">
        <f t="shared" si="99"/>
        <v>-80</v>
      </c>
      <c r="R296" s="9">
        <f t="shared" si="99"/>
        <v>855</v>
      </c>
      <c r="S296" s="9">
        <f t="shared" si="99"/>
        <v>413</v>
      </c>
      <c r="T296" s="9">
        <f t="shared" si="99"/>
        <v>-643</v>
      </c>
      <c r="U296" s="9">
        <f t="shared" si="99"/>
        <v>-1527</v>
      </c>
      <c r="V296" s="9">
        <f t="shared" si="99"/>
        <v>-450</v>
      </c>
    </row>
    <row r="297" spans="1:22" s="6" customFormat="1" ht="11.25" customHeight="1">
      <c r="A297" s="42" t="s">
        <v>284</v>
      </c>
      <c r="B297" s="42"/>
      <c r="C297" s="11">
        <v>285</v>
      </c>
      <c r="D297" s="11">
        <v>285</v>
      </c>
      <c r="E297" s="11">
        <v>348</v>
      </c>
      <c r="F297" s="11">
        <v>190</v>
      </c>
      <c r="G297" s="11">
        <v>159</v>
      </c>
      <c r="H297" s="11">
        <v>182</v>
      </c>
      <c r="I297" s="11">
        <v>179</v>
      </c>
      <c r="J297" s="11">
        <v>160</v>
      </c>
      <c r="K297" s="11">
        <v>179</v>
      </c>
      <c r="L297" s="11">
        <v>169</v>
      </c>
      <c r="M297" s="11">
        <v>103</v>
      </c>
      <c r="N297" s="11">
        <v>106</v>
      </c>
      <c r="O297" s="11">
        <v>188</v>
      </c>
      <c r="P297" s="11">
        <v>11</v>
      </c>
      <c r="Q297" s="11">
        <v>-10</v>
      </c>
      <c r="R297" s="11">
        <v>72</v>
      </c>
      <c r="S297" s="11">
        <v>11</v>
      </c>
      <c r="T297" s="11">
        <v>-333</v>
      </c>
      <c r="U297" s="11">
        <v>-272</v>
      </c>
      <c r="V297" s="11">
        <v>-131</v>
      </c>
    </row>
    <row r="298" spans="1:22" s="6" customFormat="1" ht="11.25" customHeight="1">
      <c r="A298" s="42" t="s">
        <v>285</v>
      </c>
      <c r="B298" s="42"/>
      <c r="C298" s="11">
        <v>18</v>
      </c>
      <c r="D298" s="11">
        <v>5</v>
      </c>
      <c r="E298" s="11">
        <v>10</v>
      </c>
      <c r="F298" s="11">
        <v>7</v>
      </c>
      <c r="G298" s="11">
        <v>5</v>
      </c>
      <c r="H298" s="11">
        <v>24</v>
      </c>
      <c r="I298" s="11">
        <v>17</v>
      </c>
      <c r="J298" s="11">
        <v>13</v>
      </c>
      <c r="K298" s="11">
        <v>14</v>
      </c>
      <c r="L298" s="11">
        <v>18</v>
      </c>
      <c r="M298" s="11">
        <v>-6</v>
      </c>
      <c r="N298" s="11">
        <v>-12</v>
      </c>
      <c r="O298" s="11">
        <v>-3</v>
      </c>
      <c r="P298" s="11">
        <v>-7</v>
      </c>
      <c r="Q298" s="11">
        <v>-13</v>
      </c>
      <c r="R298" s="11">
        <v>-47</v>
      </c>
      <c r="S298" s="11">
        <v>13</v>
      </c>
      <c r="T298" s="11">
        <v>14</v>
      </c>
      <c r="U298" s="11">
        <v>-5</v>
      </c>
      <c r="V298" s="11">
        <v>16</v>
      </c>
    </row>
    <row r="299" spans="1:22" s="6" customFormat="1" ht="11.25" customHeight="1">
      <c r="A299" s="42" t="s">
        <v>286</v>
      </c>
      <c r="B299" s="42"/>
      <c r="C299" s="11">
        <v>13</v>
      </c>
      <c r="D299" s="11">
        <v>21</v>
      </c>
      <c r="E299" s="11">
        <v>8</v>
      </c>
      <c r="F299" s="11">
        <v>3</v>
      </c>
      <c r="G299" s="11">
        <v>9</v>
      </c>
      <c r="H299" s="11">
        <v>17</v>
      </c>
      <c r="I299" s="11">
        <v>30</v>
      </c>
      <c r="J299" s="11">
        <v>26</v>
      </c>
      <c r="K299" s="11">
        <v>30</v>
      </c>
      <c r="L299" s="11">
        <v>8</v>
      </c>
      <c r="M299" s="11">
        <v>-4</v>
      </c>
      <c r="N299" s="11">
        <v>-9</v>
      </c>
      <c r="O299" s="11">
        <v>-18</v>
      </c>
      <c r="P299" s="11">
        <v>-27</v>
      </c>
      <c r="Q299" s="11">
        <v>1</v>
      </c>
      <c r="R299" s="11">
        <v>-61</v>
      </c>
      <c r="S299" s="11">
        <v>-22</v>
      </c>
      <c r="T299" s="11">
        <v>-22</v>
      </c>
      <c r="U299" s="11">
        <v>0</v>
      </c>
      <c r="V299" s="11">
        <v>21</v>
      </c>
    </row>
    <row r="300" spans="1:22" s="6" customFormat="1" ht="11.25" customHeight="1">
      <c r="A300" s="42" t="s">
        <v>287</v>
      </c>
      <c r="B300" s="42"/>
      <c r="C300" s="11">
        <v>170</v>
      </c>
      <c r="D300" s="11">
        <v>264</v>
      </c>
      <c r="E300" s="11">
        <v>175</v>
      </c>
      <c r="F300" s="11">
        <v>87</v>
      </c>
      <c r="G300" s="11">
        <v>98</v>
      </c>
      <c r="H300" s="11">
        <v>64</v>
      </c>
      <c r="I300" s="11">
        <v>96</v>
      </c>
      <c r="J300" s="11">
        <v>89</v>
      </c>
      <c r="K300" s="11">
        <v>100</v>
      </c>
      <c r="L300" s="11">
        <v>120</v>
      </c>
      <c r="M300" s="11">
        <v>106</v>
      </c>
      <c r="N300" s="11">
        <v>168</v>
      </c>
      <c r="O300" s="11">
        <v>86</v>
      </c>
      <c r="P300" s="11">
        <v>-13</v>
      </c>
      <c r="Q300" s="11">
        <v>-22</v>
      </c>
      <c r="R300" s="11">
        <v>235</v>
      </c>
      <c r="S300" s="11">
        <v>-19</v>
      </c>
      <c r="T300" s="11">
        <v>-34</v>
      </c>
      <c r="U300" s="11">
        <v>-310</v>
      </c>
      <c r="V300" s="11">
        <v>-74</v>
      </c>
    </row>
    <row r="301" spans="1:22" s="6" customFormat="1" ht="11.25" customHeight="1">
      <c r="A301" s="42" t="s">
        <v>288</v>
      </c>
      <c r="B301" s="42"/>
      <c r="C301" s="11">
        <v>6</v>
      </c>
      <c r="D301" s="11">
        <v>3</v>
      </c>
      <c r="E301" s="11">
        <v>1</v>
      </c>
      <c r="F301" s="11">
        <v>5</v>
      </c>
      <c r="G301" s="11">
        <v>6</v>
      </c>
      <c r="H301" s="11">
        <v>5</v>
      </c>
      <c r="I301" s="11">
        <v>7</v>
      </c>
      <c r="J301" s="11">
        <v>6</v>
      </c>
      <c r="K301" s="11">
        <v>10</v>
      </c>
      <c r="L301" s="11">
        <v>9</v>
      </c>
      <c r="M301" s="11">
        <v>1</v>
      </c>
      <c r="N301" s="11">
        <v>-4</v>
      </c>
      <c r="O301" s="11">
        <v>-5</v>
      </c>
      <c r="P301" s="11">
        <v>-5</v>
      </c>
      <c r="Q301" s="11">
        <v>-3</v>
      </c>
      <c r="R301" s="11">
        <v>-6</v>
      </c>
      <c r="S301" s="11">
        <v>-10</v>
      </c>
      <c r="T301" s="11">
        <v>7</v>
      </c>
      <c r="U301" s="11">
        <v>24</v>
      </c>
      <c r="V301" s="11">
        <v>-5</v>
      </c>
    </row>
    <row r="302" spans="1:22" s="6" customFormat="1" ht="11.25" customHeight="1">
      <c r="A302" s="42" t="s">
        <v>289</v>
      </c>
      <c r="B302" s="42"/>
      <c r="C302" s="11">
        <v>13</v>
      </c>
      <c r="D302" s="11">
        <v>3</v>
      </c>
      <c r="E302" s="11">
        <v>11</v>
      </c>
      <c r="F302" s="11">
        <v>5</v>
      </c>
      <c r="G302" s="11">
        <v>6</v>
      </c>
      <c r="H302" s="11">
        <v>16</v>
      </c>
      <c r="I302" s="11">
        <v>13</v>
      </c>
      <c r="J302" s="11">
        <v>15</v>
      </c>
      <c r="K302" s="11">
        <v>14</v>
      </c>
      <c r="L302" s="11">
        <v>7</v>
      </c>
      <c r="M302" s="11">
        <v>-3</v>
      </c>
      <c r="N302" s="11">
        <v>-10</v>
      </c>
      <c r="O302" s="11">
        <v>-4</v>
      </c>
      <c r="P302" s="11">
        <v>-9</v>
      </c>
      <c r="Q302" s="11">
        <v>-1</v>
      </c>
      <c r="R302" s="11">
        <v>-1</v>
      </c>
      <c r="S302" s="11">
        <v>7</v>
      </c>
      <c r="T302" s="11">
        <v>-2</v>
      </c>
      <c r="U302" s="11">
        <v>-4</v>
      </c>
      <c r="V302" s="11">
        <v>-32</v>
      </c>
    </row>
    <row r="303" spans="1:22" s="6" customFormat="1" ht="11.25" customHeight="1">
      <c r="A303" s="42" t="s">
        <v>290</v>
      </c>
      <c r="B303" s="42"/>
      <c r="C303" s="11">
        <v>1</v>
      </c>
      <c r="D303" s="11">
        <v>4</v>
      </c>
      <c r="E303" s="11">
        <v>3</v>
      </c>
      <c r="F303" s="11">
        <v>5</v>
      </c>
      <c r="G303" s="11">
        <v>2</v>
      </c>
      <c r="H303" s="11">
        <v>20</v>
      </c>
      <c r="I303" s="11">
        <v>13</v>
      </c>
      <c r="J303" s="11">
        <v>11</v>
      </c>
      <c r="K303" s="11">
        <v>11</v>
      </c>
      <c r="L303" s="11">
        <v>11</v>
      </c>
      <c r="M303" s="11">
        <v>-19</v>
      </c>
      <c r="N303" s="11">
        <v>-9</v>
      </c>
      <c r="O303" s="11">
        <v>-8</v>
      </c>
      <c r="P303" s="11">
        <v>-6</v>
      </c>
      <c r="Q303" s="11">
        <v>-9</v>
      </c>
      <c r="R303" s="11">
        <v>-10</v>
      </c>
      <c r="S303" s="11">
        <v>20</v>
      </c>
      <c r="T303" s="11">
        <v>0</v>
      </c>
      <c r="U303" s="11">
        <v>-7</v>
      </c>
      <c r="V303" s="11">
        <v>10</v>
      </c>
    </row>
    <row r="304" spans="1:22" s="6" customFormat="1" ht="11.25" customHeight="1">
      <c r="A304" s="42" t="s">
        <v>291</v>
      </c>
      <c r="B304" s="42"/>
      <c r="C304" s="11">
        <v>12</v>
      </c>
      <c r="D304" s="11">
        <v>8</v>
      </c>
      <c r="E304" s="11">
        <v>6</v>
      </c>
      <c r="F304" s="11">
        <v>5</v>
      </c>
      <c r="G304" s="11">
        <v>7</v>
      </c>
      <c r="H304" s="11">
        <v>8</v>
      </c>
      <c r="I304" s="11">
        <v>15</v>
      </c>
      <c r="J304" s="11">
        <v>11</v>
      </c>
      <c r="K304" s="11">
        <v>19</v>
      </c>
      <c r="L304" s="11">
        <v>14</v>
      </c>
      <c r="M304" s="11">
        <v>4</v>
      </c>
      <c r="N304" s="11">
        <v>-7</v>
      </c>
      <c r="O304" s="11">
        <v>-5</v>
      </c>
      <c r="P304" s="11">
        <v>-14</v>
      </c>
      <c r="Q304" s="11">
        <v>-7</v>
      </c>
      <c r="R304" s="11">
        <v>-42</v>
      </c>
      <c r="S304" s="11">
        <v>-6</v>
      </c>
      <c r="T304" s="11">
        <v>2</v>
      </c>
      <c r="U304" s="11">
        <v>28</v>
      </c>
      <c r="V304" s="11">
        <v>-4</v>
      </c>
    </row>
    <row r="305" spans="1:22" s="6" customFormat="1" ht="11.25" customHeight="1">
      <c r="A305" s="42" t="s">
        <v>292</v>
      </c>
      <c r="B305" s="42"/>
      <c r="C305" s="11">
        <v>57</v>
      </c>
      <c r="D305" s="11">
        <v>74</v>
      </c>
      <c r="E305" s="11">
        <v>68</v>
      </c>
      <c r="F305" s="11">
        <v>49</v>
      </c>
      <c r="G305" s="11">
        <v>44</v>
      </c>
      <c r="H305" s="11">
        <v>34</v>
      </c>
      <c r="I305" s="11">
        <v>40</v>
      </c>
      <c r="J305" s="11">
        <v>46</v>
      </c>
      <c r="K305" s="11">
        <v>49</v>
      </c>
      <c r="L305" s="11">
        <v>49</v>
      </c>
      <c r="M305" s="11">
        <v>23</v>
      </c>
      <c r="N305" s="11">
        <v>34</v>
      </c>
      <c r="O305" s="11">
        <v>22</v>
      </c>
      <c r="P305" s="11">
        <v>0</v>
      </c>
      <c r="Q305" s="11">
        <v>-5</v>
      </c>
      <c r="R305" s="11">
        <v>-22</v>
      </c>
      <c r="S305" s="11">
        <v>-34</v>
      </c>
      <c r="T305" s="11">
        <v>-65</v>
      </c>
      <c r="U305" s="11">
        <v>-25</v>
      </c>
      <c r="V305" s="11">
        <v>-23</v>
      </c>
    </row>
    <row r="306" spans="1:22" s="6" customFormat="1" ht="11.25" customHeight="1">
      <c r="A306" s="42" t="s">
        <v>293</v>
      </c>
      <c r="B306" s="42"/>
      <c r="C306" s="11">
        <v>53</v>
      </c>
      <c r="D306" s="11">
        <v>75</v>
      </c>
      <c r="E306" s="11">
        <v>38</v>
      </c>
      <c r="F306" s="11">
        <v>42</v>
      </c>
      <c r="G306" s="11">
        <v>51</v>
      </c>
      <c r="H306" s="11">
        <v>65</v>
      </c>
      <c r="I306" s="11">
        <v>66</v>
      </c>
      <c r="J306" s="11">
        <v>55</v>
      </c>
      <c r="K306" s="11">
        <v>85</v>
      </c>
      <c r="L306" s="11">
        <v>60</v>
      </c>
      <c r="M306" s="11">
        <v>-12</v>
      </c>
      <c r="N306" s="11">
        <v>9</v>
      </c>
      <c r="O306" s="11">
        <v>-17</v>
      </c>
      <c r="P306" s="11">
        <v>-43</v>
      </c>
      <c r="Q306" s="11">
        <v>-9</v>
      </c>
      <c r="R306" s="11">
        <v>44</v>
      </c>
      <c r="S306" s="11">
        <v>-74</v>
      </c>
      <c r="T306" s="11">
        <v>-90</v>
      </c>
      <c r="U306" s="11">
        <v>28</v>
      </c>
      <c r="V306" s="11">
        <v>19</v>
      </c>
    </row>
    <row r="307" spans="1:22" s="6" customFormat="1" ht="11.25" customHeight="1">
      <c r="A307" s="42" t="s">
        <v>294</v>
      </c>
      <c r="B307" s="42"/>
      <c r="C307" s="11">
        <v>48</v>
      </c>
      <c r="D307" s="11">
        <v>23</v>
      </c>
      <c r="E307" s="11">
        <v>22</v>
      </c>
      <c r="F307" s="11">
        <v>29</v>
      </c>
      <c r="G307" s="11">
        <v>13</v>
      </c>
      <c r="H307" s="11">
        <v>19</v>
      </c>
      <c r="I307" s="11">
        <v>15</v>
      </c>
      <c r="J307" s="11">
        <v>16</v>
      </c>
      <c r="K307" s="11">
        <v>22</v>
      </c>
      <c r="L307" s="11">
        <v>15</v>
      </c>
      <c r="M307" s="11">
        <v>29</v>
      </c>
      <c r="N307" s="11">
        <v>8</v>
      </c>
      <c r="O307" s="11">
        <v>6</v>
      </c>
      <c r="P307" s="11">
        <v>7</v>
      </c>
      <c r="Q307" s="11">
        <v>-2</v>
      </c>
      <c r="R307" s="11">
        <v>26</v>
      </c>
      <c r="S307" s="11">
        <v>-54</v>
      </c>
      <c r="T307" s="11">
        <v>12</v>
      </c>
      <c r="U307" s="11">
        <v>-8</v>
      </c>
      <c r="V307" s="11">
        <v>-13</v>
      </c>
    </row>
    <row r="308" spans="1:22" s="6" customFormat="1" ht="11.25" customHeight="1">
      <c r="A308" s="42" t="s">
        <v>295</v>
      </c>
      <c r="B308" s="42"/>
      <c r="C308" s="11">
        <v>170</v>
      </c>
      <c r="D308" s="11">
        <v>274</v>
      </c>
      <c r="E308" s="11">
        <v>221</v>
      </c>
      <c r="F308" s="11">
        <v>177</v>
      </c>
      <c r="G308" s="11">
        <v>166</v>
      </c>
      <c r="H308" s="11">
        <v>202</v>
      </c>
      <c r="I308" s="11">
        <v>291</v>
      </c>
      <c r="J308" s="11">
        <v>273</v>
      </c>
      <c r="K308" s="11">
        <v>158</v>
      </c>
      <c r="L308" s="11">
        <v>172</v>
      </c>
      <c r="M308" s="11">
        <v>-32</v>
      </c>
      <c r="N308" s="11">
        <v>-17</v>
      </c>
      <c r="O308" s="11">
        <v>-52</v>
      </c>
      <c r="P308" s="11">
        <v>19</v>
      </c>
      <c r="Q308" s="11">
        <v>-6</v>
      </c>
      <c r="R308" s="11">
        <v>300</v>
      </c>
      <c r="S308" s="11">
        <v>442</v>
      </c>
      <c r="T308" s="11">
        <v>30</v>
      </c>
      <c r="U308" s="11">
        <v>-203</v>
      </c>
      <c r="V308" s="11">
        <v>-106</v>
      </c>
    </row>
    <row r="309" spans="1:22" s="6" customFormat="1" ht="11.25" customHeight="1">
      <c r="A309" s="42" t="s">
        <v>296</v>
      </c>
      <c r="B309" s="42"/>
      <c r="C309" s="11">
        <v>133</v>
      </c>
      <c r="D309" s="11">
        <v>279</v>
      </c>
      <c r="E309" s="11">
        <v>160</v>
      </c>
      <c r="F309" s="11">
        <v>77</v>
      </c>
      <c r="G309" s="11">
        <v>97</v>
      </c>
      <c r="H309" s="11">
        <v>78</v>
      </c>
      <c r="I309" s="11">
        <v>97</v>
      </c>
      <c r="J309" s="11">
        <v>85</v>
      </c>
      <c r="K309" s="11">
        <v>109</v>
      </c>
      <c r="L309" s="11">
        <v>85</v>
      </c>
      <c r="M309" s="11">
        <v>55</v>
      </c>
      <c r="N309" s="11">
        <v>182</v>
      </c>
      <c r="O309" s="11">
        <v>75</v>
      </c>
      <c r="P309" s="11">
        <v>-32</v>
      </c>
      <c r="Q309" s="11">
        <v>12</v>
      </c>
      <c r="R309" s="11">
        <v>188</v>
      </c>
      <c r="S309" s="11">
        <v>144</v>
      </c>
      <c r="T309" s="11">
        <v>-159</v>
      </c>
      <c r="U309" s="11">
        <v>-225</v>
      </c>
      <c r="V309" s="11">
        <v>-175</v>
      </c>
    </row>
    <row r="310" spans="1:22" s="6" customFormat="1" ht="11.25" customHeight="1">
      <c r="A310" s="42" t="s">
        <v>297</v>
      </c>
      <c r="B310" s="42"/>
      <c r="C310" s="11">
        <v>9</v>
      </c>
      <c r="D310" s="11">
        <v>27</v>
      </c>
      <c r="E310" s="11">
        <v>33</v>
      </c>
      <c r="F310" s="11">
        <v>35</v>
      </c>
      <c r="G310" s="11">
        <v>32</v>
      </c>
      <c r="H310" s="11">
        <v>17</v>
      </c>
      <c r="I310" s="11">
        <v>20</v>
      </c>
      <c r="J310" s="11">
        <v>21</v>
      </c>
      <c r="K310" s="11">
        <v>23</v>
      </c>
      <c r="L310" s="11">
        <v>20</v>
      </c>
      <c r="M310" s="11">
        <v>-8</v>
      </c>
      <c r="N310" s="11">
        <v>7</v>
      </c>
      <c r="O310" s="11">
        <v>12</v>
      </c>
      <c r="P310" s="11">
        <v>12</v>
      </c>
      <c r="Q310" s="11">
        <v>12</v>
      </c>
      <c r="R310" s="11">
        <v>-15</v>
      </c>
      <c r="S310" s="11">
        <v>-16</v>
      </c>
      <c r="T310" s="11">
        <v>206</v>
      </c>
      <c r="U310" s="11">
        <v>-138</v>
      </c>
      <c r="V310" s="11">
        <v>11</v>
      </c>
    </row>
    <row r="311" spans="1:22" s="6" customFormat="1" ht="11.25" customHeight="1">
      <c r="A311" s="42" t="s">
        <v>298</v>
      </c>
      <c r="B311" s="42"/>
      <c r="C311" s="11">
        <v>9</v>
      </c>
      <c r="D311" s="11">
        <v>4</v>
      </c>
      <c r="E311" s="11">
        <v>16</v>
      </c>
      <c r="F311" s="11">
        <v>8</v>
      </c>
      <c r="G311" s="11">
        <v>6</v>
      </c>
      <c r="H311" s="11">
        <v>42</v>
      </c>
      <c r="I311" s="11">
        <v>18</v>
      </c>
      <c r="J311" s="11">
        <v>24</v>
      </c>
      <c r="K311" s="11">
        <v>26</v>
      </c>
      <c r="L311" s="11">
        <v>23</v>
      </c>
      <c r="M311" s="11">
        <v>-33</v>
      </c>
      <c r="N311" s="11">
        <v>-14</v>
      </c>
      <c r="O311" s="11">
        <v>-8</v>
      </c>
      <c r="P311" s="11">
        <v>-18</v>
      </c>
      <c r="Q311" s="11">
        <v>-17</v>
      </c>
      <c r="R311" s="11">
        <v>-35</v>
      </c>
      <c r="S311" s="11">
        <v>16</v>
      </c>
      <c r="T311" s="11">
        <v>36</v>
      </c>
      <c r="U311" s="11">
        <v>-31</v>
      </c>
      <c r="V311" s="11">
        <v>84</v>
      </c>
    </row>
    <row r="312" spans="1:22" s="6" customFormat="1" ht="11.25" customHeight="1">
      <c r="A312" s="42" t="s">
        <v>299</v>
      </c>
      <c r="B312" s="42"/>
      <c r="C312" s="11">
        <v>48</v>
      </c>
      <c r="D312" s="11">
        <v>73</v>
      </c>
      <c r="E312" s="11">
        <v>44</v>
      </c>
      <c r="F312" s="11">
        <v>38</v>
      </c>
      <c r="G312" s="11">
        <v>35</v>
      </c>
      <c r="H312" s="11">
        <v>37</v>
      </c>
      <c r="I312" s="11">
        <v>32</v>
      </c>
      <c r="J312" s="11">
        <v>23</v>
      </c>
      <c r="K312" s="11">
        <v>38</v>
      </c>
      <c r="L312" s="11">
        <v>40</v>
      </c>
      <c r="M312" s="11">
        <v>11</v>
      </c>
      <c r="N312" s="11">
        <v>41</v>
      </c>
      <c r="O312" s="11">
        <v>21</v>
      </c>
      <c r="P312" s="11">
        <v>0</v>
      </c>
      <c r="Q312" s="11">
        <v>-5</v>
      </c>
      <c r="R312" s="11">
        <v>38</v>
      </c>
      <c r="S312" s="11">
        <v>41</v>
      </c>
      <c r="T312" s="11">
        <v>-38</v>
      </c>
      <c r="U312" s="11">
        <v>-5</v>
      </c>
      <c r="V312" s="11">
        <v>-21</v>
      </c>
    </row>
    <row r="313" spans="1:22" s="6" customFormat="1" ht="11.25" customHeight="1">
      <c r="A313" s="42" t="s">
        <v>300</v>
      </c>
      <c r="B313" s="42"/>
      <c r="C313" s="11">
        <v>80</v>
      </c>
      <c r="D313" s="11">
        <v>149</v>
      </c>
      <c r="E313" s="11">
        <v>105</v>
      </c>
      <c r="F313" s="11">
        <v>55</v>
      </c>
      <c r="G313" s="11">
        <v>80</v>
      </c>
      <c r="H313" s="11">
        <v>53</v>
      </c>
      <c r="I313" s="11">
        <v>48</v>
      </c>
      <c r="J313" s="11">
        <v>46</v>
      </c>
      <c r="K313" s="11">
        <v>49</v>
      </c>
      <c r="L313" s="11">
        <v>63</v>
      </c>
      <c r="M313" s="11">
        <v>27</v>
      </c>
      <c r="N313" s="11">
        <v>101</v>
      </c>
      <c r="O313" s="11">
        <v>59</v>
      </c>
      <c r="P313" s="11">
        <v>6</v>
      </c>
      <c r="Q313" s="11">
        <v>17</v>
      </c>
      <c r="R313" s="11">
        <v>134</v>
      </c>
      <c r="S313" s="11">
        <v>18</v>
      </c>
      <c r="T313" s="11">
        <v>-105</v>
      </c>
      <c r="U313" s="11">
        <v>-21</v>
      </c>
      <c r="V313" s="11">
        <v>4</v>
      </c>
    </row>
    <row r="314" spans="1:22" s="6" customFormat="1" ht="11.25" customHeight="1">
      <c r="A314" s="42" t="s">
        <v>301</v>
      </c>
      <c r="B314" s="42"/>
      <c r="C314" s="11">
        <v>62</v>
      </c>
      <c r="D314" s="11">
        <v>72</v>
      </c>
      <c r="E314" s="11">
        <v>49</v>
      </c>
      <c r="F314" s="11">
        <v>42</v>
      </c>
      <c r="G314" s="11">
        <v>37</v>
      </c>
      <c r="H314" s="11">
        <v>31</v>
      </c>
      <c r="I314" s="11">
        <v>38</v>
      </c>
      <c r="J314" s="11">
        <v>25</v>
      </c>
      <c r="K314" s="11">
        <v>28</v>
      </c>
      <c r="L314" s="11">
        <v>26</v>
      </c>
      <c r="M314" s="11">
        <v>31</v>
      </c>
      <c r="N314" s="11">
        <v>34</v>
      </c>
      <c r="O314" s="11">
        <v>24</v>
      </c>
      <c r="P314" s="11">
        <v>14</v>
      </c>
      <c r="Q314" s="11">
        <v>11</v>
      </c>
      <c r="R314" s="11">
        <v>32</v>
      </c>
      <c r="S314" s="11">
        <v>-14</v>
      </c>
      <c r="T314" s="11">
        <v>42</v>
      </c>
      <c r="U314" s="11">
        <v>-101</v>
      </c>
      <c r="V314" s="11">
        <v>18</v>
      </c>
    </row>
    <row r="315" spans="1:22" s="6" customFormat="1" ht="11.25" customHeight="1">
      <c r="A315" s="42" t="s">
        <v>302</v>
      </c>
      <c r="B315" s="42"/>
      <c r="C315" s="11">
        <v>214</v>
      </c>
      <c r="D315" s="11">
        <v>297</v>
      </c>
      <c r="E315" s="11">
        <v>190</v>
      </c>
      <c r="F315" s="11">
        <v>123</v>
      </c>
      <c r="G315" s="11">
        <v>108</v>
      </c>
      <c r="H315" s="11">
        <v>174</v>
      </c>
      <c r="I315" s="11">
        <v>121</v>
      </c>
      <c r="J315" s="11">
        <v>130</v>
      </c>
      <c r="K315" s="11">
        <v>148</v>
      </c>
      <c r="L315" s="11">
        <v>112</v>
      </c>
      <c r="M315" s="11">
        <v>40</v>
      </c>
      <c r="N315" s="11">
        <v>176</v>
      </c>
      <c r="O315" s="11">
        <v>60</v>
      </c>
      <c r="P315" s="11">
        <v>-25</v>
      </c>
      <c r="Q315" s="11">
        <v>-4</v>
      </c>
      <c r="R315" s="11">
        <v>80</v>
      </c>
      <c r="S315" s="11">
        <v>-51</v>
      </c>
      <c r="T315" s="11">
        <v>-159</v>
      </c>
      <c r="U315" s="11">
        <v>-248</v>
      </c>
      <c r="V315" s="11">
        <v>-57</v>
      </c>
    </row>
    <row r="316" spans="1:22" s="6" customFormat="1" ht="11.25" customHeight="1">
      <c r="A316" s="42" t="s">
        <v>303</v>
      </c>
      <c r="B316" s="42"/>
      <c r="C316" s="11">
        <v>14</v>
      </c>
      <c r="D316" s="11">
        <v>3</v>
      </c>
      <c r="E316" s="11">
        <v>9</v>
      </c>
      <c r="F316" s="11">
        <v>7</v>
      </c>
      <c r="G316" s="11">
        <v>1</v>
      </c>
      <c r="H316" s="11">
        <v>24</v>
      </c>
      <c r="I316" s="11">
        <v>20</v>
      </c>
      <c r="J316" s="11">
        <v>20</v>
      </c>
      <c r="K316" s="11">
        <v>12</v>
      </c>
      <c r="L316" s="11">
        <v>16</v>
      </c>
      <c r="M316" s="11">
        <v>-10</v>
      </c>
      <c r="N316" s="11">
        <v>-17</v>
      </c>
      <c r="O316" s="11">
        <v>-11</v>
      </c>
      <c r="P316" s="11">
        <v>-5</v>
      </c>
      <c r="Q316" s="11">
        <v>-15</v>
      </c>
      <c r="R316" s="11">
        <v>-32</v>
      </c>
      <c r="S316" s="11">
        <v>2</v>
      </c>
      <c r="T316" s="11">
        <v>-15</v>
      </c>
      <c r="U316" s="11">
        <v>-3</v>
      </c>
      <c r="V316" s="11">
        <v>7</v>
      </c>
    </row>
    <row r="317" spans="1:22" s="6" customFormat="1" ht="11.25" customHeight="1">
      <c r="A317" s="43" t="s">
        <v>304</v>
      </c>
      <c r="B317" s="43"/>
      <c r="C317" s="17">
        <v>11</v>
      </c>
      <c r="D317" s="17">
        <v>2</v>
      </c>
      <c r="E317" s="17">
        <v>4</v>
      </c>
      <c r="F317" s="17">
        <v>10</v>
      </c>
      <c r="G317" s="17">
        <v>9</v>
      </c>
      <c r="H317" s="17">
        <v>17</v>
      </c>
      <c r="I317" s="17">
        <v>9</v>
      </c>
      <c r="J317" s="17">
        <v>11</v>
      </c>
      <c r="K317" s="17">
        <v>15</v>
      </c>
      <c r="L317" s="17">
        <v>14</v>
      </c>
      <c r="M317" s="17">
        <v>-6</v>
      </c>
      <c r="N317" s="17">
        <v>-7</v>
      </c>
      <c r="O317" s="17">
        <v>-7</v>
      </c>
      <c r="P317" s="17">
        <v>-5</v>
      </c>
      <c r="Q317" s="17">
        <v>-5</v>
      </c>
      <c r="R317" s="17">
        <v>-23</v>
      </c>
      <c r="S317" s="17">
        <v>-1</v>
      </c>
      <c r="T317" s="17">
        <v>30</v>
      </c>
      <c r="U317" s="17">
        <v>-1</v>
      </c>
      <c r="V317" s="17">
        <v>1</v>
      </c>
    </row>
    <row r="318" spans="1:22" s="6" customFormat="1" ht="11.25" customHeight="1">
      <c r="A318" s="14"/>
      <c r="B318" s="14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2"/>
      <c r="N318" s="22"/>
      <c r="O318" s="22"/>
      <c r="P318" s="22"/>
      <c r="Q318" s="22"/>
      <c r="R318" s="22"/>
      <c r="S318" s="22"/>
      <c r="T318" s="22"/>
      <c r="U318" s="22"/>
      <c r="V318" s="22"/>
    </row>
    <row r="319" spans="1:22" s="21" customFormat="1" ht="11.25" customHeight="1">
      <c r="A319" s="41" t="s">
        <v>305</v>
      </c>
      <c r="B319" s="41"/>
      <c r="C319" s="23">
        <f aca="true" t="shared" si="100" ref="C319:L319">SUM(C320:C327)</f>
        <v>24877</v>
      </c>
      <c r="D319" s="23">
        <f t="shared" si="100"/>
        <v>36119</v>
      </c>
      <c r="E319" s="23">
        <f t="shared" si="100"/>
        <v>30040</v>
      </c>
      <c r="F319" s="23">
        <f t="shared" si="100"/>
        <v>24677</v>
      </c>
      <c r="G319" s="23">
        <f t="shared" si="100"/>
        <v>30162</v>
      </c>
      <c r="H319" s="23">
        <f t="shared" si="100"/>
        <v>20459</v>
      </c>
      <c r="I319" s="23">
        <f t="shared" si="100"/>
        <v>24059</v>
      </c>
      <c r="J319" s="23">
        <f t="shared" si="100"/>
        <v>24192</v>
      </c>
      <c r="K319" s="23">
        <f t="shared" si="100"/>
        <v>25504</v>
      </c>
      <c r="L319" s="23">
        <f t="shared" si="100"/>
        <v>27216</v>
      </c>
      <c r="M319" s="23">
        <f aca="true" t="shared" si="101" ref="M319:V319">SUM(M320:M327)</f>
        <v>4418</v>
      </c>
      <c r="N319" s="23">
        <f t="shared" si="101"/>
        <v>12060</v>
      </c>
      <c r="O319" s="23">
        <f t="shared" si="101"/>
        <v>5848</v>
      </c>
      <c r="P319" s="23">
        <f t="shared" si="101"/>
        <v>-827</v>
      </c>
      <c r="Q319" s="23">
        <f t="shared" si="101"/>
        <v>2946</v>
      </c>
      <c r="R319" s="23">
        <f t="shared" si="101"/>
        <v>16093</v>
      </c>
      <c r="S319" s="23">
        <f t="shared" si="101"/>
        <v>37832</v>
      </c>
      <c r="T319" s="23">
        <f t="shared" si="101"/>
        <v>14593</v>
      </c>
      <c r="U319" s="23">
        <f t="shared" si="101"/>
        <v>17109</v>
      </c>
      <c r="V319" s="23">
        <f t="shared" si="101"/>
        <v>21719</v>
      </c>
    </row>
    <row r="320" spans="1:22" s="6" customFormat="1" ht="11.25" customHeight="1">
      <c r="A320" s="42" t="s">
        <v>306</v>
      </c>
      <c r="B320" s="42"/>
      <c r="C320" s="15">
        <f aca="true" t="shared" si="102" ref="C320:L320">SUM(C59:C85)</f>
        <v>3912</v>
      </c>
      <c r="D320" s="15">
        <f t="shared" si="102"/>
        <v>5548</v>
      </c>
      <c r="E320" s="15">
        <f t="shared" si="102"/>
        <v>4488</v>
      </c>
      <c r="F320" s="15">
        <f t="shared" si="102"/>
        <v>3626</v>
      </c>
      <c r="G320" s="15">
        <f t="shared" si="102"/>
        <v>4359</v>
      </c>
      <c r="H320" s="15">
        <f t="shared" si="102"/>
        <v>3470</v>
      </c>
      <c r="I320" s="15">
        <f t="shared" si="102"/>
        <v>4257</v>
      </c>
      <c r="J320" s="15">
        <f t="shared" si="102"/>
        <v>3783</v>
      </c>
      <c r="K320" s="15">
        <f t="shared" si="102"/>
        <v>3757</v>
      </c>
      <c r="L320" s="15">
        <f t="shared" si="102"/>
        <v>4016</v>
      </c>
      <c r="M320" s="15">
        <f aca="true" t="shared" si="103" ref="M320:V320">SUM(M59:M85)</f>
        <v>442</v>
      </c>
      <c r="N320" s="15">
        <f t="shared" si="103"/>
        <v>1291</v>
      </c>
      <c r="O320" s="15">
        <f t="shared" si="103"/>
        <v>705</v>
      </c>
      <c r="P320" s="15">
        <f t="shared" si="103"/>
        <v>-131</v>
      </c>
      <c r="Q320" s="15">
        <f t="shared" si="103"/>
        <v>343</v>
      </c>
      <c r="R320" s="15">
        <f t="shared" si="103"/>
        <v>2848</v>
      </c>
      <c r="S320" s="15">
        <f t="shared" si="103"/>
        <v>5603</v>
      </c>
      <c r="T320" s="15">
        <f t="shared" si="103"/>
        <v>1672</v>
      </c>
      <c r="U320" s="15">
        <f t="shared" si="103"/>
        <v>2254</v>
      </c>
      <c r="V320" s="15">
        <f t="shared" si="103"/>
        <v>1620</v>
      </c>
    </row>
    <row r="321" spans="1:22" s="6" customFormat="1" ht="11.25" customHeight="1">
      <c r="A321" s="42" t="s">
        <v>307</v>
      </c>
      <c r="B321" s="42"/>
      <c r="C321" s="11">
        <f aca="true" t="shared" si="104" ref="C321:L321">SUM(C88:C178)</f>
        <v>8380</v>
      </c>
      <c r="D321" s="11">
        <f t="shared" si="104"/>
        <v>13204</v>
      </c>
      <c r="E321" s="11">
        <f t="shared" si="104"/>
        <v>11313</v>
      </c>
      <c r="F321" s="11">
        <f t="shared" si="104"/>
        <v>9645</v>
      </c>
      <c r="G321" s="11">
        <f t="shared" si="104"/>
        <v>12654</v>
      </c>
      <c r="H321" s="11">
        <f t="shared" si="104"/>
        <v>7526</v>
      </c>
      <c r="I321" s="11">
        <f t="shared" si="104"/>
        <v>9069</v>
      </c>
      <c r="J321" s="11">
        <f t="shared" si="104"/>
        <v>9088</v>
      </c>
      <c r="K321" s="11">
        <f t="shared" si="104"/>
        <v>9903</v>
      </c>
      <c r="L321" s="11">
        <f t="shared" si="104"/>
        <v>10808</v>
      </c>
      <c r="M321" s="11">
        <f aca="true" t="shared" si="105" ref="M321:V321">SUM(M88:M178)</f>
        <v>854</v>
      </c>
      <c r="N321" s="11">
        <f t="shared" si="105"/>
        <v>4135</v>
      </c>
      <c r="O321" s="11">
        <f t="shared" si="105"/>
        <v>2225</v>
      </c>
      <c r="P321" s="11">
        <f t="shared" si="105"/>
        <v>-258</v>
      </c>
      <c r="Q321" s="11">
        <f t="shared" si="105"/>
        <v>1846</v>
      </c>
      <c r="R321" s="11">
        <f t="shared" si="105"/>
        <v>7908</v>
      </c>
      <c r="S321" s="11">
        <f t="shared" si="105"/>
        <v>17478</v>
      </c>
      <c r="T321" s="11">
        <f t="shared" si="105"/>
        <v>8849</v>
      </c>
      <c r="U321" s="11">
        <f t="shared" si="105"/>
        <v>10815</v>
      </c>
      <c r="V321" s="11">
        <f t="shared" si="105"/>
        <v>11619</v>
      </c>
    </row>
    <row r="322" spans="1:22" s="6" customFormat="1" ht="11.25" customHeight="1">
      <c r="A322" s="42" t="s">
        <v>308</v>
      </c>
      <c r="B322" s="42"/>
      <c r="C322" s="11">
        <f aca="true" t="shared" si="106" ref="C322:L322">SUM(C181:C222)</f>
        <v>4853</v>
      </c>
      <c r="D322" s="11">
        <f t="shared" si="106"/>
        <v>7015</v>
      </c>
      <c r="E322" s="11">
        <f t="shared" si="106"/>
        <v>5611</v>
      </c>
      <c r="F322" s="11">
        <f t="shared" si="106"/>
        <v>4771</v>
      </c>
      <c r="G322" s="11">
        <f t="shared" si="106"/>
        <v>5605</v>
      </c>
      <c r="H322" s="11">
        <f t="shared" si="106"/>
        <v>3960</v>
      </c>
      <c r="I322" s="11">
        <f t="shared" si="106"/>
        <v>4668</v>
      </c>
      <c r="J322" s="11">
        <f t="shared" si="106"/>
        <v>5233</v>
      </c>
      <c r="K322" s="11">
        <f t="shared" si="106"/>
        <v>5219</v>
      </c>
      <c r="L322" s="11">
        <f t="shared" si="106"/>
        <v>5569</v>
      </c>
      <c r="M322" s="11">
        <f aca="true" t="shared" si="107" ref="M322:V322">SUM(M181:M222)</f>
        <v>893</v>
      </c>
      <c r="N322" s="11">
        <f t="shared" si="107"/>
        <v>2347</v>
      </c>
      <c r="O322" s="11">
        <f t="shared" si="107"/>
        <v>378</v>
      </c>
      <c r="P322" s="11">
        <f t="shared" si="107"/>
        <v>-448</v>
      </c>
      <c r="Q322" s="11">
        <f t="shared" si="107"/>
        <v>36</v>
      </c>
      <c r="R322" s="11">
        <f t="shared" si="107"/>
        <v>2858</v>
      </c>
      <c r="S322" s="11">
        <f t="shared" si="107"/>
        <v>8547</v>
      </c>
      <c r="T322" s="11">
        <f t="shared" si="107"/>
        <v>2537</v>
      </c>
      <c r="U322" s="11">
        <f t="shared" si="107"/>
        <v>1956</v>
      </c>
      <c r="V322" s="11">
        <f t="shared" si="107"/>
        <v>5005</v>
      </c>
    </row>
    <row r="323" spans="1:22" s="6" customFormat="1" ht="11.25" customHeight="1">
      <c r="A323" s="42" t="s">
        <v>309</v>
      </c>
      <c r="B323" s="42"/>
      <c r="C323" s="11">
        <f aca="true" t="shared" si="108" ref="C323:L323">SUM(C225:C246)</f>
        <v>745</v>
      </c>
      <c r="D323" s="11">
        <f t="shared" si="108"/>
        <v>661</v>
      </c>
      <c r="E323" s="11">
        <f t="shared" si="108"/>
        <v>486</v>
      </c>
      <c r="F323" s="11">
        <f t="shared" si="108"/>
        <v>538</v>
      </c>
      <c r="G323" s="11">
        <f t="shared" si="108"/>
        <v>600</v>
      </c>
      <c r="H323" s="11">
        <f t="shared" si="108"/>
        <v>664</v>
      </c>
      <c r="I323" s="11">
        <f t="shared" si="108"/>
        <v>685</v>
      </c>
      <c r="J323" s="11">
        <f t="shared" si="108"/>
        <v>697</v>
      </c>
      <c r="K323" s="11">
        <f t="shared" si="108"/>
        <v>573</v>
      </c>
      <c r="L323" s="11">
        <f t="shared" si="108"/>
        <v>492</v>
      </c>
      <c r="M323" s="11">
        <f aca="true" t="shared" si="109" ref="M323:V323">SUM(M225:M246)</f>
        <v>81</v>
      </c>
      <c r="N323" s="11">
        <f t="shared" si="109"/>
        <v>-24</v>
      </c>
      <c r="O323" s="11">
        <f t="shared" si="109"/>
        <v>-211</v>
      </c>
      <c r="P323" s="11">
        <f t="shared" si="109"/>
        <v>-35</v>
      </c>
      <c r="Q323" s="11">
        <f t="shared" si="109"/>
        <v>108</v>
      </c>
      <c r="R323" s="11">
        <f t="shared" si="109"/>
        <v>-226</v>
      </c>
      <c r="S323" s="11">
        <f t="shared" si="109"/>
        <v>14</v>
      </c>
      <c r="T323" s="11">
        <f t="shared" si="109"/>
        <v>435</v>
      </c>
      <c r="U323" s="11">
        <f t="shared" si="109"/>
        <v>406</v>
      </c>
      <c r="V323" s="11">
        <f t="shared" si="109"/>
        <v>464</v>
      </c>
    </row>
    <row r="324" spans="1:22" s="6" customFormat="1" ht="11.25" customHeight="1">
      <c r="A324" s="42" t="s">
        <v>310</v>
      </c>
      <c r="B324" s="42"/>
      <c r="C324" s="11">
        <f aca="true" t="shared" si="110" ref="C324:L324">SUM(C249:C267)</f>
        <v>3836</v>
      </c>
      <c r="D324" s="11">
        <f t="shared" si="110"/>
        <v>5498</v>
      </c>
      <c r="E324" s="11">
        <f t="shared" si="110"/>
        <v>4650</v>
      </c>
      <c r="F324" s="11">
        <f t="shared" si="110"/>
        <v>3721</v>
      </c>
      <c r="G324" s="11">
        <f t="shared" si="110"/>
        <v>4261</v>
      </c>
      <c r="H324" s="11">
        <f t="shared" si="110"/>
        <v>2386</v>
      </c>
      <c r="I324" s="11">
        <f t="shared" si="110"/>
        <v>2752</v>
      </c>
      <c r="J324" s="11">
        <f t="shared" si="110"/>
        <v>2856</v>
      </c>
      <c r="K324" s="11">
        <f t="shared" si="110"/>
        <v>3338</v>
      </c>
      <c r="L324" s="11">
        <f t="shared" si="110"/>
        <v>3687</v>
      </c>
      <c r="M324" s="11">
        <f aca="true" t="shared" si="111" ref="M324:V324">SUM(M249:M267)</f>
        <v>1450</v>
      </c>
      <c r="N324" s="11">
        <f t="shared" si="111"/>
        <v>2746</v>
      </c>
      <c r="O324" s="11">
        <f t="shared" si="111"/>
        <v>1794</v>
      </c>
      <c r="P324" s="11">
        <f t="shared" si="111"/>
        <v>383</v>
      </c>
      <c r="Q324" s="11">
        <f t="shared" si="111"/>
        <v>574</v>
      </c>
      <c r="R324" s="11">
        <f t="shared" si="111"/>
        <v>1148</v>
      </c>
      <c r="S324" s="11">
        <f t="shared" si="111"/>
        <v>5230</v>
      </c>
      <c r="T324" s="11">
        <f t="shared" si="111"/>
        <v>1505</v>
      </c>
      <c r="U324" s="11">
        <f t="shared" si="111"/>
        <v>2279</v>
      </c>
      <c r="V324" s="11">
        <f t="shared" si="111"/>
        <v>2206</v>
      </c>
    </row>
    <row r="325" spans="1:22" s="6" customFormat="1" ht="11.25" customHeight="1">
      <c r="A325" s="42" t="s">
        <v>311</v>
      </c>
      <c r="B325" s="42"/>
      <c r="C325" s="11">
        <f aca="true" t="shared" si="112" ref="C325:L325">SUM(C270:C275)</f>
        <v>955</v>
      </c>
      <c r="D325" s="11">
        <f t="shared" si="112"/>
        <v>1472</v>
      </c>
      <c r="E325" s="11">
        <f t="shared" si="112"/>
        <v>1398</v>
      </c>
      <c r="F325" s="11">
        <f t="shared" si="112"/>
        <v>901</v>
      </c>
      <c r="G325" s="11">
        <f t="shared" si="112"/>
        <v>1164</v>
      </c>
      <c r="H325" s="11">
        <f t="shared" si="112"/>
        <v>570</v>
      </c>
      <c r="I325" s="11">
        <f t="shared" si="112"/>
        <v>646</v>
      </c>
      <c r="J325" s="11">
        <f t="shared" si="112"/>
        <v>674</v>
      </c>
      <c r="K325" s="11">
        <f t="shared" si="112"/>
        <v>806</v>
      </c>
      <c r="L325" s="11">
        <f t="shared" si="112"/>
        <v>895</v>
      </c>
      <c r="M325" s="11">
        <f aca="true" t="shared" si="113" ref="M325:V325">SUM(M270:M275)</f>
        <v>385</v>
      </c>
      <c r="N325" s="11">
        <f t="shared" si="113"/>
        <v>826</v>
      </c>
      <c r="O325" s="11">
        <f t="shared" si="113"/>
        <v>724</v>
      </c>
      <c r="P325" s="11">
        <f t="shared" si="113"/>
        <v>95</v>
      </c>
      <c r="Q325" s="11">
        <f t="shared" si="113"/>
        <v>269</v>
      </c>
      <c r="R325" s="11">
        <f t="shared" si="113"/>
        <v>291</v>
      </c>
      <c r="S325" s="11">
        <f t="shared" si="113"/>
        <v>1369</v>
      </c>
      <c r="T325" s="11">
        <f t="shared" si="113"/>
        <v>168</v>
      </c>
      <c r="U325" s="11">
        <f t="shared" si="113"/>
        <v>593</v>
      </c>
      <c r="V325" s="11">
        <f t="shared" si="113"/>
        <v>898</v>
      </c>
    </row>
    <row r="326" spans="1:22" s="6" customFormat="1" ht="11.25" customHeight="1">
      <c r="A326" s="42" t="s">
        <v>312</v>
      </c>
      <c r="B326" s="42"/>
      <c r="C326" s="11">
        <f aca="true" t="shared" si="114" ref="C326:L326">SUM(C278:C294)</f>
        <v>770</v>
      </c>
      <c r="D326" s="11">
        <f t="shared" si="114"/>
        <v>776</v>
      </c>
      <c r="E326" s="11">
        <f t="shared" si="114"/>
        <v>573</v>
      </c>
      <c r="F326" s="11">
        <f t="shared" si="114"/>
        <v>476</v>
      </c>
      <c r="G326" s="11">
        <f t="shared" si="114"/>
        <v>548</v>
      </c>
      <c r="H326" s="11">
        <f t="shared" si="114"/>
        <v>754</v>
      </c>
      <c r="I326" s="11">
        <f t="shared" si="114"/>
        <v>797</v>
      </c>
      <c r="J326" s="11">
        <f t="shared" si="114"/>
        <v>755</v>
      </c>
      <c r="K326" s="11">
        <f t="shared" si="114"/>
        <v>769</v>
      </c>
      <c r="L326" s="11">
        <f t="shared" si="114"/>
        <v>698</v>
      </c>
      <c r="M326" s="11">
        <f aca="true" t="shared" si="115" ref="M326:V326">SUM(M278:M294)</f>
        <v>16</v>
      </c>
      <c r="N326" s="11">
        <f t="shared" si="115"/>
        <v>-21</v>
      </c>
      <c r="O326" s="11">
        <f t="shared" si="115"/>
        <v>-182</v>
      </c>
      <c r="P326" s="11">
        <f t="shared" si="115"/>
        <v>-293</v>
      </c>
      <c r="Q326" s="11">
        <f t="shared" si="115"/>
        <v>-150</v>
      </c>
      <c r="R326" s="11">
        <f t="shared" si="115"/>
        <v>411</v>
      </c>
      <c r="S326" s="11">
        <f t="shared" si="115"/>
        <v>-822</v>
      </c>
      <c r="T326" s="11">
        <f t="shared" si="115"/>
        <v>70</v>
      </c>
      <c r="U326" s="11">
        <f t="shared" si="115"/>
        <v>333</v>
      </c>
      <c r="V326" s="11">
        <f t="shared" si="115"/>
        <v>357</v>
      </c>
    </row>
    <row r="327" spans="1:22" s="6" customFormat="1" ht="11.25" customHeight="1">
      <c r="A327" s="43" t="s">
        <v>313</v>
      </c>
      <c r="B327" s="43"/>
      <c r="C327" s="24">
        <f aca="true" t="shared" si="116" ref="C327:L327">SUM(C297:C317)</f>
        <v>1426</v>
      </c>
      <c r="D327" s="24">
        <f t="shared" si="116"/>
        <v>1945</v>
      </c>
      <c r="E327" s="24">
        <f t="shared" si="116"/>
        <v>1521</v>
      </c>
      <c r="F327" s="24">
        <f t="shared" si="116"/>
        <v>999</v>
      </c>
      <c r="G327" s="24">
        <f t="shared" si="116"/>
        <v>971</v>
      </c>
      <c r="H327" s="24">
        <f t="shared" si="116"/>
        <v>1129</v>
      </c>
      <c r="I327" s="24">
        <f t="shared" si="116"/>
        <v>1185</v>
      </c>
      <c r="J327" s="24">
        <f t="shared" si="116"/>
        <v>1106</v>
      </c>
      <c r="K327" s="24">
        <f t="shared" si="116"/>
        <v>1139</v>
      </c>
      <c r="L327" s="24">
        <f t="shared" si="116"/>
        <v>1051</v>
      </c>
      <c r="M327" s="24">
        <f aca="true" t="shared" si="117" ref="M327:V327">SUM(M297:M317)</f>
        <v>297</v>
      </c>
      <c r="N327" s="24">
        <f t="shared" si="117"/>
        <v>760</v>
      </c>
      <c r="O327" s="24">
        <f t="shared" si="117"/>
        <v>415</v>
      </c>
      <c r="P327" s="24">
        <f t="shared" si="117"/>
        <v>-140</v>
      </c>
      <c r="Q327" s="24">
        <f t="shared" si="117"/>
        <v>-80</v>
      </c>
      <c r="R327" s="24">
        <f t="shared" si="117"/>
        <v>855</v>
      </c>
      <c r="S327" s="24">
        <f t="shared" si="117"/>
        <v>413</v>
      </c>
      <c r="T327" s="24">
        <f t="shared" si="117"/>
        <v>-643</v>
      </c>
      <c r="U327" s="24">
        <f t="shared" si="117"/>
        <v>-1527</v>
      </c>
      <c r="V327" s="24">
        <f t="shared" si="117"/>
        <v>-450</v>
      </c>
    </row>
    <row r="328" spans="1:22" s="6" customFormat="1" ht="11.25" customHeight="1">
      <c r="A328" s="14"/>
      <c r="B328" s="14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</row>
    <row r="329" spans="1:22" s="21" customFormat="1" ht="11.25" customHeight="1">
      <c r="A329" s="41" t="s">
        <v>314</v>
      </c>
      <c r="B329" s="41"/>
      <c r="C329" s="23">
        <f aca="true" t="shared" si="118" ref="C329:L329">SUM(C330:C333)</f>
        <v>19247</v>
      </c>
      <c r="D329" s="23">
        <f t="shared" si="118"/>
        <v>29663</v>
      </c>
      <c r="E329" s="23">
        <f t="shared" si="118"/>
        <v>25088</v>
      </c>
      <c r="F329" s="23">
        <f t="shared" si="118"/>
        <v>20816</v>
      </c>
      <c r="G329" s="23">
        <f t="shared" si="118"/>
        <v>25914</v>
      </c>
      <c r="H329" s="23">
        <f t="shared" si="118"/>
        <v>15600</v>
      </c>
      <c r="I329" s="23">
        <f t="shared" si="118"/>
        <v>18987</v>
      </c>
      <c r="J329" s="23">
        <f t="shared" si="118"/>
        <v>19490</v>
      </c>
      <c r="K329" s="23">
        <f t="shared" si="118"/>
        <v>20509</v>
      </c>
      <c r="L329" s="23">
        <f t="shared" si="118"/>
        <v>22453</v>
      </c>
      <c r="M329" s="23">
        <f aca="true" t="shared" si="119" ref="M329:V329">SUM(M330:M333)</f>
        <v>3647</v>
      </c>
      <c r="N329" s="23">
        <f t="shared" si="119"/>
        <v>10676</v>
      </c>
      <c r="O329" s="23">
        <f t="shared" si="119"/>
        <v>5598</v>
      </c>
      <c r="P329" s="23">
        <f t="shared" si="119"/>
        <v>307</v>
      </c>
      <c r="Q329" s="23">
        <f t="shared" si="119"/>
        <v>3461</v>
      </c>
      <c r="R329" s="23">
        <f t="shared" si="119"/>
        <v>16644</v>
      </c>
      <c r="S329" s="23">
        <f t="shared" si="119"/>
        <v>37143</v>
      </c>
      <c r="T329" s="23">
        <f t="shared" si="119"/>
        <v>15607</v>
      </c>
      <c r="U329" s="23">
        <f t="shared" si="119"/>
        <v>16868</v>
      </c>
      <c r="V329" s="23">
        <f t="shared" si="119"/>
        <v>19568</v>
      </c>
    </row>
    <row r="330" spans="1:22" s="6" customFormat="1" ht="11.25" customHeight="1">
      <c r="A330" s="42" t="s">
        <v>310</v>
      </c>
      <c r="B330" s="42"/>
      <c r="C330" s="15">
        <f aca="true" t="shared" si="120" ref="C330:L330">C249+C250+C251+C252+C253+C254+C255+C256+C258+C261+C262+C265+C267+C271+C263+C190</f>
        <v>3892</v>
      </c>
      <c r="D330" s="15">
        <f t="shared" si="120"/>
        <v>5569</v>
      </c>
      <c r="E330" s="15">
        <f t="shared" si="120"/>
        <v>4743</v>
      </c>
      <c r="F330" s="15">
        <f t="shared" si="120"/>
        <v>3803</v>
      </c>
      <c r="G330" s="15">
        <f t="shared" si="120"/>
        <v>4467</v>
      </c>
      <c r="H330" s="15">
        <f t="shared" si="120"/>
        <v>2380</v>
      </c>
      <c r="I330" s="15">
        <f t="shared" si="120"/>
        <v>2746</v>
      </c>
      <c r="J330" s="15">
        <f t="shared" si="120"/>
        <v>2869</v>
      </c>
      <c r="K330" s="15">
        <f t="shared" si="120"/>
        <v>3334</v>
      </c>
      <c r="L330" s="15">
        <f t="shared" si="120"/>
        <v>3723</v>
      </c>
      <c r="M330" s="15">
        <f aca="true" t="shared" si="121" ref="M330:V330">M249+M250+M251+M252+M253+M254+M255+M256+M258+M261+M262+M265+M267+M271+M263+M190</f>
        <v>1512</v>
      </c>
      <c r="N330" s="15">
        <f t="shared" si="121"/>
        <v>2823</v>
      </c>
      <c r="O330" s="15">
        <f t="shared" si="121"/>
        <v>1874</v>
      </c>
      <c r="P330" s="15">
        <f t="shared" si="121"/>
        <v>469</v>
      </c>
      <c r="Q330" s="15">
        <f t="shared" si="121"/>
        <v>744</v>
      </c>
      <c r="R330" s="15">
        <f t="shared" si="121"/>
        <v>1482</v>
      </c>
      <c r="S330" s="15">
        <f t="shared" si="121"/>
        <v>5511</v>
      </c>
      <c r="T330" s="15">
        <f t="shared" si="121"/>
        <v>1732</v>
      </c>
      <c r="U330" s="15">
        <f t="shared" si="121"/>
        <v>2477</v>
      </c>
      <c r="V330" s="15">
        <f t="shared" si="121"/>
        <v>2859</v>
      </c>
    </row>
    <row r="331" spans="1:22" s="6" customFormat="1" ht="11.25" customHeight="1">
      <c r="A331" s="42" t="s">
        <v>315</v>
      </c>
      <c r="B331" s="42"/>
      <c r="C331" s="11">
        <f aca="true" t="shared" si="122" ref="C331:L331">+C59+C60+C61+C105+C65+C67+C68+C69+C70+C71+C72+C75+C76+C78+C79+C80+C81+C82+C83+C84+C85</f>
        <v>3718</v>
      </c>
      <c r="D331" s="11">
        <f t="shared" si="122"/>
        <v>5400</v>
      </c>
      <c r="E331" s="11">
        <f t="shared" si="122"/>
        <v>4407</v>
      </c>
      <c r="F331" s="11">
        <f t="shared" si="122"/>
        <v>3543</v>
      </c>
      <c r="G331" s="11">
        <f t="shared" si="122"/>
        <v>4265</v>
      </c>
      <c r="H331" s="11">
        <f t="shared" si="122"/>
        <v>3273</v>
      </c>
      <c r="I331" s="11">
        <f t="shared" si="122"/>
        <v>4050</v>
      </c>
      <c r="J331" s="11">
        <f t="shared" si="122"/>
        <v>3643</v>
      </c>
      <c r="K331" s="11">
        <f t="shared" si="122"/>
        <v>3629</v>
      </c>
      <c r="L331" s="11">
        <f t="shared" si="122"/>
        <v>3894</v>
      </c>
      <c r="M331" s="11">
        <f aca="true" t="shared" si="123" ref="M331:V331">+M59+M60+M61+M105+M65+M67+M68+M69+M70+M71+M72+M75+M76+M78+M79+M80+M81+M82+M83+M84+M85</f>
        <v>445</v>
      </c>
      <c r="N331" s="11">
        <f t="shared" si="123"/>
        <v>1350</v>
      </c>
      <c r="O331" s="11">
        <f t="shared" si="123"/>
        <v>764</v>
      </c>
      <c r="P331" s="11">
        <f t="shared" si="123"/>
        <v>-86</v>
      </c>
      <c r="Q331" s="11">
        <f t="shared" si="123"/>
        <v>371</v>
      </c>
      <c r="R331" s="11">
        <f t="shared" si="123"/>
        <v>3162</v>
      </c>
      <c r="S331" s="11">
        <f t="shared" si="123"/>
        <v>5727</v>
      </c>
      <c r="T331" s="11">
        <f t="shared" si="123"/>
        <v>1795</v>
      </c>
      <c r="U331" s="11">
        <f t="shared" si="123"/>
        <v>2221</v>
      </c>
      <c r="V331" s="11">
        <f t="shared" si="123"/>
        <v>1528</v>
      </c>
    </row>
    <row r="332" spans="1:22" s="6" customFormat="1" ht="11.25" customHeight="1">
      <c r="A332" s="42" t="s">
        <v>308</v>
      </c>
      <c r="B332" s="42"/>
      <c r="C332" s="11">
        <f aca="true" t="shared" si="124" ref="C332:L332">+C181+C225+C226+C186+C189+C192+C195+C238+C196+C199+C200+C201+C240+C203+C204+C241+C206+C243+C208+C210+C213+C217+C218+C220</f>
        <v>4081</v>
      </c>
      <c r="D332" s="11">
        <f t="shared" si="124"/>
        <v>6358</v>
      </c>
      <c r="E332" s="11">
        <f t="shared" si="124"/>
        <v>5269</v>
      </c>
      <c r="F332" s="11">
        <f t="shared" si="124"/>
        <v>4461</v>
      </c>
      <c r="G332" s="11">
        <f t="shared" si="124"/>
        <v>5305</v>
      </c>
      <c r="H332" s="11">
        <f t="shared" si="124"/>
        <v>3210</v>
      </c>
      <c r="I332" s="11">
        <f t="shared" si="124"/>
        <v>4036</v>
      </c>
      <c r="J332" s="11">
        <f t="shared" si="124"/>
        <v>4647</v>
      </c>
      <c r="K332" s="11">
        <f t="shared" si="124"/>
        <v>4522</v>
      </c>
      <c r="L332" s="11">
        <f t="shared" si="124"/>
        <v>4923</v>
      </c>
      <c r="M332" s="11">
        <f aca="true" t="shared" si="125" ref="M332:V332">+M181+M225+M226+M186+M189+M192+M195+M238+M196+M199+M200+M201+M240+M203+M204+M241+M206+M243+M208+M210+M213+M217+M218+M220</f>
        <v>871</v>
      </c>
      <c r="N332" s="11">
        <f t="shared" si="125"/>
        <v>2322</v>
      </c>
      <c r="O332" s="11">
        <f t="shared" si="125"/>
        <v>622</v>
      </c>
      <c r="P332" s="11">
        <f t="shared" si="125"/>
        <v>-61</v>
      </c>
      <c r="Q332" s="11">
        <f t="shared" si="125"/>
        <v>382</v>
      </c>
      <c r="R332" s="11">
        <f t="shared" si="125"/>
        <v>3774</v>
      </c>
      <c r="S332" s="11">
        <f t="shared" si="125"/>
        <v>8624</v>
      </c>
      <c r="T332" s="11">
        <f t="shared" si="125"/>
        <v>3105</v>
      </c>
      <c r="U332" s="11">
        <f t="shared" si="125"/>
        <v>2330</v>
      </c>
      <c r="V332" s="11">
        <f t="shared" si="125"/>
        <v>4565</v>
      </c>
    </row>
    <row r="333" spans="1:22" s="6" customFormat="1" ht="11.25" customHeight="1">
      <c r="A333" s="43" t="s">
        <v>307</v>
      </c>
      <c r="B333" s="43"/>
      <c r="C333" s="24">
        <f aca="true" t="shared" si="126" ref="C333:L333">+C88+C89+C90+C92+C94+C95+C96+C100+C98+C103+C102+C107+C106+C109+C108+C113+C111+C114+C112+C118+C115+C121+C119+C122+C123+C124+C125+C127+C128+C129+C130+C131+C132+C133+C134+C136+C135+C137+C138+C140+C139+C142+C141+C146+C144+C149+C148+C151+C150+C152+C153+C154+C155+C156+C157+C158+C159+C162+C161+C164+C163+C167+C166+C168+C169+C170+C171+C173+C174+C177+C176+C178</f>
        <v>7556</v>
      </c>
      <c r="D333" s="24">
        <f t="shared" si="126"/>
        <v>12336</v>
      </c>
      <c r="E333" s="24">
        <f t="shared" si="126"/>
        <v>10669</v>
      </c>
      <c r="F333" s="24">
        <f t="shared" si="126"/>
        <v>9009</v>
      </c>
      <c r="G333" s="24">
        <f t="shared" si="126"/>
        <v>11877</v>
      </c>
      <c r="H333" s="24">
        <f t="shared" si="126"/>
        <v>6737</v>
      </c>
      <c r="I333" s="24">
        <f t="shared" si="126"/>
        <v>8155</v>
      </c>
      <c r="J333" s="24">
        <f t="shared" si="126"/>
        <v>8331</v>
      </c>
      <c r="K333" s="24">
        <f t="shared" si="126"/>
        <v>9024</v>
      </c>
      <c r="L333" s="24">
        <f t="shared" si="126"/>
        <v>9913</v>
      </c>
      <c r="M333" s="24">
        <f aca="true" t="shared" si="127" ref="M333:V333">+M88+M89+M90+M92+M94+M95+M96+M100+M98+M103+M102+M107+M106+M109+M108+M113+M111+M114+M112+M118+M115+M121+M119+M122+M123+M124+M125+M127+M128+M129+M130+M131+M132+M133+M134+M136+M135+M137+M138+M140+M139+M142+M141+M146+M144+M149+M148+M151+M150+M152+M153+M154+M155+M156+M157+M158+M159+M162+M161+M164+M163+M167+M166+M168+M169+M170+M171+M173+M174+M177+M176+M178</f>
        <v>819</v>
      </c>
      <c r="N333" s="24">
        <f t="shared" si="127"/>
        <v>4181</v>
      </c>
      <c r="O333" s="24">
        <f t="shared" si="127"/>
        <v>2338</v>
      </c>
      <c r="P333" s="24">
        <f t="shared" si="127"/>
        <v>-15</v>
      </c>
      <c r="Q333" s="24">
        <f t="shared" si="127"/>
        <v>1964</v>
      </c>
      <c r="R333" s="24">
        <f t="shared" si="127"/>
        <v>8226</v>
      </c>
      <c r="S333" s="24">
        <f t="shared" si="127"/>
        <v>17281</v>
      </c>
      <c r="T333" s="24">
        <f t="shared" si="127"/>
        <v>8975</v>
      </c>
      <c r="U333" s="24">
        <f t="shared" si="127"/>
        <v>9840</v>
      </c>
      <c r="V333" s="24">
        <f t="shared" si="127"/>
        <v>10616</v>
      </c>
    </row>
    <row r="334" spans="1:22" s="25" customFormat="1" ht="5.25" customHeight="1">
      <c r="A334" s="46"/>
      <c r="B334" s="46"/>
      <c r="C334" s="46"/>
      <c r="D334" s="46"/>
      <c r="E334" s="46"/>
      <c r="F334" s="46"/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</row>
    <row r="335" spans="1:22" s="26" customFormat="1" ht="12.75">
      <c r="A335" s="47" t="s">
        <v>316</v>
      </c>
      <c r="B335" s="47"/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9"/>
      <c r="N335" s="49"/>
      <c r="O335" s="49"/>
      <c r="P335" s="49"/>
      <c r="Q335" s="49"/>
      <c r="R335" s="49"/>
      <c r="S335" s="49"/>
      <c r="T335" s="49"/>
      <c r="U335" s="49"/>
      <c r="V335" s="49"/>
    </row>
    <row r="336" spans="1:22" s="25" customFormat="1" ht="5.25" customHeight="1">
      <c r="A336" s="46"/>
      <c r="B336" s="46"/>
      <c r="C336" s="46"/>
      <c r="D336" s="46"/>
      <c r="E336" s="46"/>
      <c r="F336" s="46"/>
      <c r="G336" s="46"/>
      <c r="H336" s="46"/>
      <c r="I336" s="46"/>
      <c r="J336" s="46"/>
      <c r="K336" s="46"/>
      <c r="L336" s="46"/>
      <c r="M336" s="49"/>
      <c r="N336" s="49"/>
      <c r="O336" s="49"/>
      <c r="P336" s="49"/>
      <c r="Q336" s="49"/>
      <c r="R336" s="49"/>
      <c r="S336" s="49"/>
      <c r="T336" s="49"/>
      <c r="U336" s="49"/>
      <c r="V336" s="49"/>
    </row>
    <row r="337" spans="1:22" s="26" customFormat="1" ht="12.75">
      <c r="A337" s="47" t="s">
        <v>317</v>
      </c>
      <c r="B337" s="47"/>
      <c r="C337" s="47"/>
      <c r="D337" s="47"/>
      <c r="E337" s="47"/>
      <c r="F337" s="47"/>
      <c r="G337" s="47"/>
      <c r="H337" s="47"/>
      <c r="I337" s="47"/>
      <c r="J337" s="47"/>
      <c r="K337" s="47"/>
      <c r="L337" s="47"/>
      <c r="M337" s="49"/>
      <c r="N337" s="49"/>
      <c r="O337" s="49"/>
      <c r="P337" s="49"/>
      <c r="Q337" s="49"/>
      <c r="R337" s="49"/>
      <c r="S337" s="49"/>
      <c r="T337" s="49"/>
      <c r="U337" s="49"/>
      <c r="V337" s="49"/>
    </row>
    <row r="338" spans="1:22" s="25" customFormat="1" ht="5.25" customHeight="1">
      <c r="A338" s="48"/>
      <c r="B338" s="48"/>
      <c r="C338" s="48"/>
      <c r="D338" s="48"/>
      <c r="E338" s="48"/>
      <c r="F338" s="48"/>
      <c r="G338" s="48"/>
      <c r="H338" s="48"/>
      <c r="I338" s="48"/>
      <c r="J338" s="48"/>
      <c r="K338" s="48"/>
      <c r="L338" s="48"/>
      <c r="M338" s="49"/>
      <c r="N338" s="49"/>
      <c r="O338" s="49"/>
      <c r="P338" s="49"/>
      <c r="Q338" s="49"/>
      <c r="R338" s="49"/>
      <c r="S338" s="49"/>
      <c r="T338" s="49"/>
      <c r="U338" s="49"/>
      <c r="V338" s="49"/>
    </row>
    <row r="339" spans="1:22" s="27" customFormat="1" ht="11.25" customHeight="1">
      <c r="A339" s="45" t="s">
        <v>318</v>
      </c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9"/>
      <c r="N339" s="49"/>
      <c r="O339" s="49"/>
      <c r="P339" s="49"/>
      <c r="Q339" s="49"/>
      <c r="R339" s="49"/>
      <c r="S339" s="49"/>
      <c r="T339" s="49"/>
      <c r="U339" s="49"/>
      <c r="V339" s="49"/>
    </row>
    <row r="340" spans="1:22" s="27" customFormat="1" ht="11.25" customHeight="1">
      <c r="A340" s="45" t="s">
        <v>319</v>
      </c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</row>
  </sheetData>
  <sheetProtection/>
  <mergeCells count="315">
    <mergeCell ref="A334:V334"/>
    <mergeCell ref="A335:V335"/>
    <mergeCell ref="A336:V336"/>
    <mergeCell ref="A337:V337"/>
    <mergeCell ref="A338:V338"/>
    <mergeCell ref="A339:V339"/>
    <mergeCell ref="A330:B330"/>
    <mergeCell ref="A331:B331"/>
    <mergeCell ref="A340:V340"/>
    <mergeCell ref="A332:B332"/>
    <mergeCell ref="A333:B333"/>
    <mergeCell ref="A323:B323"/>
    <mergeCell ref="A324:B324"/>
    <mergeCell ref="A325:B325"/>
    <mergeCell ref="A326:B326"/>
    <mergeCell ref="A327:B327"/>
    <mergeCell ref="A329:B329"/>
    <mergeCell ref="A316:B316"/>
    <mergeCell ref="A317:B317"/>
    <mergeCell ref="A319:B319"/>
    <mergeCell ref="A320:B320"/>
    <mergeCell ref="A321:B321"/>
    <mergeCell ref="A322:B322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1:B291"/>
    <mergeCell ref="A292:B292"/>
    <mergeCell ref="A293:B293"/>
    <mergeCell ref="A294:B294"/>
    <mergeCell ref="A296:B296"/>
    <mergeCell ref="A297:B297"/>
    <mergeCell ref="A285:B285"/>
    <mergeCell ref="A286:B286"/>
    <mergeCell ref="A287:B287"/>
    <mergeCell ref="A288:B288"/>
    <mergeCell ref="A289:B289"/>
    <mergeCell ref="A290:B290"/>
    <mergeCell ref="A279:B279"/>
    <mergeCell ref="A280:B280"/>
    <mergeCell ref="A281:B281"/>
    <mergeCell ref="A282:B282"/>
    <mergeCell ref="A283:B283"/>
    <mergeCell ref="A284:B284"/>
    <mergeCell ref="A272:B272"/>
    <mergeCell ref="A273:B273"/>
    <mergeCell ref="A274:B274"/>
    <mergeCell ref="A275:B275"/>
    <mergeCell ref="A277:B277"/>
    <mergeCell ref="A278:B278"/>
    <mergeCell ref="A265:B265"/>
    <mergeCell ref="A266:B266"/>
    <mergeCell ref="A267:B267"/>
    <mergeCell ref="A269:B269"/>
    <mergeCell ref="A270:B270"/>
    <mergeCell ref="A271:B271"/>
    <mergeCell ref="A259:B259"/>
    <mergeCell ref="A260:B260"/>
    <mergeCell ref="A261:B261"/>
    <mergeCell ref="A262:B262"/>
    <mergeCell ref="A263:B263"/>
    <mergeCell ref="A264:B264"/>
    <mergeCell ref="A253:B253"/>
    <mergeCell ref="A254:B254"/>
    <mergeCell ref="A255:B255"/>
    <mergeCell ref="A256:B256"/>
    <mergeCell ref="A257:B257"/>
    <mergeCell ref="A258:B258"/>
    <mergeCell ref="A246:B246"/>
    <mergeCell ref="A248:B248"/>
    <mergeCell ref="A249:B249"/>
    <mergeCell ref="A250:B250"/>
    <mergeCell ref="A251:B251"/>
    <mergeCell ref="A252:B252"/>
    <mergeCell ref="A240:B240"/>
    <mergeCell ref="A241:B241"/>
    <mergeCell ref="A242:B242"/>
    <mergeCell ref="A243:B243"/>
    <mergeCell ref="A244:B244"/>
    <mergeCell ref="A245:B245"/>
    <mergeCell ref="A234:B234"/>
    <mergeCell ref="A235:B235"/>
    <mergeCell ref="A236:B236"/>
    <mergeCell ref="A237:B237"/>
    <mergeCell ref="A238:B238"/>
    <mergeCell ref="A239:B239"/>
    <mergeCell ref="A228:B228"/>
    <mergeCell ref="A229:B229"/>
    <mergeCell ref="A230:B230"/>
    <mergeCell ref="A231:B231"/>
    <mergeCell ref="A232:B232"/>
    <mergeCell ref="A233:B233"/>
    <mergeCell ref="A221:B221"/>
    <mergeCell ref="A222:B222"/>
    <mergeCell ref="A224:B224"/>
    <mergeCell ref="A225:B225"/>
    <mergeCell ref="A226:B226"/>
    <mergeCell ref="A227:B227"/>
    <mergeCell ref="A215:B215"/>
    <mergeCell ref="A216:B216"/>
    <mergeCell ref="A217:B217"/>
    <mergeCell ref="A218:B218"/>
    <mergeCell ref="A219:B219"/>
    <mergeCell ref="A220:B220"/>
    <mergeCell ref="A209:B209"/>
    <mergeCell ref="A210:B210"/>
    <mergeCell ref="A211:B211"/>
    <mergeCell ref="A212:B212"/>
    <mergeCell ref="A213:B213"/>
    <mergeCell ref="A214:B214"/>
    <mergeCell ref="A203:B203"/>
    <mergeCell ref="A204:B204"/>
    <mergeCell ref="A205:B205"/>
    <mergeCell ref="A206:B206"/>
    <mergeCell ref="A207:B207"/>
    <mergeCell ref="A208:B208"/>
    <mergeCell ref="A197:B197"/>
    <mergeCell ref="A198:B198"/>
    <mergeCell ref="A199:B199"/>
    <mergeCell ref="A200:B200"/>
    <mergeCell ref="A201:B201"/>
    <mergeCell ref="A202:B202"/>
    <mergeCell ref="A191:B191"/>
    <mergeCell ref="A192:B192"/>
    <mergeCell ref="A193:B193"/>
    <mergeCell ref="A194:B194"/>
    <mergeCell ref="A195:B195"/>
    <mergeCell ref="A196:B196"/>
    <mergeCell ref="A185:B185"/>
    <mergeCell ref="A186:B186"/>
    <mergeCell ref="A187:B187"/>
    <mergeCell ref="A188:B188"/>
    <mergeCell ref="A189:B189"/>
    <mergeCell ref="A190:B190"/>
    <mergeCell ref="A178:B178"/>
    <mergeCell ref="A180:B180"/>
    <mergeCell ref="A181:B181"/>
    <mergeCell ref="A182:B182"/>
    <mergeCell ref="A183:B183"/>
    <mergeCell ref="A184:B184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2:B112"/>
    <mergeCell ref="A113:B113"/>
    <mergeCell ref="A114:B114"/>
    <mergeCell ref="A115:B115"/>
    <mergeCell ref="A116:B116"/>
    <mergeCell ref="A117:B117"/>
    <mergeCell ref="A106:B106"/>
    <mergeCell ref="A107:B107"/>
    <mergeCell ref="A108:B108"/>
    <mergeCell ref="A109:B109"/>
    <mergeCell ref="A110:B110"/>
    <mergeCell ref="A111:B111"/>
    <mergeCell ref="A100:B100"/>
    <mergeCell ref="A101:B101"/>
    <mergeCell ref="A102:B102"/>
    <mergeCell ref="A103:B103"/>
    <mergeCell ref="A104:B104"/>
    <mergeCell ref="A105:B105"/>
    <mergeCell ref="A94:B94"/>
    <mergeCell ref="A95:B95"/>
    <mergeCell ref="A96:B96"/>
    <mergeCell ref="A97:B97"/>
    <mergeCell ref="A98:B98"/>
    <mergeCell ref="A99:B99"/>
    <mergeCell ref="A88:B88"/>
    <mergeCell ref="A89:B89"/>
    <mergeCell ref="A90:B90"/>
    <mergeCell ref="A91:B91"/>
    <mergeCell ref="A92:B92"/>
    <mergeCell ref="A93:B93"/>
    <mergeCell ref="A81:B81"/>
    <mergeCell ref="A82:B82"/>
    <mergeCell ref="A83:B83"/>
    <mergeCell ref="A84:B84"/>
    <mergeCell ref="A85:B85"/>
    <mergeCell ref="A87:B87"/>
    <mergeCell ref="A75:B75"/>
    <mergeCell ref="A76:B76"/>
    <mergeCell ref="A77:B77"/>
    <mergeCell ref="A78:B78"/>
    <mergeCell ref="A79:B79"/>
    <mergeCell ref="A80:B80"/>
    <mergeCell ref="A69:B69"/>
    <mergeCell ref="A70:B70"/>
    <mergeCell ref="A71:B71"/>
    <mergeCell ref="A72:B72"/>
    <mergeCell ref="A73:B73"/>
    <mergeCell ref="A74:B74"/>
    <mergeCell ref="A63:B63"/>
    <mergeCell ref="A64:B64"/>
    <mergeCell ref="A65:B65"/>
    <mergeCell ref="A66:B66"/>
    <mergeCell ref="A67:B67"/>
    <mergeCell ref="A68:B68"/>
    <mergeCell ref="A56:B56"/>
    <mergeCell ref="A58:B58"/>
    <mergeCell ref="A59:B59"/>
    <mergeCell ref="A60:B60"/>
    <mergeCell ref="A61:B61"/>
    <mergeCell ref="A62:B62"/>
    <mergeCell ref="A43:B43"/>
    <mergeCell ref="A44:B44"/>
    <mergeCell ref="A48:B48"/>
    <mergeCell ref="A53:B53"/>
    <mergeCell ref="A54:B54"/>
    <mergeCell ref="A55:B55"/>
    <mergeCell ref="A32:B32"/>
    <mergeCell ref="A33:B33"/>
    <mergeCell ref="A38:B38"/>
    <mergeCell ref="A39:B39"/>
    <mergeCell ref="A40:B40"/>
    <mergeCell ref="A42:B42"/>
    <mergeCell ref="A21:B21"/>
    <mergeCell ref="A23:B23"/>
    <mergeCell ref="A24:B24"/>
    <mergeCell ref="A25:B25"/>
    <mergeCell ref="A26:B26"/>
    <mergeCell ref="A29:B29"/>
    <mergeCell ref="A8:B8"/>
    <mergeCell ref="A9:B9"/>
    <mergeCell ref="A10:B10"/>
    <mergeCell ref="A12:B12"/>
    <mergeCell ref="A13:B13"/>
    <mergeCell ref="A17:B17"/>
    <mergeCell ref="A5:B5"/>
    <mergeCell ref="C5:G5"/>
    <mergeCell ref="H5:L5"/>
    <mergeCell ref="M5:Q5"/>
    <mergeCell ref="A7:L7"/>
    <mergeCell ref="M7:V7"/>
    <mergeCell ref="A1:V1"/>
    <mergeCell ref="A2:V2"/>
    <mergeCell ref="A3:V3"/>
    <mergeCell ref="A4:V4"/>
    <mergeCell ref="R5:V5"/>
    <mergeCell ref="A6:B6"/>
    <mergeCell ref="C6:G6"/>
    <mergeCell ref="H6:L6"/>
    <mergeCell ref="M6:Q6"/>
    <mergeCell ref="R6:V6"/>
  </mergeCells>
  <printOptions/>
  <pageMargins left="0" right="0" top="0" bottom="0" header="0" footer="0"/>
  <pageSetup horizontalDpi="1200" verticalDpi="12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Bilancio intercensuario della popolazione residente, dal 1951</dc:title>
  <dc:subject/>
  <dc:creator>Cavallo Giovanna</dc:creator>
  <cp:keywords/>
  <dc:description/>
  <cp:lastModifiedBy>Charpié Antoine / T116896</cp:lastModifiedBy>
  <cp:lastPrinted>2011-08-23T12:16:19Z</cp:lastPrinted>
  <dcterms:created xsi:type="dcterms:W3CDTF">2000-10-02T13:15:38Z</dcterms:created>
  <dcterms:modified xsi:type="dcterms:W3CDTF">2023-07-19T14:36:16Z</dcterms:modified>
  <cp:category/>
  <cp:version/>
  <cp:contentType/>
  <cp:contentStatus/>
</cp:coreProperties>
</file>