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120" activeTab="0"/>
  </bookViews>
  <sheets>
    <sheet name="2000" sheetId="1" r:id="rId1"/>
  </sheets>
  <definedNames>
    <definedName name="_xlnm.Print_Titles" localSheetId="0">'2000'!$1:$8</definedName>
  </definedNames>
  <calcPr fullCalcOnLoad="1"/>
</workbook>
</file>

<file path=xl/sharedStrings.xml><?xml version="1.0" encoding="utf-8"?>
<sst xmlns="http://schemas.openxmlformats.org/spreadsheetml/2006/main" count="322" uniqueCount="319">
  <si>
    <t>Italiano</t>
  </si>
  <si>
    <t>Tedesco</t>
  </si>
  <si>
    <t>Francese</t>
  </si>
  <si>
    <t>Romancio</t>
  </si>
  <si>
    <t>Altra</t>
  </si>
  <si>
    <t>Ass.</t>
  </si>
  <si>
    <r>
      <t>‰</t>
    </r>
    <r>
      <rPr>
        <vertAlign val="superscript"/>
        <sz val="9"/>
        <rFont val="Arial"/>
        <family val="2"/>
      </rPr>
      <t>1</t>
    </r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</si>
  <si>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</si>
  <si>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</si>
  <si>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</si>
  <si>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</si>
  <si>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</si>
  <si>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</si>
  <si>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</si>
  <si>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</si>
  <si>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</si>
  <si>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</si>
  <si>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</si>
  <si>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</si>
  <si>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</si>
  <si>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</si>
  <si>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</si>
  <si>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</si>
  <si>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</si>
  <si>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</si>
  <si>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</si>
  <si>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</si>
  <si>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</si>
  <si>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</si>
  <si>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</si>
  <si>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</si>
  <si>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</si>
  <si>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</si>
  <si>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</si>
  <si>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</si>
  <si>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</si>
  <si>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</si>
  <si>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</si>
  <si>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</si>
  <si>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</si>
  <si>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</si>
  <si>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</si>
  <si>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</si>
  <si>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</si>
  <si>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</si>
  <si>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</si>
  <si>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</si>
  <si>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</si>
  <si>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</si>
  <si>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</si>
  <si>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</si>
  <si>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</si>
  <si>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</si>
  <si>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</si>
  <si>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</si>
  <si>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</si>
  <si>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</si>
  <si>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</si>
  <si>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</si>
  <si>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</si>
  <si>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</si>
  <si>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</si>
  <si>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</si>
  <si>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</si>
  <si>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</si>
  <si>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</si>
  <si>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</si>
  <si>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</si>
  <si>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</si>
  <si>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</si>
  <si>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</si>
  <si>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</si>
  <si>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</si>
  <si>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</si>
  <si>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</si>
  <si>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</si>
  <si>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</si>
  <si>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</si>
  <si>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</si>
  <si>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</si>
  <si>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</si>
  <si>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</si>
  <si>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</si>
  <si>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</si>
  <si>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</si>
  <si>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</si>
  <si>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</si>
  <si>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</si>
  <si>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</si>
  <si>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</si>
  <si>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</si>
  <si>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</si>
  <si>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</si>
  <si>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</si>
  <si>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</si>
  <si>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</si>
  <si>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</si>
  <si>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</si>
  <si>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</si>
  <si>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5164 Cagiallo</t>
  </si>
  <si>
    <t>5165 Camignolo</t>
  </si>
  <si>
    <t>5167 Canobbio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</si>
  <si>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</si>
  <si>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</si>
  <si>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</si>
  <si>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</si>
  <si>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</si>
  <si>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</si>
  <si>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</si>
  <si>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</si>
  <si>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</si>
  <si>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</si>
  <si>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</si>
  <si>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</si>
  <si>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</si>
  <si>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</si>
  <si>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</si>
  <si>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</si>
  <si>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</si>
  <si>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</si>
  <si>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</si>
  <si>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</si>
  <si>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</si>
  <si>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5190 Lopagno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</si>
  <si>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</si>
  <si>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</si>
  <si>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</si>
  <si>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</si>
  <si>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</si>
  <si>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</si>
  <si>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</si>
  <si>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</si>
  <si>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</si>
  <si>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</si>
  <si>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</si>
  <si>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</si>
  <si>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</si>
  <si>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</si>
  <si>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</si>
  <si>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</si>
  <si>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</si>
  <si>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</si>
  <si>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</si>
  <si>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</si>
  <si>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</si>
  <si>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</si>
  <si>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</si>
  <si>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</si>
  <si>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</si>
  <si>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</si>
  <si>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</si>
  <si>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5218 Roveredo Capriasca</t>
  </si>
  <si>
    <t>5219 Rovio</t>
  </si>
  <si>
    <t>5220 Sala Capriasca</t>
  </si>
  <si>
    <t>5221 Savosa</t>
  </si>
  <si>
    <t>5222 Sessa</t>
  </si>
  <si>
    <t>5223 Sigirino</t>
  </si>
  <si>
    <t>5224 Sonvico</t>
  </si>
  <si>
    <t>5225 Sorengo</t>
  </si>
  <si>
    <t>5226 Tesserete</t>
  </si>
  <si>
    <t>5227 Torricella-Taverne</t>
  </si>
  <si>
    <t>5228 Vaglio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</si>
  <si>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</si>
  <si>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</si>
  <si>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</si>
  <si>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</si>
  <si>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</si>
  <si>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</si>
  <si>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</si>
  <si>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</si>
  <si>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</si>
  <si>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5092 Auressio</t>
  </si>
  <si>
    <t>5093 Berzona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</si>
  <si>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</si>
  <si>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</si>
  <si>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</si>
  <si>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</si>
  <si>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</si>
  <si>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</si>
  <si>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</si>
  <si>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</si>
  <si>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</si>
  <si>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</si>
  <si>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</si>
  <si>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</si>
  <si>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</si>
  <si>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</si>
  <si>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</si>
  <si>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</si>
  <si>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5112 Lavertezzo</t>
  </si>
  <si>
    <t>5113 Locarno</t>
  </si>
  <si>
    <t>5114 Loco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</si>
  <si>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</si>
  <si>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</si>
  <si>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</si>
  <si>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</si>
  <si>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</si>
  <si>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</si>
  <si>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</si>
  <si>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</si>
  <si>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</si>
  <si>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</si>
  <si>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</si>
  <si>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</si>
  <si>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</si>
  <si>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</si>
  <si>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</si>
  <si>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</si>
  <si>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</si>
  <si>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</si>
  <si>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</si>
  <si>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</si>
  <si>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</si>
  <si>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</si>
  <si>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</si>
  <si>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</si>
  <si>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</si>
  <si>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</si>
  <si>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</si>
  <si>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</si>
  <si>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</si>
  <si>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</si>
  <si>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</si>
  <si>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</si>
  <si>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</si>
  <si>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</si>
  <si>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</si>
  <si>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</si>
  <si>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</si>
  <si>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</si>
  <si>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</si>
  <si>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</si>
  <si>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</si>
  <si>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</si>
  <si>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</si>
  <si>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</si>
  <si>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</si>
  <si>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</si>
  <si>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</si>
  <si>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</si>
  <si>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</si>
  <si>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</si>
  <si>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</si>
  <si>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</si>
  <si>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</si>
  <si>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</si>
  <si>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</si>
  <si>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</si>
  <si>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</si>
  <si>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</si>
  <si>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</si>
  <si>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</si>
  <si>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</si>
  <si>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</si>
  <si>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</si>
  <si>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</si>
  <si>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</si>
  <si>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</si>
  <si>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</si>
  <si>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</si>
  <si>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</si>
  <si>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</si>
  <si>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</si>
  <si>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</si>
  <si>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</si>
  <si>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</si>
  <si>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</si>
  <si>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</si>
  <si>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</si>
  <si>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</si>
  <si>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</si>
  <si>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</si>
  <si>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</si>
  <si>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</si>
  <si>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</si>
  <si>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</si>
  <si>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</si>
  <si>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</si>
  <si>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</si>
  <si>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</si>
  <si>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</si>
  <si>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</si>
  <si>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</si>
  <si>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</si>
  <si>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</si>
  <si>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</si>
  <si>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</si>
  <si>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</si>
  <si>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</si>
  <si>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</si>
  <si>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</si>
  <si>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</si>
  <si>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</si>
  <si>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</si>
  <si>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</si>
  <si>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</si>
  <si>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</si>
  <si>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</si>
  <si>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</si>
  <si>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</si>
  <si>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</si>
  <si>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</si>
  <si>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</si>
  <si>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</si>
  <si>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</si>
  <si>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</si>
  <si>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</si>
  <si>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</si>
  <si>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</si>
  <si>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</si>
  <si>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</si>
  <si>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</si>
  <si>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</si>
  <si>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245 (01.01.1995 - 14.04.2001).</t>
  </si>
  <si>
    <t>Fonte: Censimento federale della popolazione, Ufficio federale di statistica, Neuchâtel</t>
  </si>
  <si>
    <t>T_010502_010</t>
  </si>
  <si>
    <t>Popolazione residente, secondo la lingua principale, nel 2000</t>
  </si>
  <si>
    <r>
      <t>1</t>
    </r>
    <r>
      <rPr>
        <sz val="8"/>
        <rFont val="Arial"/>
        <family val="2"/>
      </rPr>
      <t>Sul totale della popolazione residente.</t>
    </r>
  </si>
  <si>
    <t>Ustat, ultima modifica: 22.03.2018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</si>
</sst>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left"/>
    </xf>
    <xf numFmtId="174" fontId="6" fillId="0" borderId="10" xfId="0" applyNumberFormat="1" applyFont="1" applyFill="1" applyBorder="1" applyAlignment="1">
      <alignment horizontal="left"/>
    </xf>
    <xf numFmtId="174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6" fillId="0" borderId="10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14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74" fontId="7" fillId="0" borderId="11" xfId="0" applyNumberFormat="1" applyFont="1" applyFill="1" applyBorder="1" applyAlignment="1">
      <alignment horizontal="left"/>
    </xf>
    <xf numFmtId="174" fontId="7" fillId="0" borderId="10" xfId="0" applyNumberFormat="1" applyFont="1" applyFill="1" applyBorder="1" applyAlignment="1">
      <alignment horizontal="left"/>
    </xf>
    <xf numFmtId="174" fontId="6" fillId="0" borderId="12" xfId="0" applyNumberFormat="1" applyFont="1" applyFill="1" applyBorder="1" applyAlignment="1">
      <alignment horizontal="left"/>
    </xf>
    <xf numFmtId="174" fontId="6" fillId="0" borderId="11" xfId="0" applyNumberFormat="1" applyFont="1" applyFill="1" applyBorder="1" applyAlignment="1">
      <alignment horizontal="left"/>
    </xf>
    <xf numFmtId="174" fontId="7" fillId="0" borderId="1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1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.7109375" style="2" customWidth="1"/>
    <col min="2" max="2" width="27.57421875" style="2" customWidth="1"/>
    <col min="3" max="8" width="10.140625" style="2" customWidth="1"/>
    <col min="9" max="16384" width="9.140625" style="1" customWidth="1"/>
  </cols>
  <sheetData>
    <row r="1" spans="1:8" ht="12.75">
      <c r="A1" s="36"/>
      <c r="B1" s="36"/>
      <c r="C1" s="36"/>
      <c r="D1" s="36"/>
      <c r="E1" s="36"/>
      <c r="F1" s="36"/>
      <c r="G1" s="36"/>
      <c r="H1" s="36"/>
    </row>
    <row r="2" spans="1:8" s="3" customFormat="1" ht="14.25" customHeight="1">
      <c r="A2" s="34" t="s">
        <v>316</v>
      </c>
      <c r="B2" s="34"/>
      <c r="C2" s="34"/>
      <c r="D2" s="34"/>
      <c r="E2" s="34"/>
      <c r="F2" s="34"/>
      <c r="G2" s="34"/>
      <c r="H2" s="34"/>
    </row>
    <row r="3" spans="1:8" s="4" customFormat="1" ht="14.25" customHeight="1">
      <c r="A3" s="35"/>
      <c r="B3" s="35"/>
      <c r="C3" s="35"/>
      <c r="D3" s="35"/>
      <c r="E3" s="35"/>
      <c r="F3" s="35"/>
      <c r="G3" s="35"/>
      <c r="H3" s="35"/>
    </row>
    <row r="4" spans="1:8" s="4" customFormat="1" ht="14.25" customHeight="1">
      <c r="A4" s="37"/>
      <c r="B4" s="37"/>
      <c r="C4" s="37"/>
      <c r="D4" s="37"/>
      <c r="E4" s="37"/>
      <c r="F4" s="37"/>
      <c r="G4" s="37"/>
      <c r="H4" s="37"/>
    </row>
    <row r="5" spans="1:8" s="5" customFormat="1" ht="12" customHeight="1">
      <c r="A5" s="38"/>
      <c r="B5" s="56"/>
      <c r="C5" s="39" t="s">
        <v>0</v>
      </c>
      <c r="D5" s="40"/>
      <c r="E5" s="57" t="s">
        <v>1</v>
      </c>
      <c r="F5" s="57" t="s">
        <v>2</v>
      </c>
      <c r="G5" s="57" t="s">
        <v>3</v>
      </c>
      <c r="H5" s="57" t="s">
        <v>4</v>
      </c>
    </row>
    <row r="6" spans="1:8" s="6" customFormat="1" ht="12" customHeight="1">
      <c r="A6" s="41"/>
      <c r="B6" s="41"/>
      <c r="C6" s="42"/>
      <c r="D6" s="43"/>
      <c r="E6" s="58"/>
      <c r="F6" s="58"/>
      <c r="G6" s="58"/>
      <c r="H6" s="58"/>
    </row>
    <row r="7" spans="1:8" s="5" customFormat="1" ht="12" customHeight="1">
      <c r="A7" s="44"/>
      <c r="B7" s="44"/>
      <c r="C7" s="44"/>
      <c r="D7" s="44"/>
      <c r="E7" s="44"/>
      <c r="F7" s="44"/>
      <c r="G7" s="44"/>
      <c r="H7" s="44"/>
    </row>
    <row r="8" spans="1:8" s="5" customFormat="1" ht="12" customHeight="1">
      <c r="A8" s="45"/>
      <c r="B8" s="45"/>
      <c r="C8" s="7" t="s">
        <v>5</v>
      </c>
      <c r="D8" s="8" t="s">
        <v>6</v>
      </c>
      <c r="E8" s="7"/>
      <c r="F8" s="7"/>
      <c r="G8" s="7"/>
      <c r="H8" s="7"/>
    </row>
    <row r="9" spans="1:8" s="9" customFormat="1" ht="12" customHeight="1">
      <c r="A9" s="46" t="s">
        <v>7</v>
      </c>
      <c r="B9" s="46"/>
      <c r="C9" s="10">
        <f>C11+C22+C37+C41+C52</f>
        <v>254997</v>
      </c>
      <c r="D9" s="10">
        <v>831.0259869771808</v>
      </c>
      <c r="E9" s="10">
        <f>E11+E22+E37+E41+E52</f>
        <v>25579</v>
      </c>
      <c r="F9" s="10">
        <f>F11+F22+F37+F41+F52</f>
        <v>5024</v>
      </c>
      <c r="G9" s="10">
        <f>G11+G22+G37+G41+G52</f>
        <v>384</v>
      </c>
      <c r="H9" s="10">
        <f>H11+H22+H37+H41+H52</f>
        <v>20862</v>
      </c>
    </row>
    <row r="10" spans="1:8" s="9" customFormat="1" ht="12" customHeight="1">
      <c r="A10" s="11"/>
      <c r="B10" s="11"/>
      <c r="C10" s="12"/>
      <c r="D10" s="12"/>
      <c r="E10" s="12"/>
      <c r="F10" s="12"/>
      <c r="G10" s="12"/>
      <c r="H10" s="12"/>
    </row>
    <row r="11" spans="1:8" s="9" customFormat="1" ht="11.25" customHeight="1">
      <c r="A11" s="47" t="s">
        <v>8</v>
      </c>
      <c r="B11" s="47"/>
      <c r="C11" s="12">
        <f>C12+C16+C20</f>
        <v>24039</v>
      </c>
      <c r="D11" s="12">
        <v>879.7116299494987</v>
      </c>
      <c r="E11" s="12">
        <f>E12+E16+E20</f>
        <v>989</v>
      </c>
      <c r="F11" s="12">
        <f>F12+F16+F20</f>
        <v>271</v>
      </c>
      <c r="G11" s="12">
        <f>G12+G16+G20</f>
        <v>27</v>
      </c>
      <c r="H11" s="12">
        <f>H12+H16+H20</f>
        <v>2000</v>
      </c>
    </row>
    <row r="12" spans="1:8" s="9" customFormat="1" ht="11.25" customHeight="1">
      <c r="A12" s="48" t="s">
        <v>9</v>
      </c>
      <c r="B12" s="48"/>
      <c r="C12" s="14">
        <f>C13+C14+C15</f>
        <v>8320</v>
      </c>
      <c r="D12" s="14">
        <v>875.6051357608925</v>
      </c>
      <c r="E12" s="14">
        <f>E13+E14+E15</f>
        <v>304</v>
      </c>
      <c r="F12" s="14">
        <f>F13+F14+F15</f>
        <v>81</v>
      </c>
      <c r="G12" s="14">
        <f>G13+G14+G15</f>
        <v>4</v>
      </c>
      <c r="H12" s="14">
        <f>H13+H14+H15</f>
        <v>793</v>
      </c>
    </row>
    <row r="13" spans="1:8" s="9" customFormat="1" ht="11.25" customHeight="1">
      <c r="A13" s="15"/>
      <c r="B13" s="16" t="s">
        <v>10</v>
      </c>
      <c r="C13" s="14">
        <f>C296+C298+C306+C313+C314</f>
        <v>2887</v>
      </c>
      <c r="D13" s="14">
        <v>880.9887091852304</v>
      </c>
      <c r="E13" s="14">
        <f>E296+E298+E306+E313+E314</f>
        <v>93</v>
      </c>
      <c r="F13" s="14">
        <f>F296+F298+F306+F313+F314</f>
        <v>17</v>
      </c>
      <c r="G13" s="14">
        <f>G296+G298+G306+G313+G314</f>
        <v>1</v>
      </c>
      <c r="H13" s="14">
        <f>H296+H298+H306+H313+H314</f>
        <v>279</v>
      </c>
    </row>
    <row r="14" spans="1:8" s="9" customFormat="1" ht="11.25" customHeight="1">
      <c r="A14" s="15"/>
      <c r="B14" s="13" t="s">
        <v>11</v>
      </c>
      <c r="C14" s="14">
        <f>C297+C300+C301+C302+C303+C304+C305+C307+C309+C310+C315+C316</f>
        <v>2695</v>
      </c>
      <c r="D14" s="14">
        <v>840.6113537117905</v>
      </c>
      <c r="E14" s="14">
        <f>E297+E300+E301+E302+E303+E304+E305+E307+E309+E310+E315+E316</f>
        <v>165</v>
      </c>
      <c r="F14" s="14">
        <f>F297+F300+F301+F302+F303+F304+F305+F307+F309+F310+F315+F316</f>
        <v>42</v>
      </c>
      <c r="G14" s="14">
        <f>G297+G300+G301+G302+G303+G304+G305+G307+G309+G310+G315+G316</f>
        <v>1</v>
      </c>
      <c r="H14" s="14">
        <f>H297+H300+H301+H302+H303+H304+H305+H307+H309+H310+H315+H316</f>
        <v>303</v>
      </c>
    </row>
    <row r="15" spans="1:8" s="9" customFormat="1" ht="11.25" customHeight="1">
      <c r="A15" s="17"/>
      <c r="B15" s="17" t="s">
        <v>12</v>
      </c>
      <c r="C15" s="18">
        <f>C299+C308+C311+C312</f>
        <v>2738</v>
      </c>
      <c r="D15" s="18">
        <v>906.922822126532</v>
      </c>
      <c r="E15" s="18">
        <f>E299+E308+E311+E312</f>
        <v>46</v>
      </c>
      <c r="F15" s="18">
        <f>F299+F308+F311+F312</f>
        <v>22</v>
      </c>
      <c r="G15" s="18">
        <f>G299+G308+G311+G312</f>
        <v>2</v>
      </c>
      <c r="H15" s="18">
        <f>H299+H308+H311+H312</f>
        <v>211</v>
      </c>
    </row>
    <row r="16" spans="1:8" s="9" customFormat="1" ht="11.25" customHeight="1">
      <c r="A16" s="48" t="s">
        <v>13</v>
      </c>
      <c r="B16" s="48"/>
      <c r="C16" s="14">
        <f>C17+C18+C19</f>
        <v>4716</v>
      </c>
      <c r="D16" s="14">
        <v>891.9992434272745</v>
      </c>
      <c r="E16" s="14">
        <f>E17+E18+E19</f>
        <v>301</v>
      </c>
      <c r="F16" s="14">
        <f>F17+F18+F19</f>
        <v>78</v>
      </c>
      <c r="G16" s="14">
        <f>G17+G18+G19</f>
        <v>10</v>
      </c>
      <c r="H16" s="14">
        <f>H17+H18+H19</f>
        <v>182</v>
      </c>
    </row>
    <row r="17" spans="1:8" s="9" customFormat="1" ht="11.25" customHeight="1">
      <c r="A17" s="15"/>
      <c r="B17" s="13" t="s">
        <v>14</v>
      </c>
      <c r="C17" s="14">
        <f>C277+C278+C282+C289+C293</f>
        <v>1562</v>
      </c>
      <c r="D17" s="14">
        <v>904.9826187717266</v>
      </c>
      <c r="E17" s="14">
        <f>E277+E278+E282+E289+E293</f>
        <v>70</v>
      </c>
      <c r="F17" s="14">
        <f>F277+F278+F282+F289+F293</f>
        <v>9</v>
      </c>
      <c r="G17" s="14">
        <f>G277+G278+G282+G289+G293</f>
        <v>3</v>
      </c>
      <c r="H17" s="14">
        <f>H277+H278+H282+H289+H293</f>
        <v>82</v>
      </c>
    </row>
    <row r="18" spans="1:8" s="9" customFormat="1" ht="11.25" customHeight="1">
      <c r="A18" s="15"/>
      <c r="B18" s="13" t="s">
        <v>15</v>
      </c>
      <c r="C18" s="14">
        <f>C279+C280+C281+C283+C284+C285+C288+C290+C291</f>
        <v>1567</v>
      </c>
      <c r="D18" s="14">
        <v>881.3273340832396</v>
      </c>
      <c r="E18" s="14">
        <f>E279+E280+E281+E283+E284+E285+E288+E290+E291</f>
        <v>125</v>
      </c>
      <c r="F18" s="14">
        <f>F279+F280+F281+F283+F284+F285+F288+F290+F291</f>
        <v>20</v>
      </c>
      <c r="G18" s="14">
        <f>G279+G280+G281+G283+G284+G285+G288+G290+G291</f>
        <v>4</v>
      </c>
      <c r="H18" s="14">
        <f>H279+H280+H281+H283+H284+H285+H288+H290+H291</f>
        <v>62</v>
      </c>
    </row>
    <row r="19" spans="1:8" s="9" customFormat="1" ht="11.25" customHeight="1">
      <c r="A19" s="17"/>
      <c r="B19" s="19" t="s">
        <v>16</v>
      </c>
      <c r="C19" s="14">
        <f>C286+C287+C292</f>
        <v>1587</v>
      </c>
      <c r="D19" s="14">
        <v>890.0729108244532</v>
      </c>
      <c r="E19" s="14">
        <f>E286+E287+E292</f>
        <v>106</v>
      </c>
      <c r="F19" s="14">
        <f>F286+F287+F292</f>
        <v>49</v>
      </c>
      <c r="G19" s="14">
        <f>G286+G287+G292</f>
        <v>3</v>
      </c>
      <c r="H19" s="14">
        <f>H286+H287+H292</f>
        <v>38</v>
      </c>
    </row>
    <row r="20" spans="1:8" s="9" customFormat="1" ht="11.25" customHeight="1">
      <c r="A20" s="49" t="s">
        <v>17</v>
      </c>
      <c r="B20" s="49"/>
      <c r="C20" s="20">
        <f>C269+C270+C271+C253+C272+C273+C259+C274+C262</f>
        <v>11003</v>
      </c>
      <c r="D20" s="20">
        <v>877.6421791497169</v>
      </c>
      <c r="E20" s="20">
        <f>E269+E270+E271+E253+E272+E273+E259+E274+E262</f>
        <v>384</v>
      </c>
      <c r="F20" s="20">
        <f>F269+F270+F271+F253+F272+F273+F259+F274+F262</f>
        <v>112</v>
      </c>
      <c r="G20" s="20">
        <f>G269+G270+G271+G253+G272+G273+G259+G274+G262</f>
        <v>13</v>
      </c>
      <c r="H20" s="20">
        <f>H269+H270+H271+H253+H272+H273+H259+H274+H262</f>
        <v>1025</v>
      </c>
    </row>
    <row r="21" spans="1:8" s="9" customFormat="1" ht="11.25" customHeight="1">
      <c r="A21" s="21"/>
      <c r="B21" s="21"/>
      <c r="C21" s="22"/>
      <c r="D21" s="22"/>
      <c r="E21" s="22"/>
      <c r="F21" s="22"/>
      <c r="G21" s="22"/>
      <c r="H21" s="22"/>
    </row>
    <row r="22" spans="1:8" s="9" customFormat="1" ht="11.25" customHeight="1">
      <c r="A22" s="50" t="s">
        <v>18</v>
      </c>
      <c r="B22" s="50"/>
      <c r="C22" s="12">
        <f>C23+C24+C25+C28+C31+C32</f>
        <v>47611</v>
      </c>
      <c r="D22" s="12">
        <v>765.2410112991626</v>
      </c>
      <c r="E22" s="12">
        <f>E23+E24+E25+E28+E31+E32</f>
        <v>9245</v>
      </c>
      <c r="F22" s="12">
        <f>F23+F24+F25+F28+F31+F32</f>
        <v>1057</v>
      </c>
      <c r="G22" s="12">
        <f>G23+G24+G25+G28+G31+G32</f>
        <v>93</v>
      </c>
      <c r="H22" s="12">
        <f>H23+H24+H25+H28+H31+H32</f>
        <v>4211</v>
      </c>
    </row>
    <row r="23" spans="1:8" s="9" customFormat="1" ht="11.25" customHeight="1">
      <c r="A23" s="48" t="s">
        <v>19</v>
      </c>
      <c r="B23" s="48"/>
      <c r="C23" s="14">
        <f>C180+C185+C186+C200+C202+C205+C207+C209+C212</f>
        <v>28234</v>
      </c>
      <c r="D23" s="14">
        <v>735.2987134746602</v>
      </c>
      <c r="E23" s="14">
        <f>E180+E185+E186+E200+E202+E205+E207+E209+E212</f>
        <v>6213</v>
      </c>
      <c r="F23" s="14">
        <f>F180+F185+F186+F200+F202+F205+F207+F209+F212</f>
        <v>650</v>
      </c>
      <c r="G23" s="14">
        <f>G180+G185+G186+G200+G202+G205+G207+G209+G212</f>
        <v>63</v>
      </c>
      <c r="H23" s="14">
        <f>H180+H185+H186+H200+H202+H205+H207+H209+H212</f>
        <v>3238</v>
      </c>
    </row>
    <row r="24" spans="1:8" s="9" customFormat="1" ht="11.25" customHeight="1">
      <c r="A24" s="48" t="s">
        <v>20</v>
      </c>
      <c r="B24" s="48"/>
      <c r="C24" s="14">
        <f>C187+C193+C197+C203+C211+C213+C214+C220</f>
        <v>2773</v>
      </c>
      <c r="D24" s="14">
        <v>760.7681755829904</v>
      </c>
      <c r="E24" s="14">
        <f>E187+E193+E197+E203+E211+E213+E214+E220</f>
        <v>644</v>
      </c>
      <c r="F24" s="14">
        <f>F187+F193+F197+F203+F211+F213+F214+F220</f>
        <v>61</v>
      </c>
      <c r="G24" s="14">
        <f>G187+G193+G197+G203+G211+G213+G214+G220</f>
        <v>2</v>
      </c>
      <c r="H24" s="14">
        <f>H187+H193+H197+H203+H211+H213+H214+H220</f>
        <v>165</v>
      </c>
    </row>
    <row r="25" spans="1:8" s="9" customFormat="1" ht="11.25" customHeight="1">
      <c r="A25" s="48" t="s">
        <v>21</v>
      </c>
      <c r="B25" s="48"/>
      <c r="C25" s="18">
        <f>C26+C27</f>
        <v>8532</v>
      </c>
      <c r="D25" s="18">
        <v>821.569571497352</v>
      </c>
      <c r="E25" s="18">
        <f>E26+E27</f>
        <v>1199</v>
      </c>
      <c r="F25" s="18">
        <f>F26+F27</f>
        <v>138</v>
      </c>
      <c r="G25" s="18">
        <f>G26+G27</f>
        <v>7</v>
      </c>
      <c r="H25" s="18">
        <f>H26+H27</f>
        <v>509</v>
      </c>
    </row>
    <row r="26" spans="1:8" s="9" customFormat="1" ht="11.25" customHeight="1">
      <c r="A26" s="15"/>
      <c r="B26" s="13" t="s">
        <v>22</v>
      </c>
      <c r="C26" s="14">
        <f>C184+C190+C192+C204+C215+C221</f>
        <v>754</v>
      </c>
      <c r="D26" s="14">
        <v>841.5178571428571</v>
      </c>
      <c r="E26" s="14">
        <f>E184+E190+E192+E204+E215+E221</f>
        <v>108</v>
      </c>
      <c r="F26" s="14">
        <f>F184+F190+F192+F204+F215+F221</f>
        <v>17</v>
      </c>
      <c r="G26" s="14">
        <f>G184+G190+G192+G204+G215+G221</f>
        <v>0</v>
      </c>
      <c r="H26" s="14">
        <f>H184+H190+H192+H204+H215+H221</f>
        <v>17</v>
      </c>
    </row>
    <row r="27" spans="1:8" s="9" customFormat="1" ht="11.25" customHeight="1">
      <c r="A27" s="16"/>
      <c r="B27" s="16" t="s">
        <v>23</v>
      </c>
      <c r="C27" s="18">
        <f>C191+C194+C195+C199+C217</f>
        <v>7778</v>
      </c>
      <c r="D27" s="18">
        <v>819.685952155127</v>
      </c>
      <c r="E27" s="18">
        <f>E191+E194+E195+E199+E217</f>
        <v>1091</v>
      </c>
      <c r="F27" s="18">
        <f>F191+F194+F195+F199+F217</f>
        <v>121</v>
      </c>
      <c r="G27" s="18">
        <f>G191+G194+G195+G199+G217</f>
        <v>7</v>
      </c>
      <c r="H27" s="18">
        <f>H191+H194+H195+H199+H217</f>
        <v>492</v>
      </c>
    </row>
    <row r="28" spans="1:8" s="9" customFormat="1" ht="11.25" customHeight="1">
      <c r="A28" s="48" t="s">
        <v>24</v>
      </c>
      <c r="B28" s="48"/>
      <c r="C28" s="14">
        <f>C29+C30</f>
        <v>2603</v>
      </c>
      <c r="D28" s="14">
        <v>778.409090909091</v>
      </c>
      <c r="E28" s="14">
        <f>E29+E30</f>
        <v>571</v>
      </c>
      <c r="F28" s="14">
        <f>F29+F30</f>
        <v>76</v>
      </c>
      <c r="G28" s="14">
        <f>G29+G30</f>
        <v>9</v>
      </c>
      <c r="H28" s="14">
        <f>H29+H30</f>
        <v>85</v>
      </c>
    </row>
    <row r="29" spans="1:8" s="9" customFormat="1" ht="11.25" customHeight="1">
      <c r="A29" s="15"/>
      <c r="B29" s="13" t="s">
        <v>25</v>
      </c>
      <c r="C29" s="14">
        <f>C183+C198+C210</f>
        <v>905</v>
      </c>
      <c r="D29" s="14">
        <v>786.9565217391305</v>
      </c>
      <c r="E29" s="14">
        <f>E183+E198+E210</f>
        <v>206</v>
      </c>
      <c r="F29" s="14">
        <f>F183+F198+F210</f>
        <v>19</v>
      </c>
      <c r="G29" s="14">
        <f>G183+G198+G210</f>
        <v>2</v>
      </c>
      <c r="H29" s="14">
        <f>H183+H198+H210</f>
        <v>18</v>
      </c>
    </row>
    <row r="30" spans="1:8" s="9" customFormat="1" ht="11.25" customHeight="1">
      <c r="A30" s="16"/>
      <c r="B30" s="16" t="s">
        <v>26</v>
      </c>
      <c r="C30" s="18">
        <f>C188+C216+C219</f>
        <v>1698</v>
      </c>
      <c r="D30" s="18">
        <v>773.9288969917958</v>
      </c>
      <c r="E30" s="18">
        <f>E188+E216+E219</f>
        <v>365</v>
      </c>
      <c r="F30" s="18">
        <f>F188+F216+F219</f>
        <v>57</v>
      </c>
      <c r="G30" s="18">
        <f>G188+G216+G219</f>
        <v>7</v>
      </c>
      <c r="H30" s="18">
        <f>H188+H216+H219</f>
        <v>67</v>
      </c>
    </row>
    <row r="31" spans="1:8" s="9" customFormat="1" ht="11.25" customHeight="1">
      <c r="A31" s="48" t="s">
        <v>27</v>
      </c>
      <c r="B31" s="48"/>
      <c r="C31" s="14">
        <f>C181+C182+C196+C201+C206+C208+C218</f>
        <v>655</v>
      </c>
      <c r="D31" s="14">
        <v>768.7793427230048</v>
      </c>
      <c r="E31" s="14">
        <f>E181+E182+E196+E201+E206+E208+E218</f>
        <v>141</v>
      </c>
      <c r="F31" s="14">
        <f>F181+F182+F196+F201+F206+F208+F218</f>
        <v>44</v>
      </c>
      <c r="G31" s="14">
        <f>G181+G182+G196+G201+G206+G208+G218</f>
        <v>0</v>
      </c>
      <c r="H31" s="14">
        <f>H181+H182+H196+H201+H206+H208+H218</f>
        <v>12</v>
      </c>
    </row>
    <row r="32" spans="1:8" s="9" customFormat="1" ht="11.25" customHeight="1">
      <c r="A32" s="48" t="s">
        <v>28</v>
      </c>
      <c r="B32" s="48"/>
      <c r="C32" s="18">
        <f>C33+C34+C35</f>
        <v>4814</v>
      </c>
      <c r="D32" s="18">
        <v>860.7187555873413</v>
      </c>
      <c r="E32" s="18">
        <f>E33+E34+E35</f>
        <v>477</v>
      </c>
      <c r="F32" s="18">
        <f>F33+F34+F35</f>
        <v>88</v>
      </c>
      <c r="G32" s="18">
        <f>G33+G34+G35</f>
        <v>12</v>
      </c>
      <c r="H32" s="18">
        <f>H33+H34+H35</f>
        <v>202</v>
      </c>
    </row>
    <row r="33" spans="1:8" s="9" customFormat="1" ht="11.25" customHeight="1">
      <c r="A33" s="15"/>
      <c r="B33" s="16" t="s">
        <v>29</v>
      </c>
      <c r="C33" s="14">
        <f>C228+C229+C235+C241+C243+C244</f>
        <v>498</v>
      </c>
      <c r="D33" s="14">
        <v>937.8531073446328</v>
      </c>
      <c r="E33" s="14">
        <f>E228+E229+E235+E241+E243+E244</f>
        <v>20</v>
      </c>
      <c r="F33" s="14">
        <f>F228+F229+F235+F241+F243+F244</f>
        <v>5</v>
      </c>
      <c r="G33" s="14">
        <f>G228+G229+G235+G241+G243+G244</f>
        <v>0</v>
      </c>
      <c r="H33" s="14">
        <f>H228+H229+H235+H241+H243+H244</f>
        <v>8</v>
      </c>
    </row>
    <row r="34" spans="1:8" s="9" customFormat="1" ht="11.25" customHeight="1">
      <c r="A34" s="15"/>
      <c r="B34" s="13" t="s">
        <v>30</v>
      </c>
      <c r="C34" s="18">
        <f>C227+C230+C232+C238</f>
        <v>167</v>
      </c>
      <c r="D34" s="18">
        <v>762.5570776255707</v>
      </c>
      <c r="E34" s="18">
        <f>E227+E230+E232+E238</f>
        <v>39</v>
      </c>
      <c r="F34" s="18">
        <f>F227+F230+F232+F238</f>
        <v>3</v>
      </c>
      <c r="G34" s="18">
        <f>G227+G230+G232+G238</f>
        <v>7</v>
      </c>
      <c r="H34" s="18">
        <f>H227+H230+H232+H238</f>
        <v>3</v>
      </c>
    </row>
    <row r="35" spans="1:8" s="9" customFormat="1" ht="11.25" customHeight="1">
      <c r="A35" s="15"/>
      <c r="B35" s="15" t="s">
        <v>31</v>
      </c>
      <c r="C35" s="20">
        <f>C224+C225+C226+C231+C233+C234+C236+C237+C239+C240+C242+C245</f>
        <v>4149</v>
      </c>
      <c r="D35" s="20">
        <v>856.7003923188107</v>
      </c>
      <c r="E35" s="20">
        <f>E224+E225+E226+E231+E233+E234+E236+E237+E239+E240+E242+E245</f>
        <v>418</v>
      </c>
      <c r="F35" s="20">
        <f>F224+F225+F226+F231+F233+F234+F236+F237+F239+F240+F242+F245</f>
        <v>80</v>
      </c>
      <c r="G35" s="20">
        <f>G224+G225+G226+G231+G233+G234+G236+G237+G239+G240+G242+G245</f>
        <v>5</v>
      </c>
      <c r="H35" s="20">
        <f>H224+H225+H226+H231+H233+H234+H236+H237+H239+H240+H242+H245</f>
        <v>191</v>
      </c>
    </row>
    <row r="36" spans="1:8" s="9" customFormat="1" ht="11.25" customHeight="1">
      <c r="A36" s="21"/>
      <c r="B36" s="21"/>
      <c r="C36" s="22"/>
      <c r="D36" s="22"/>
      <c r="E36" s="22"/>
      <c r="F36" s="22"/>
      <c r="G36" s="22"/>
      <c r="H36" s="22"/>
    </row>
    <row r="37" spans="1:8" s="9" customFormat="1" ht="11.25" customHeight="1">
      <c r="A37" s="50" t="s">
        <v>32</v>
      </c>
      <c r="B37" s="50"/>
      <c r="C37" s="12">
        <f>C38+C39</f>
        <v>37085</v>
      </c>
      <c r="D37" s="12">
        <v>876.4031667257474</v>
      </c>
      <c r="E37" s="12">
        <f>E38+E39</f>
        <v>1841</v>
      </c>
      <c r="F37" s="12">
        <f>F38+F39</f>
        <v>464</v>
      </c>
      <c r="G37" s="12">
        <f>G38+G39</f>
        <v>43</v>
      </c>
      <c r="H37" s="12">
        <f>H38+H39</f>
        <v>2882</v>
      </c>
    </row>
    <row r="38" spans="1:8" s="9" customFormat="1" ht="11.25" customHeight="1">
      <c r="A38" s="48" t="s">
        <v>33</v>
      </c>
      <c r="B38" s="48"/>
      <c r="C38" s="14">
        <f>C248+C249+C251+C252+C254+C257+C260+C261+C265+C266</f>
        <v>32588</v>
      </c>
      <c r="D38" s="14">
        <v>880.6615501026916</v>
      </c>
      <c r="E38" s="14">
        <f>E248+E249+E251+E252+E254+E257+E260+E261+E265+E266</f>
        <v>1500</v>
      </c>
      <c r="F38" s="14">
        <f>F248+F249+F251+F252+F254+F257+F260+F261+F265+F266</f>
        <v>417</v>
      </c>
      <c r="G38" s="14">
        <f>G248+G249+G251+G252+G254+G257+G260+G261+G265+G266</f>
        <v>35</v>
      </c>
      <c r="H38" s="14">
        <f>H248+H249+H251+H252+H254+H257+H260+H261+H265+H266</f>
        <v>2464</v>
      </c>
    </row>
    <row r="39" spans="1:8" s="9" customFormat="1" ht="11.25" customHeight="1">
      <c r="A39" s="49" t="s">
        <v>34</v>
      </c>
      <c r="B39" s="49"/>
      <c r="C39" s="20">
        <f>C250+C189+C255+C263+C264</f>
        <v>4497</v>
      </c>
      <c r="D39" s="20">
        <v>846.7331952551309</v>
      </c>
      <c r="E39" s="20">
        <f>E250+E189+E255+E263+E264</f>
        <v>341</v>
      </c>
      <c r="F39" s="20">
        <f>F250+F189+F255+F263+F264</f>
        <v>47</v>
      </c>
      <c r="G39" s="20">
        <f>G250+G189+G255+G263+G264</f>
        <v>8</v>
      </c>
      <c r="H39" s="20">
        <f>H250+H189+H255+H263+H264</f>
        <v>418</v>
      </c>
    </row>
    <row r="40" spans="1:8" s="9" customFormat="1" ht="11.25" customHeight="1">
      <c r="A40" s="21"/>
      <c r="B40" s="21"/>
      <c r="C40" s="22"/>
      <c r="D40" s="22"/>
      <c r="E40" s="22"/>
      <c r="F40" s="22"/>
      <c r="G40" s="22"/>
      <c r="H40" s="22"/>
    </row>
    <row r="41" spans="1:8" s="9" customFormat="1" ht="11.25" customHeight="1">
      <c r="A41" s="50" t="s">
        <v>35</v>
      </c>
      <c r="B41" s="50"/>
      <c r="C41" s="12">
        <f>C42+C43+C47</f>
        <v>101275</v>
      </c>
      <c r="D41" s="12">
        <v>811.5439167260984</v>
      </c>
      <c r="E41" s="12">
        <f>E42+E43+E47</f>
        <v>10988</v>
      </c>
      <c r="F41" s="12">
        <f>F42+F43+F47</f>
        <v>2626</v>
      </c>
      <c r="G41" s="12">
        <f>G42+G43+G47</f>
        <v>181</v>
      </c>
      <c r="H41" s="12">
        <f>H42+H43+H47</f>
        <v>9723</v>
      </c>
    </row>
    <row r="42" spans="1:8" s="9" customFormat="1" ht="11.25" customHeight="1">
      <c r="A42" s="48" t="s">
        <v>36</v>
      </c>
      <c r="B42" s="48"/>
      <c r="C42" s="14">
        <f>C88+C93+C102+C106+C107+C110+C111+C112+C113+C118+C121+C122+C124+C126+C127+C128+C131+C134+C138+C140+C143+C145+C147+C151+C152+C153+C156+C157+C163+C167+C173+C175+C176</f>
        <v>67089</v>
      </c>
      <c r="D42" s="14">
        <v>801.4646150905529</v>
      </c>
      <c r="E42" s="14">
        <f>E88+E93+E102+E106+E107+E110+E111+E112+E113+E118+E121+E122+E124+E126+E127+E128+E131+E134+E138+E140+E143+E145+E147+E151+E152+E153+E156+E157+E163+E167+E173+E175+E176</f>
        <v>6618</v>
      </c>
      <c r="F42" s="14">
        <f>F88+F93+F102+F106+F107+F110+F111+F112+F113+F118+F121+F122+F124+F126+F127+F128+F131+F134+F138+F140+F143+F145+F147+F151+F152+F153+F156+F157+F163+F167+F173+F175+F176</f>
        <v>1769</v>
      </c>
      <c r="G42" s="14">
        <f>G88+G93+G102+G106+G107+G110+G111+G112+G113+G118+G121+G122+G124+G126+G127+G128+G131+G134+G138+G140+G143+G145+G147+G151+G152+G153+G156+G157+G163+G167+G173+G175+G176</f>
        <v>122</v>
      </c>
      <c r="H42" s="14">
        <f>H88+H93+H102+H106+H107+H110+H111+H112+H113+H118+H121+H122+H124+H126+H127+H128+H131+H134+H138+H140+H143+H145+H147+H151+H152+H153+H156+H157+H163+H167+H173+H175+H176</f>
        <v>8110</v>
      </c>
    </row>
    <row r="43" spans="1:8" s="9" customFormat="1" ht="11.25" customHeight="1">
      <c r="A43" s="48" t="s">
        <v>37</v>
      </c>
      <c r="B43" s="48"/>
      <c r="C43" s="14">
        <f>C44+C45+C46</f>
        <v>18627</v>
      </c>
      <c r="D43" s="14">
        <v>870.0140121438579</v>
      </c>
      <c r="E43" s="14">
        <f>E44+E45+E46</f>
        <v>1673</v>
      </c>
      <c r="F43" s="14">
        <f>F44+F45+F46</f>
        <v>402</v>
      </c>
      <c r="G43" s="14">
        <f>G44+G45+G46</f>
        <v>28</v>
      </c>
      <c r="H43" s="14">
        <f>H44+H45+H46</f>
        <v>680</v>
      </c>
    </row>
    <row r="44" spans="1:8" s="9" customFormat="1" ht="11.25" customHeight="1">
      <c r="A44" s="15"/>
      <c r="B44" s="13" t="s">
        <v>38</v>
      </c>
      <c r="C44" s="14">
        <f>C94+C98+C109+C129+C256+C136+C258+C141+C159+C165+C169</f>
        <v>9245</v>
      </c>
      <c r="D44" s="14">
        <v>880.3923435863251</v>
      </c>
      <c r="E44" s="14">
        <f>E94+E98+E109+E129+E256+E136+E258+E141+E159+E165+E169</f>
        <v>663</v>
      </c>
      <c r="F44" s="14">
        <f>F94+F98+F109+F129+F256+F136+F258+F141+F159+F165+F169</f>
        <v>174</v>
      </c>
      <c r="G44" s="14">
        <f>G94+G98+G109+G129+G256+G136+G258+G141+G159+G165+G169</f>
        <v>13</v>
      </c>
      <c r="H44" s="14">
        <f>H94+H98+H109+H129+H256+H136+H258+H141+H159+H165+H169</f>
        <v>406</v>
      </c>
    </row>
    <row r="45" spans="1:8" s="9" customFormat="1" ht="11.25" customHeight="1">
      <c r="A45" s="15"/>
      <c r="B45" s="13" t="s">
        <v>39</v>
      </c>
      <c r="C45" s="14">
        <f>C96+C108+C119+C132+C133+C150+C154+C160+C162+C166+C168+C170+C177</f>
        <v>8671</v>
      </c>
      <c r="D45" s="14">
        <v>859.110274447637</v>
      </c>
      <c r="E45" s="14">
        <f>E96+E108+E119+E132+E133+E150+E154+E160+E162+E166+E168+E170+E177</f>
        <v>932</v>
      </c>
      <c r="F45" s="14">
        <f>F96+F108+F119+F132+F133+F150+F154+F160+F162+F166+F168+F170+F177</f>
        <v>215</v>
      </c>
      <c r="G45" s="14">
        <f>G96+G108+G119+G132+G133+G150+G154+G160+G162+G166+G168+G170+G177</f>
        <v>14</v>
      </c>
      <c r="H45" s="14">
        <f>H96+H108+H119+H132+H133+H150+H154+H160+H162+H166+H168+H170+H177</f>
        <v>261</v>
      </c>
    </row>
    <row r="46" spans="1:8" s="9" customFormat="1" ht="11.25" customHeight="1">
      <c r="A46" s="16"/>
      <c r="B46" s="13" t="s">
        <v>40</v>
      </c>
      <c r="C46" s="18">
        <f>C100+C115+C116+C171</f>
        <v>711</v>
      </c>
      <c r="D46" s="18">
        <v>871.3235294117648</v>
      </c>
      <c r="E46" s="18">
        <f>E100+E115+E116+E171</f>
        <v>78</v>
      </c>
      <c r="F46" s="18">
        <f>F100+F115+F116+F171</f>
        <v>13</v>
      </c>
      <c r="G46" s="18">
        <f>G100+G115+G116+G171</f>
        <v>1</v>
      </c>
      <c r="H46" s="18">
        <f>H100+H115+H116+H171</f>
        <v>13</v>
      </c>
    </row>
    <row r="47" spans="1:8" s="9" customFormat="1" ht="11.25" customHeight="1">
      <c r="A47" s="48" t="s">
        <v>41</v>
      </c>
      <c r="B47" s="48"/>
      <c r="C47" s="14">
        <f>C48+C49+C50</f>
        <v>15559</v>
      </c>
      <c r="D47" s="14">
        <v>790.8005082592122</v>
      </c>
      <c r="E47" s="14">
        <f>E48+E49+E50</f>
        <v>2697</v>
      </c>
      <c r="F47" s="14">
        <f>F48+F49+F50</f>
        <v>455</v>
      </c>
      <c r="G47" s="14">
        <f>G48+G49+G50</f>
        <v>31</v>
      </c>
      <c r="H47" s="14">
        <f>H48+H49+H50</f>
        <v>933</v>
      </c>
    </row>
    <row r="48" spans="1:8" s="9" customFormat="1" ht="11.25" customHeight="1">
      <c r="A48" s="15"/>
      <c r="B48" s="13" t="s">
        <v>42</v>
      </c>
      <c r="C48" s="14">
        <f>C89+C91+C103+C105+C125+C130+C142+C146+C174</f>
        <v>1858</v>
      </c>
      <c r="D48" s="14">
        <v>821.7602830605927</v>
      </c>
      <c r="E48" s="14">
        <f>E89+E91+E103+E105+E125+E130+E142+E146+E174</f>
        <v>271</v>
      </c>
      <c r="F48" s="14">
        <f>F89+F91+F103+F105+F125+F130+F142+F146+F174</f>
        <v>51</v>
      </c>
      <c r="G48" s="14">
        <f>G89+G91+G103+G105+G125+G130+G142+G146+G174</f>
        <v>4</v>
      </c>
      <c r="H48" s="14">
        <f>H89+H91+H103+H105+H125+H130+H142+H146+H174</f>
        <v>77</v>
      </c>
    </row>
    <row r="49" spans="1:8" s="9" customFormat="1" ht="11.25" customHeight="1">
      <c r="A49" s="15"/>
      <c r="B49" s="13" t="s">
        <v>43</v>
      </c>
      <c r="C49" s="14">
        <f>C92+C95+C120+C123+C144+C149+C158+C164</f>
        <v>4168</v>
      </c>
      <c r="D49" s="14">
        <v>777.6119402985074</v>
      </c>
      <c r="E49" s="14">
        <f>E92+E95+E120+E123+E144+E149+E158+E164</f>
        <v>849</v>
      </c>
      <c r="F49" s="14">
        <f>F92+F95+F120+F123+F144+F149+F158+F164</f>
        <v>147</v>
      </c>
      <c r="G49" s="14">
        <f>G92+G95+G120+G123+G144+G149+G158+G164</f>
        <v>6</v>
      </c>
      <c r="H49" s="14">
        <f>H92+H95+H120+H123+H144+H149+H158+H164</f>
        <v>190</v>
      </c>
    </row>
    <row r="50" spans="1:8" s="9" customFormat="1" ht="11.25" customHeight="1">
      <c r="A50" s="15"/>
      <c r="B50" s="15" t="s">
        <v>44</v>
      </c>
      <c r="C50" s="20">
        <f>C87+C97+C101+C114+C117+C135+C148+C155+C172</f>
        <v>9533</v>
      </c>
      <c r="D50" s="20">
        <v>790.8578065372491</v>
      </c>
      <c r="E50" s="20">
        <f>E87+E97+E101+E114+E117+E135+E148+E155+E172</f>
        <v>1577</v>
      </c>
      <c r="F50" s="20">
        <f>F87+F97+F101+F114+F117+F135+F148+F155+F172</f>
        <v>257</v>
      </c>
      <c r="G50" s="20">
        <f>G87+G97+G101+G114+G117+G135+G148+G155+G172</f>
        <v>21</v>
      </c>
      <c r="H50" s="20">
        <f>H87+H97+H101+H114+H117+H135+H148+H155+H172</f>
        <v>666</v>
      </c>
    </row>
    <row r="51" spans="1:8" s="9" customFormat="1" ht="11.25" customHeight="1">
      <c r="A51" s="17"/>
      <c r="B51" s="17"/>
      <c r="C51" s="23"/>
      <c r="D51" s="23"/>
      <c r="E51" s="23"/>
      <c r="F51" s="23"/>
      <c r="G51" s="23"/>
      <c r="H51" s="23"/>
    </row>
    <row r="52" spans="1:8" s="9" customFormat="1" ht="11.25" customHeight="1">
      <c r="A52" s="50" t="s">
        <v>45</v>
      </c>
      <c r="B52" s="50"/>
      <c r="C52" s="12">
        <f>C53+C54+C55</f>
        <v>44987</v>
      </c>
      <c r="D52" s="12">
        <v>896.2446458810639</v>
      </c>
      <c r="E52" s="12">
        <f>E53+E54+E55</f>
        <v>2516</v>
      </c>
      <c r="F52" s="12">
        <f>F53+F54+F55</f>
        <v>606</v>
      </c>
      <c r="G52" s="12">
        <f>G53+G54+G55</f>
        <v>40</v>
      </c>
      <c r="H52" s="12">
        <f>H53+H54+H55</f>
        <v>2046</v>
      </c>
    </row>
    <row r="53" spans="1:8" s="9" customFormat="1" ht="11.25" customHeight="1">
      <c r="A53" s="48" t="s">
        <v>46</v>
      </c>
      <c r="B53" s="48"/>
      <c r="C53" s="14">
        <f>C59+C67+C74+C84</f>
        <v>16455</v>
      </c>
      <c r="D53" s="14">
        <v>914.2682520280031</v>
      </c>
      <c r="E53" s="14">
        <f>E59+E67+E74+E84</f>
        <v>614</v>
      </c>
      <c r="F53" s="14">
        <f>F59+F67+F74+F84</f>
        <v>199</v>
      </c>
      <c r="G53" s="14">
        <f>G59+G67+G74+G84</f>
        <v>9</v>
      </c>
      <c r="H53" s="14">
        <f>H59+H67+H74+H84</f>
        <v>721</v>
      </c>
    </row>
    <row r="54" spans="1:8" s="9" customFormat="1" ht="11.25" customHeight="1">
      <c r="A54" s="48" t="s">
        <v>47</v>
      </c>
      <c r="B54" s="48"/>
      <c r="C54" s="18">
        <f>C90+C58+C60+C99+C104+C64+C68+C69+C70+C137+C139+C71+C72+C77+C78+C79+C161+C81+C82+C83</f>
        <v>25173</v>
      </c>
      <c r="D54" s="18">
        <v>884.1007270045305</v>
      </c>
      <c r="E54" s="18">
        <f>E90+E58+E60+E99+E104+E64+E68+E69+E70+E137+E139+E71+E72+E77+E78+E79+E161+E81+E82+E83</f>
        <v>1653</v>
      </c>
      <c r="F54" s="18">
        <f>F90+F58+F60+F99+F104+F64+F68+F69+F70+F137+F139+F71+F72+F77+F78+F79+F161+F81+F82+F83</f>
        <v>371</v>
      </c>
      <c r="G54" s="18">
        <f>G90+G58+G60+G99+G104+G64+G68+G69+G70+G137+G139+G71+G72+G77+G78+G79+G161+G81+G82+G83</f>
        <v>29</v>
      </c>
      <c r="H54" s="18">
        <f>H90+H58+H60+H99+H104+H64+H68+H69+H70+H137+H139+H71+H72+H77+H78+H79+H161+H81+H82+H83</f>
        <v>1247</v>
      </c>
    </row>
    <row r="55" spans="1:8" s="9" customFormat="1" ht="11.25" customHeight="1">
      <c r="A55" s="49" t="s">
        <v>48</v>
      </c>
      <c r="B55" s="49"/>
      <c r="C55" s="20">
        <f>C61+C62+C63+C65+C66+C73+C75+C76+C80</f>
        <v>3359</v>
      </c>
      <c r="D55" s="20">
        <v>901.9871106337272</v>
      </c>
      <c r="E55" s="20">
        <f>E61+E62+E63+E65+E66+E73+E75+E76+E80</f>
        <v>249</v>
      </c>
      <c r="F55" s="20">
        <f>F61+F62+F63+F65+F66+F73+F75+F76+F80</f>
        <v>36</v>
      </c>
      <c r="G55" s="20">
        <f>G61+G62+G63+G65+G66+G73+G75+G76+G80</f>
        <v>2</v>
      </c>
      <c r="H55" s="20">
        <f>H61+H62+H63+H65+H66+H73+H75+H76+H80</f>
        <v>78</v>
      </c>
    </row>
    <row r="56" spans="1:8" s="9" customFormat="1" ht="11.25" customHeight="1">
      <c r="A56" s="17"/>
      <c r="B56" s="17"/>
      <c r="C56" s="23"/>
      <c r="D56" s="23"/>
      <c r="E56" s="23"/>
      <c r="F56" s="23"/>
      <c r="G56" s="23"/>
      <c r="H56" s="23"/>
    </row>
    <row r="57" spans="1:8" s="24" customFormat="1" ht="11.25" customHeight="1">
      <c r="A57" s="47" t="s">
        <v>49</v>
      </c>
      <c r="B57" s="47"/>
      <c r="C57" s="12">
        <f>SUM(C58:C84)</f>
        <v>41239</v>
      </c>
      <c r="D57" s="12">
        <v>901.9114688128773</v>
      </c>
      <c r="E57" s="12">
        <f>SUM(E58:E84)</f>
        <v>2083</v>
      </c>
      <c r="F57" s="12">
        <f>SUM(F58:F84)</f>
        <v>534</v>
      </c>
      <c r="G57" s="12">
        <f>SUM(G58:G84)</f>
        <v>37</v>
      </c>
      <c r="H57" s="12">
        <f>SUM(H58:H84)</f>
        <v>1831</v>
      </c>
    </row>
    <row r="58" spans="1:8" s="9" customFormat="1" ht="11.25" customHeight="1">
      <c r="A58" s="48" t="s">
        <v>50</v>
      </c>
      <c r="B58" s="48"/>
      <c r="C58" s="14">
        <v>904</v>
      </c>
      <c r="D58" s="14">
        <v>895.049504950495</v>
      </c>
      <c r="E58" s="14">
        <v>67</v>
      </c>
      <c r="F58" s="14">
        <v>20</v>
      </c>
      <c r="G58" s="14">
        <v>1</v>
      </c>
      <c r="H58" s="14">
        <v>18</v>
      </c>
    </row>
    <row r="59" spans="1:8" s="9" customFormat="1" ht="11.25" customHeight="1">
      <c r="A59" s="48" t="s">
        <v>51</v>
      </c>
      <c r="B59" s="48"/>
      <c r="C59" s="18">
        <v>3129</v>
      </c>
      <c r="D59" s="18">
        <v>916.2518301610542</v>
      </c>
      <c r="E59" s="18">
        <v>95</v>
      </c>
      <c r="F59" s="18">
        <v>37</v>
      </c>
      <c r="G59" s="18">
        <v>0</v>
      </c>
      <c r="H59" s="18">
        <v>154</v>
      </c>
    </row>
    <row r="60" spans="1:8" s="9" customFormat="1" ht="11.25" customHeight="1">
      <c r="A60" s="48" t="s">
        <v>52</v>
      </c>
      <c r="B60" s="48"/>
      <c r="C60" s="14">
        <v>433</v>
      </c>
      <c r="D60" s="14">
        <v>864.2714570858283</v>
      </c>
      <c r="E60" s="14">
        <v>51</v>
      </c>
      <c r="F60" s="14">
        <v>7</v>
      </c>
      <c r="G60" s="14">
        <v>0</v>
      </c>
      <c r="H60" s="14">
        <v>10</v>
      </c>
    </row>
    <row r="61" spans="1:8" s="9" customFormat="1" ht="11.25" customHeight="1">
      <c r="A61" s="48" t="s">
        <v>53</v>
      </c>
      <c r="B61" s="48"/>
      <c r="C61" s="14">
        <v>164</v>
      </c>
      <c r="D61" s="14">
        <v>896.1748633879781</v>
      </c>
      <c r="E61" s="14">
        <v>13</v>
      </c>
      <c r="F61" s="14">
        <v>2</v>
      </c>
      <c r="G61" s="14">
        <v>0</v>
      </c>
      <c r="H61" s="14">
        <v>4</v>
      </c>
    </row>
    <row r="62" spans="1:8" s="9" customFormat="1" ht="11.25" customHeight="1">
      <c r="A62" s="48" t="s">
        <v>54</v>
      </c>
      <c r="B62" s="48"/>
      <c r="C62" s="14">
        <v>153</v>
      </c>
      <c r="D62" s="14">
        <v>884.393063583815</v>
      </c>
      <c r="E62" s="14">
        <v>16</v>
      </c>
      <c r="F62" s="14">
        <v>1</v>
      </c>
      <c r="G62" s="14">
        <v>0</v>
      </c>
      <c r="H62" s="14">
        <v>3</v>
      </c>
    </row>
    <row r="63" spans="1:8" s="9" customFormat="1" ht="11.25" customHeight="1">
      <c r="A63" s="48" t="s">
        <v>55</v>
      </c>
      <c r="B63" s="48"/>
      <c r="C63" s="14">
        <v>317</v>
      </c>
      <c r="D63" s="14">
        <v>924.198250728863</v>
      </c>
      <c r="E63" s="14">
        <v>18</v>
      </c>
      <c r="F63" s="14">
        <v>4</v>
      </c>
      <c r="G63" s="14">
        <v>0</v>
      </c>
      <c r="H63" s="14">
        <v>4</v>
      </c>
    </row>
    <row r="64" spans="1:8" s="9" customFormat="1" ht="11.25" customHeight="1">
      <c r="A64" s="48" t="s">
        <v>56</v>
      </c>
      <c r="B64" s="48"/>
      <c r="C64" s="14">
        <v>645</v>
      </c>
      <c r="D64" s="14">
        <v>850.9234828496042</v>
      </c>
      <c r="E64" s="14">
        <v>35</v>
      </c>
      <c r="F64" s="14">
        <v>10</v>
      </c>
      <c r="G64" s="14">
        <v>1</v>
      </c>
      <c r="H64" s="14">
        <v>67</v>
      </c>
    </row>
    <row r="65" spans="1:8" s="9" customFormat="1" ht="11.25" customHeight="1">
      <c r="A65" s="48" t="s">
        <v>57</v>
      </c>
      <c r="B65" s="48"/>
      <c r="C65" s="14">
        <v>52</v>
      </c>
      <c r="D65" s="14">
        <v>852.4590163934425</v>
      </c>
      <c r="E65" s="14">
        <v>6</v>
      </c>
      <c r="F65" s="14">
        <v>2</v>
      </c>
      <c r="G65" s="14">
        <v>0</v>
      </c>
      <c r="H65" s="14">
        <v>1</v>
      </c>
    </row>
    <row r="66" spans="1:8" s="9" customFormat="1" ht="11.25" customHeight="1">
      <c r="A66" s="48" t="s">
        <v>58</v>
      </c>
      <c r="B66" s="48"/>
      <c r="C66" s="14">
        <v>1573</v>
      </c>
      <c r="D66" s="14">
        <v>910.300925925926</v>
      </c>
      <c r="E66" s="14">
        <v>94</v>
      </c>
      <c r="F66" s="14">
        <v>19</v>
      </c>
      <c r="G66" s="14">
        <v>1</v>
      </c>
      <c r="H66" s="14">
        <v>41</v>
      </c>
    </row>
    <row r="67" spans="1:8" s="9" customFormat="1" ht="11.25" customHeight="1">
      <c r="A67" s="48" t="s">
        <v>59</v>
      </c>
      <c r="B67" s="48"/>
      <c r="C67" s="14">
        <v>7048</v>
      </c>
      <c r="D67" s="14">
        <v>912.9533678756476</v>
      </c>
      <c r="E67" s="14">
        <v>196</v>
      </c>
      <c r="F67" s="14">
        <v>71</v>
      </c>
      <c r="G67" s="14">
        <v>4</v>
      </c>
      <c r="H67" s="14">
        <v>401</v>
      </c>
    </row>
    <row r="68" spans="1:8" s="9" customFormat="1" ht="11.25" customHeight="1">
      <c r="A68" s="48" t="s">
        <v>60</v>
      </c>
      <c r="B68" s="48"/>
      <c r="C68" s="14">
        <v>2293</v>
      </c>
      <c r="D68" s="14">
        <v>903.4672970843184</v>
      </c>
      <c r="E68" s="14">
        <v>114</v>
      </c>
      <c r="F68" s="14">
        <v>35</v>
      </c>
      <c r="G68" s="14">
        <v>3</v>
      </c>
      <c r="H68" s="14">
        <v>93</v>
      </c>
    </row>
    <row r="69" spans="1:8" s="9" customFormat="1" ht="11.25" customHeight="1">
      <c r="A69" s="48" t="s">
        <v>61</v>
      </c>
      <c r="B69" s="48"/>
      <c r="C69" s="14">
        <v>744</v>
      </c>
      <c r="D69" s="14">
        <v>899.6372430471584</v>
      </c>
      <c r="E69" s="14">
        <v>33</v>
      </c>
      <c r="F69" s="14">
        <v>3</v>
      </c>
      <c r="G69" s="14">
        <v>0</v>
      </c>
      <c r="H69" s="14">
        <v>47</v>
      </c>
    </row>
    <row r="70" spans="1:8" s="9" customFormat="1" ht="11.25" customHeight="1">
      <c r="A70" s="48" t="s">
        <v>62</v>
      </c>
      <c r="B70" s="48"/>
      <c r="C70" s="14">
        <v>1268</v>
      </c>
      <c r="D70" s="14">
        <v>900.5681818181818</v>
      </c>
      <c r="E70" s="14">
        <v>70</v>
      </c>
      <c r="F70" s="14">
        <v>32</v>
      </c>
      <c r="G70" s="14">
        <v>1</v>
      </c>
      <c r="H70" s="14">
        <v>37</v>
      </c>
    </row>
    <row r="71" spans="1:8" s="9" customFormat="1" ht="11.25" customHeight="1">
      <c r="A71" s="48" t="s">
        <v>63</v>
      </c>
      <c r="B71" s="48"/>
      <c r="C71" s="14">
        <v>5369</v>
      </c>
      <c r="D71" s="14">
        <v>873.5763097949886</v>
      </c>
      <c r="E71" s="14">
        <v>285</v>
      </c>
      <c r="F71" s="14">
        <v>78</v>
      </c>
      <c r="G71" s="14">
        <v>8</v>
      </c>
      <c r="H71" s="14">
        <v>406</v>
      </c>
    </row>
    <row r="72" spans="1:8" s="9" customFormat="1" ht="11.25" customHeight="1">
      <c r="A72" s="48" t="s">
        <v>64</v>
      </c>
      <c r="B72" s="48"/>
      <c r="C72" s="14">
        <v>248</v>
      </c>
      <c r="D72" s="14">
        <v>846.4163822525597</v>
      </c>
      <c r="E72" s="14">
        <v>34</v>
      </c>
      <c r="F72" s="14">
        <v>4</v>
      </c>
      <c r="G72" s="14">
        <v>2</v>
      </c>
      <c r="H72" s="14">
        <v>5</v>
      </c>
    </row>
    <row r="73" spans="1:8" s="9" customFormat="1" ht="11.25" customHeight="1">
      <c r="A73" s="48" t="s">
        <v>65</v>
      </c>
      <c r="B73" s="48"/>
      <c r="C73" s="14">
        <v>69</v>
      </c>
      <c r="D73" s="14">
        <v>750</v>
      </c>
      <c r="E73" s="14">
        <v>20</v>
      </c>
      <c r="F73" s="14">
        <v>0</v>
      </c>
      <c r="G73" s="14">
        <v>0</v>
      </c>
      <c r="H73" s="14">
        <v>3</v>
      </c>
    </row>
    <row r="74" spans="1:8" s="9" customFormat="1" ht="11.25" customHeight="1">
      <c r="A74" s="48" t="s">
        <v>66</v>
      </c>
      <c r="B74" s="48"/>
      <c r="C74" s="14">
        <v>3714</v>
      </c>
      <c r="D74" s="14">
        <v>904.7503045066991</v>
      </c>
      <c r="E74" s="14">
        <v>210</v>
      </c>
      <c r="F74" s="14">
        <v>49</v>
      </c>
      <c r="G74" s="14">
        <v>4</v>
      </c>
      <c r="H74" s="14">
        <v>128</v>
      </c>
    </row>
    <row r="75" spans="1:8" s="9" customFormat="1" ht="11.25" customHeight="1">
      <c r="A75" s="48" t="s">
        <v>67</v>
      </c>
      <c r="B75" s="48"/>
      <c r="C75" s="14">
        <v>632</v>
      </c>
      <c r="D75" s="14">
        <v>902.8571428571428</v>
      </c>
      <c r="E75" s="14">
        <v>50</v>
      </c>
      <c r="F75" s="14">
        <v>6</v>
      </c>
      <c r="G75" s="14">
        <v>0</v>
      </c>
      <c r="H75" s="14">
        <v>12</v>
      </c>
    </row>
    <row r="76" spans="1:8" s="9" customFormat="1" ht="11.25" customHeight="1">
      <c r="A76" s="48" t="s">
        <v>68</v>
      </c>
      <c r="B76" s="48"/>
      <c r="C76" s="14">
        <v>191</v>
      </c>
      <c r="D76" s="14">
        <v>927.1844660194175</v>
      </c>
      <c r="E76" s="14">
        <v>8</v>
      </c>
      <c r="F76" s="14">
        <v>2</v>
      </c>
      <c r="G76" s="14">
        <v>0</v>
      </c>
      <c r="H76" s="14">
        <v>5</v>
      </c>
    </row>
    <row r="77" spans="1:8" s="9" customFormat="1" ht="11.25" customHeight="1">
      <c r="A77" s="48" t="s">
        <v>69</v>
      </c>
      <c r="B77" s="48"/>
      <c r="C77" s="14">
        <v>2213</v>
      </c>
      <c r="D77" s="14">
        <v>934.1494301392993</v>
      </c>
      <c r="E77" s="14">
        <v>86</v>
      </c>
      <c r="F77" s="14">
        <v>20</v>
      </c>
      <c r="G77" s="14">
        <v>3</v>
      </c>
      <c r="H77" s="14">
        <v>47</v>
      </c>
    </row>
    <row r="78" spans="1:8" s="9" customFormat="1" ht="11.25" customHeight="1">
      <c r="A78" s="48" t="s">
        <v>70</v>
      </c>
      <c r="B78" s="48"/>
      <c r="C78" s="14">
        <v>1244</v>
      </c>
      <c r="D78" s="14">
        <v>919.4382852919438</v>
      </c>
      <c r="E78" s="14">
        <v>72</v>
      </c>
      <c r="F78" s="14">
        <v>6</v>
      </c>
      <c r="G78" s="14">
        <v>3</v>
      </c>
      <c r="H78" s="14">
        <v>28</v>
      </c>
    </row>
    <row r="79" spans="1:8" s="9" customFormat="1" ht="11.25" customHeight="1">
      <c r="A79" s="48" t="s">
        <v>71</v>
      </c>
      <c r="B79" s="48"/>
      <c r="C79" s="14">
        <v>2089</v>
      </c>
      <c r="D79" s="14">
        <v>911.4310645724258</v>
      </c>
      <c r="E79" s="14">
        <v>117</v>
      </c>
      <c r="F79" s="14">
        <v>24</v>
      </c>
      <c r="G79" s="14">
        <v>1</v>
      </c>
      <c r="H79" s="14">
        <v>61</v>
      </c>
    </row>
    <row r="80" spans="1:8" s="9" customFormat="1" ht="11.25" customHeight="1">
      <c r="A80" s="48" t="s">
        <v>72</v>
      </c>
      <c r="B80" s="48"/>
      <c r="C80" s="14">
        <v>208</v>
      </c>
      <c r="D80" s="14">
        <v>873.9495798319327</v>
      </c>
      <c r="E80" s="14">
        <v>24</v>
      </c>
      <c r="F80" s="14">
        <v>0</v>
      </c>
      <c r="G80" s="14">
        <v>1</v>
      </c>
      <c r="H80" s="14">
        <v>5</v>
      </c>
    </row>
    <row r="81" spans="1:8" s="9" customFormat="1" ht="11.25" customHeight="1">
      <c r="A81" s="48" t="s">
        <v>73</v>
      </c>
      <c r="B81" s="48"/>
      <c r="C81" s="14">
        <v>436</v>
      </c>
      <c r="D81" s="14">
        <v>895.277207392197</v>
      </c>
      <c r="E81" s="14">
        <v>33</v>
      </c>
      <c r="F81" s="14">
        <v>12</v>
      </c>
      <c r="G81" s="14">
        <v>0</v>
      </c>
      <c r="H81" s="14">
        <v>6</v>
      </c>
    </row>
    <row r="82" spans="1:8" s="9" customFormat="1" ht="11.25" customHeight="1">
      <c r="A82" s="48" t="s">
        <v>74</v>
      </c>
      <c r="B82" s="48"/>
      <c r="C82" s="14">
        <v>3204</v>
      </c>
      <c r="D82" s="14">
        <v>883.3746898263028</v>
      </c>
      <c r="E82" s="14">
        <v>184</v>
      </c>
      <c r="F82" s="14">
        <v>44</v>
      </c>
      <c r="G82" s="14">
        <v>3</v>
      </c>
      <c r="H82" s="14">
        <v>192</v>
      </c>
    </row>
    <row r="83" spans="1:8" s="9" customFormat="1" ht="11.25" customHeight="1">
      <c r="A83" s="48" t="s">
        <v>75</v>
      </c>
      <c r="B83" s="48"/>
      <c r="C83" s="14">
        <v>335</v>
      </c>
      <c r="D83" s="14">
        <v>852.4173027989822</v>
      </c>
      <c r="E83" s="14">
        <v>39</v>
      </c>
      <c r="F83" s="14">
        <v>4</v>
      </c>
      <c r="G83" s="14">
        <v>0</v>
      </c>
      <c r="H83" s="14">
        <v>15</v>
      </c>
    </row>
    <row r="84" spans="1:8" s="9" customFormat="1" ht="11.25" customHeight="1">
      <c r="A84" s="49" t="s">
        <v>76</v>
      </c>
      <c r="B84" s="49"/>
      <c r="C84" s="20">
        <v>2564</v>
      </c>
      <c r="D84" s="20">
        <v>929.6591733139957</v>
      </c>
      <c r="E84" s="20">
        <v>113</v>
      </c>
      <c r="F84" s="20">
        <v>42</v>
      </c>
      <c r="G84" s="20">
        <v>1</v>
      </c>
      <c r="H84" s="20">
        <v>38</v>
      </c>
    </row>
    <row r="85" spans="1:8" s="9" customFormat="1" ht="11.25" customHeight="1">
      <c r="A85" s="17"/>
      <c r="B85" s="17"/>
      <c r="C85" s="23"/>
      <c r="D85" s="23"/>
      <c r="E85" s="23"/>
      <c r="F85" s="23"/>
      <c r="G85" s="23"/>
      <c r="H85" s="23"/>
    </row>
    <row r="86" spans="1:8" s="24" customFormat="1" ht="11.25" customHeight="1">
      <c r="A86" s="47" t="s">
        <v>77</v>
      </c>
      <c r="B86" s="47"/>
      <c r="C86" s="12">
        <f>SUM(C87:C177)</f>
        <v>104413</v>
      </c>
      <c r="D86" s="12">
        <v>812.0406591953711</v>
      </c>
      <c r="E86" s="12">
        <f>SUM(E87:E177)</f>
        <v>11397</v>
      </c>
      <c r="F86" s="12">
        <f>SUM(F87:F177)</f>
        <v>2683</v>
      </c>
      <c r="G86" s="12">
        <f>SUM(G87:G177)</f>
        <v>184</v>
      </c>
      <c r="H86" s="12">
        <f>SUM(H87:H177)</f>
        <v>9904</v>
      </c>
    </row>
    <row r="87" spans="1:8" s="9" customFormat="1" ht="11.25" customHeight="1">
      <c r="A87" s="48" t="s">
        <v>78</v>
      </c>
      <c r="B87" s="48"/>
      <c r="C87" s="14">
        <v>2934</v>
      </c>
      <c r="D87" s="14">
        <v>802.7359781121751</v>
      </c>
      <c r="E87" s="14">
        <v>406</v>
      </c>
      <c r="F87" s="14">
        <v>79</v>
      </c>
      <c r="G87" s="14">
        <v>6</v>
      </c>
      <c r="H87" s="14">
        <v>230</v>
      </c>
    </row>
    <row r="88" spans="1:8" s="9" customFormat="1" ht="11.25" customHeight="1">
      <c r="A88" s="48" t="s">
        <v>79</v>
      </c>
      <c r="B88" s="48"/>
      <c r="C88" s="14">
        <v>303</v>
      </c>
      <c r="D88" s="14">
        <v>755.6109725685785</v>
      </c>
      <c r="E88" s="14">
        <v>60</v>
      </c>
      <c r="F88" s="14">
        <v>10</v>
      </c>
      <c r="G88" s="14">
        <v>2</v>
      </c>
      <c r="H88" s="14">
        <v>26</v>
      </c>
    </row>
    <row r="89" spans="1:8" s="9" customFormat="1" ht="11.25" customHeight="1">
      <c r="A89" s="48" t="s">
        <v>80</v>
      </c>
      <c r="B89" s="48"/>
      <c r="C89" s="14">
        <v>212</v>
      </c>
      <c r="D89" s="14">
        <v>794.0074906367041</v>
      </c>
      <c r="E89" s="14">
        <v>43</v>
      </c>
      <c r="F89" s="14">
        <v>5</v>
      </c>
      <c r="G89" s="14">
        <v>1</v>
      </c>
      <c r="H89" s="14">
        <v>6</v>
      </c>
    </row>
    <row r="90" spans="1:8" s="9" customFormat="1" ht="11.25" customHeight="1">
      <c r="A90" s="48" t="s">
        <v>81</v>
      </c>
      <c r="B90" s="48"/>
      <c r="C90" s="14">
        <v>826</v>
      </c>
      <c r="D90" s="14">
        <v>852.4251805985552</v>
      </c>
      <c r="E90" s="14">
        <v>95</v>
      </c>
      <c r="F90" s="14">
        <v>20</v>
      </c>
      <c r="G90" s="14">
        <v>1</v>
      </c>
      <c r="H90" s="14">
        <v>27</v>
      </c>
    </row>
    <row r="91" spans="1:8" s="9" customFormat="1" ht="11.25" customHeight="1">
      <c r="A91" s="48" t="s">
        <v>82</v>
      </c>
      <c r="B91" s="48"/>
      <c r="C91" s="14">
        <v>361</v>
      </c>
      <c r="D91" s="14">
        <v>855.4502369668246</v>
      </c>
      <c r="E91" s="14">
        <v>39</v>
      </c>
      <c r="F91" s="14">
        <v>15</v>
      </c>
      <c r="G91" s="14">
        <v>0</v>
      </c>
      <c r="H91" s="14">
        <v>7</v>
      </c>
    </row>
    <row r="92" spans="1:8" s="9" customFormat="1" ht="11.25" customHeight="1">
      <c r="A92" s="48" t="s">
        <v>83</v>
      </c>
      <c r="B92" s="48"/>
      <c r="C92" s="14">
        <v>195</v>
      </c>
      <c r="D92" s="14">
        <v>672.4137931034483</v>
      </c>
      <c r="E92" s="14">
        <v>70</v>
      </c>
      <c r="F92" s="14">
        <v>9</v>
      </c>
      <c r="G92" s="14">
        <v>1</v>
      </c>
      <c r="H92" s="14">
        <v>15</v>
      </c>
    </row>
    <row r="93" spans="1:8" s="9" customFormat="1" ht="11.25" customHeight="1">
      <c r="A93" s="48" t="s">
        <v>84</v>
      </c>
      <c r="B93" s="48"/>
      <c r="C93" s="14">
        <v>1269</v>
      </c>
      <c r="D93" s="14">
        <v>813.9833226427197</v>
      </c>
      <c r="E93" s="14">
        <v>187</v>
      </c>
      <c r="F93" s="14">
        <v>19</v>
      </c>
      <c r="G93" s="14">
        <v>3</v>
      </c>
      <c r="H93" s="14">
        <v>81</v>
      </c>
    </row>
    <row r="94" spans="1:8" s="9" customFormat="1" ht="11.25" customHeight="1">
      <c r="A94" s="48" t="s">
        <v>85</v>
      </c>
      <c r="B94" s="48"/>
      <c r="C94" s="14">
        <v>1054</v>
      </c>
      <c r="D94" s="14">
        <v>881.2709030100334</v>
      </c>
      <c r="E94" s="14">
        <v>89</v>
      </c>
      <c r="F94" s="14">
        <v>15</v>
      </c>
      <c r="G94" s="14">
        <v>2</v>
      </c>
      <c r="H94" s="14">
        <v>36</v>
      </c>
    </row>
    <row r="95" spans="1:8" s="9" customFormat="1" ht="11.25" customHeight="1">
      <c r="A95" s="48" t="s">
        <v>86</v>
      </c>
      <c r="B95" s="48"/>
      <c r="C95" s="14">
        <v>460</v>
      </c>
      <c r="D95" s="14">
        <v>851.8518518518518</v>
      </c>
      <c r="E95" s="14">
        <v>55</v>
      </c>
      <c r="F95" s="14">
        <v>10</v>
      </c>
      <c r="G95" s="14">
        <v>1</v>
      </c>
      <c r="H95" s="14">
        <v>14</v>
      </c>
    </row>
    <row r="96" spans="1:8" s="9" customFormat="1" ht="11.25" customHeight="1">
      <c r="A96" s="48" t="s">
        <v>87</v>
      </c>
      <c r="B96" s="48"/>
      <c r="C96" s="14">
        <v>272</v>
      </c>
      <c r="D96" s="14">
        <v>918.918918918919</v>
      </c>
      <c r="E96" s="14">
        <v>15</v>
      </c>
      <c r="F96" s="14">
        <v>5</v>
      </c>
      <c r="G96" s="14">
        <v>1</v>
      </c>
      <c r="H96" s="14">
        <v>3</v>
      </c>
    </row>
    <row r="97" spans="1:8" s="9" customFormat="1" ht="11.25" customHeight="1">
      <c r="A97" s="48" t="s">
        <v>88</v>
      </c>
      <c r="B97" s="48"/>
      <c r="C97" s="14">
        <v>1312</v>
      </c>
      <c r="D97" s="14">
        <v>872.3404255319149</v>
      </c>
      <c r="E97" s="14">
        <v>118</v>
      </c>
      <c r="F97" s="14">
        <v>22</v>
      </c>
      <c r="G97" s="14">
        <v>1</v>
      </c>
      <c r="H97" s="14">
        <v>51</v>
      </c>
    </row>
    <row r="98" spans="1:8" s="9" customFormat="1" ht="11.25" customHeight="1">
      <c r="A98" s="48" t="s">
        <v>89</v>
      </c>
      <c r="B98" s="48"/>
      <c r="C98" s="14">
        <v>466</v>
      </c>
      <c r="D98" s="14">
        <v>910.15625</v>
      </c>
      <c r="E98" s="14">
        <v>17</v>
      </c>
      <c r="F98" s="14">
        <v>1</v>
      </c>
      <c r="G98" s="14">
        <v>2</v>
      </c>
      <c r="H98" s="14">
        <v>26</v>
      </c>
    </row>
    <row r="99" spans="1:8" s="9" customFormat="1" ht="11.25" customHeight="1">
      <c r="A99" s="48" t="s">
        <v>90</v>
      </c>
      <c r="B99" s="48"/>
      <c r="C99" s="14">
        <v>584</v>
      </c>
      <c r="D99" s="14">
        <v>821.3783403656821</v>
      </c>
      <c r="E99" s="14">
        <v>80</v>
      </c>
      <c r="F99" s="14">
        <v>12</v>
      </c>
      <c r="G99" s="14">
        <v>0</v>
      </c>
      <c r="H99" s="14">
        <v>35</v>
      </c>
    </row>
    <row r="100" spans="1:8" s="9" customFormat="1" ht="11.25" customHeight="1">
      <c r="A100" s="48" t="s">
        <v>91</v>
      </c>
      <c r="B100" s="48"/>
      <c r="C100" s="14">
        <v>79</v>
      </c>
      <c r="D100" s="14">
        <v>849.4623655913979</v>
      </c>
      <c r="E100" s="14">
        <v>11</v>
      </c>
      <c r="F100" s="14">
        <v>1</v>
      </c>
      <c r="G100" s="14">
        <v>0</v>
      </c>
      <c r="H100" s="14">
        <v>2</v>
      </c>
    </row>
    <row r="101" spans="1:8" s="9" customFormat="1" ht="11.25" customHeight="1">
      <c r="A101" s="48" t="s">
        <v>92</v>
      </c>
      <c r="B101" s="48"/>
      <c r="C101" s="14">
        <v>268</v>
      </c>
      <c r="D101" s="14">
        <v>770.1149425287356</v>
      </c>
      <c r="E101" s="14">
        <v>57</v>
      </c>
      <c r="F101" s="14">
        <v>6</v>
      </c>
      <c r="G101" s="14">
        <v>2</v>
      </c>
      <c r="H101" s="14">
        <v>15</v>
      </c>
    </row>
    <row r="102" spans="1:8" s="9" customFormat="1" ht="11.25" customHeight="1">
      <c r="A102" s="48" t="s">
        <v>93</v>
      </c>
      <c r="B102" s="48"/>
      <c r="C102" s="14">
        <v>3944</v>
      </c>
      <c r="D102" s="14">
        <v>824.7595148473442</v>
      </c>
      <c r="E102" s="14">
        <v>404</v>
      </c>
      <c r="F102" s="14">
        <v>94</v>
      </c>
      <c r="G102" s="14">
        <v>10</v>
      </c>
      <c r="H102" s="14">
        <v>330</v>
      </c>
    </row>
    <row r="103" spans="1:8" s="9" customFormat="1" ht="11.25" customHeight="1">
      <c r="A103" s="48" t="s">
        <v>94</v>
      </c>
      <c r="B103" s="48"/>
      <c r="C103" s="14">
        <v>208</v>
      </c>
      <c r="D103" s="14">
        <v>815.6862745098039</v>
      </c>
      <c r="E103" s="14">
        <v>34</v>
      </c>
      <c r="F103" s="14">
        <v>6</v>
      </c>
      <c r="G103" s="14">
        <v>2</v>
      </c>
      <c r="H103" s="14">
        <v>5</v>
      </c>
    </row>
    <row r="104" spans="1:8" s="9" customFormat="1" ht="11.25" customHeight="1">
      <c r="A104" s="48" t="s">
        <v>95</v>
      </c>
      <c r="B104" s="48"/>
      <c r="C104" s="14">
        <v>363</v>
      </c>
      <c r="D104" s="14">
        <v>799.5594713656387</v>
      </c>
      <c r="E104" s="14">
        <v>55</v>
      </c>
      <c r="F104" s="14">
        <v>12</v>
      </c>
      <c r="G104" s="14">
        <v>0</v>
      </c>
      <c r="H104" s="14">
        <v>24</v>
      </c>
    </row>
    <row r="105" spans="1:8" s="9" customFormat="1" ht="11.25" customHeight="1">
      <c r="A105" s="48" t="s">
        <v>96</v>
      </c>
      <c r="B105" s="48"/>
      <c r="C105" s="14">
        <v>446</v>
      </c>
      <c r="D105" s="14">
        <v>748.3221476510067</v>
      </c>
      <c r="E105" s="14">
        <v>97</v>
      </c>
      <c r="F105" s="14">
        <v>11</v>
      </c>
      <c r="G105" s="14">
        <v>1</v>
      </c>
      <c r="H105" s="14">
        <v>41</v>
      </c>
    </row>
    <row r="106" spans="1:8" s="9" customFormat="1" ht="11.25" customHeight="1">
      <c r="A106" s="48" t="s">
        <v>97</v>
      </c>
      <c r="B106" s="48"/>
      <c r="C106" s="14">
        <v>1150</v>
      </c>
      <c r="D106" s="14">
        <v>873.1966590736523</v>
      </c>
      <c r="E106" s="14">
        <v>83</v>
      </c>
      <c r="F106" s="14">
        <v>25</v>
      </c>
      <c r="G106" s="14">
        <v>2</v>
      </c>
      <c r="H106" s="14">
        <v>57</v>
      </c>
    </row>
    <row r="107" spans="1:8" s="9" customFormat="1" ht="11.25" customHeight="1">
      <c r="A107" s="48" t="s">
        <v>98</v>
      </c>
      <c r="B107" s="48"/>
      <c r="C107" s="14">
        <v>1543</v>
      </c>
      <c r="D107" s="14">
        <v>858.6533110740122</v>
      </c>
      <c r="E107" s="14">
        <v>129</v>
      </c>
      <c r="F107" s="14">
        <v>13</v>
      </c>
      <c r="G107" s="14">
        <v>0</v>
      </c>
      <c r="H107" s="14">
        <v>112</v>
      </c>
    </row>
    <row r="108" spans="1:8" s="9" customFormat="1" ht="11.25" customHeight="1">
      <c r="A108" s="48" t="s">
        <v>99</v>
      </c>
      <c r="B108" s="48"/>
      <c r="C108" s="14">
        <v>483</v>
      </c>
      <c r="D108" s="14">
        <v>897.7695167286245</v>
      </c>
      <c r="E108" s="14">
        <v>38</v>
      </c>
      <c r="F108" s="14">
        <v>11</v>
      </c>
      <c r="G108" s="14">
        <v>0</v>
      </c>
      <c r="H108" s="14">
        <v>6</v>
      </c>
    </row>
    <row r="109" spans="1:8" s="9" customFormat="1" ht="11.25" customHeight="1">
      <c r="A109" s="48" t="s">
        <v>100</v>
      </c>
      <c r="B109" s="48"/>
      <c r="C109" s="14">
        <v>546</v>
      </c>
      <c r="D109" s="14">
        <v>916.1073825503355</v>
      </c>
      <c r="E109" s="14">
        <v>31</v>
      </c>
      <c r="F109" s="14">
        <v>11</v>
      </c>
      <c r="G109" s="14">
        <v>0</v>
      </c>
      <c r="H109" s="14">
        <v>8</v>
      </c>
    </row>
    <row r="110" spans="1:8" s="9" customFormat="1" ht="11.25" customHeight="1">
      <c r="A110" s="48" t="s">
        <v>101</v>
      </c>
      <c r="B110" s="48"/>
      <c r="C110" s="14">
        <v>1617</v>
      </c>
      <c r="D110" s="14">
        <v>886.027397260274</v>
      </c>
      <c r="E110" s="14">
        <v>78</v>
      </c>
      <c r="F110" s="14">
        <v>24</v>
      </c>
      <c r="G110" s="14">
        <v>4</v>
      </c>
      <c r="H110" s="14">
        <v>102</v>
      </c>
    </row>
    <row r="111" spans="1:8" s="9" customFormat="1" ht="11.25" customHeight="1">
      <c r="A111" s="48" t="s">
        <v>102</v>
      </c>
      <c r="B111" s="48"/>
      <c r="C111" s="14">
        <v>407</v>
      </c>
      <c r="D111" s="14">
        <v>794.921875</v>
      </c>
      <c r="E111" s="14">
        <v>68</v>
      </c>
      <c r="F111" s="14">
        <v>15</v>
      </c>
      <c r="G111" s="14">
        <v>0</v>
      </c>
      <c r="H111" s="14">
        <v>22</v>
      </c>
    </row>
    <row r="112" spans="1:8" s="9" customFormat="1" ht="11.25" customHeight="1">
      <c r="A112" s="48" t="s">
        <v>103</v>
      </c>
      <c r="B112" s="48"/>
      <c r="C112" s="14">
        <v>72</v>
      </c>
      <c r="D112" s="14">
        <v>720</v>
      </c>
      <c r="E112" s="14">
        <v>17</v>
      </c>
      <c r="F112" s="14">
        <v>4</v>
      </c>
      <c r="G112" s="14">
        <v>0</v>
      </c>
      <c r="H112" s="14">
        <v>7</v>
      </c>
    </row>
    <row r="113" spans="1:8" s="9" customFormat="1" ht="11.25" customHeight="1">
      <c r="A113" s="48" t="s">
        <v>104</v>
      </c>
      <c r="B113" s="48"/>
      <c r="C113" s="14">
        <v>475</v>
      </c>
      <c r="D113" s="14">
        <v>697.503671071953</v>
      </c>
      <c r="E113" s="14">
        <v>143</v>
      </c>
      <c r="F113" s="14">
        <v>19</v>
      </c>
      <c r="G113" s="14">
        <v>0</v>
      </c>
      <c r="H113" s="14">
        <v>44</v>
      </c>
    </row>
    <row r="114" spans="1:8" s="9" customFormat="1" ht="11.25" customHeight="1">
      <c r="A114" s="48" t="s">
        <v>105</v>
      </c>
      <c r="B114" s="48"/>
      <c r="C114" s="14">
        <v>2646</v>
      </c>
      <c r="D114" s="14">
        <v>757.0815450643777</v>
      </c>
      <c r="E114" s="14">
        <v>545</v>
      </c>
      <c r="F114" s="14">
        <v>78</v>
      </c>
      <c r="G114" s="14">
        <v>5</v>
      </c>
      <c r="H114" s="14">
        <v>221</v>
      </c>
    </row>
    <row r="115" spans="1:8" s="9" customFormat="1" ht="11.25" customHeight="1">
      <c r="A115" s="48" t="s">
        <v>106</v>
      </c>
      <c r="B115" s="48"/>
      <c r="C115" s="14">
        <v>53</v>
      </c>
      <c r="D115" s="14">
        <v>815.3846153846154</v>
      </c>
      <c r="E115" s="14">
        <v>8</v>
      </c>
      <c r="F115" s="14">
        <v>3</v>
      </c>
      <c r="G115" s="14">
        <v>0</v>
      </c>
      <c r="H115" s="14">
        <v>1</v>
      </c>
    </row>
    <row r="116" spans="1:8" s="9" customFormat="1" ht="11.25" customHeight="1">
      <c r="A116" s="48" t="s">
        <v>107</v>
      </c>
      <c r="B116" s="48"/>
      <c r="C116" s="14">
        <v>85</v>
      </c>
      <c r="D116" s="14">
        <v>850</v>
      </c>
      <c r="E116" s="14">
        <v>10</v>
      </c>
      <c r="F116" s="14">
        <v>2</v>
      </c>
      <c r="G116" s="14">
        <v>0</v>
      </c>
      <c r="H116" s="14">
        <v>3</v>
      </c>
    </row>
    <row r="117" spans="1:8" s="9" customFormat="1" ht="11.25" customHeight="1">
      <c r="A117" s="48" t="s">
        <v>108</v>
      </c>
      <c r="B117" s="48"/>
      <c r="C117" s="14">
        <v>173</v>
      </c>
      <c r="D117" s="14">
        <v>827.7511961722488</v>
      </c>
      <c r="E117" s="14">
        <v>25</v>
      </c>
      <c r="F117" s="14">
        <v>5</v>
      </c>
      <c r="G117" s="14">
        <v>0</v>
      </c>
      <c r="H117" s="14">
        <v>6</v>
      </c>
    </row>
    <row r="118" spans="1:8" s="9" customFormat="1" ht="11.25" customHeight="1">
      <c r="A118" s="48" t="s">
        <v>109</v>
      </c>
      <c r="B118" s="48"/>
      <c r="C118" s="14">
        <v>1355</v>
      </c>
      <c r="D118" s="14">
        <v>850.0627352572145</v>
      </c>
      <c r="E118" s="14">
        <v>163</v>
      </c>
      <c r="F118" s="14">
        <v>34</v>
      </c>
      <c r="G118" s="14">
        <v>1</v>
      </c>
      <c r="H118" s="14">
        <v>41</v>
      </c>
    </row>
    <row r="119" spans="1:8" s="9" customFormat="1" ht="11.25" customHeight="1">
      <c r="A119" s="48" t="s">
        <v>110</v>
      </c>
      <c r="B119" s="48"/>
      <c r="C119" s="14">
        <v>122</v>
      </c>
      <c r="D119" s="14">
        <v>884.0579710144928</v>
      </c>
      <c r="E119" s="14">
        <v>14</v>
      </c>
      <c r="F119" s="14">
        <v>1</v>
      </c>
      <c r="G119" s="14">
        <v>0</v>
      </c>
      <c r="H119" s="14">
        <v>1</v>
      </c>
    </row>
    <row r="120" spans="1:8" s="9" customFormat="1" ht="11.25" customHeight="1">
      <c r="A120" s="48" t="s">
        <v>111</v>
      </c>
      <c r="B120" s="48"/>
      <c r="C120" s="14">
        <v>698</v>
      </c>
      <c r="D120" s="14">
        <v>806.9364161849711</v>
      </c>
      <c r="E120" s="14">
        <v>122</v>
      </c>
      <c r="F120" s="14">
        <v>20</v>
      </c>
      <c r="G120" s="14">
        <v>0</v>
      </c>
      <c r="H120" s="14">
        <v>25</v>
      </c>
    </row>
    <row r="121" spans="1:8" s="9" customFormat="1" ht="11.25" customHeight="1">
      <c r="A121" s="48" t="s">
        <v>112</v>
      </c>
      <c r="B121" s="48"/>
      <c r="C121" s="14">
        <v>83</v>
      </c>
      <c r="D121" s="14">
        <v>741.0714285714286</v>
      </c>
      <c r="E121" s="14">
        <v>20</v>
      </c>
      <c r="F121" s="14">
        <v>2</v>
      </c>
      <c r="G121" s="14">
        <v>0</v>
      </c>
      <c r="H121" s="14">
        <v>7</v>
      </c>
    </row>
    <row r="122" spans="1:8" s="9" customFormat="1" ht="11.25" customHeight="1">
      <c r="A122" s="48" t="s">
        <v>113</v>
      </c>
      <c r="B122" s="48"/>
      <c r="C122" s="14">
        <v>1070</v>
      </c>
      <c r="D122" s="14">
        <v>877.7686628383922</v>
      </c>
      <c r="E122" s="14">
        <v>94</v>
      </c>
      <c r="F122" s="14">
        <v>26</v>
      </c>
      <c r="G122" s="14">
        <v>1</v>
      </c>
      <c r="H122" s="14">
        <v>28</v>
      </c>
    </row>
    <row r="123" spans="1:8" s="9" customFormat="1" ht="11.25" customHeight="1">
      <c r="A123" s="48" t="s">
        <v>114</v>
      </c>
      <c r="B123" s="48"/>
      <c r="C123" s="14">
        <v>396</v>
      </c>
      <c r="D123" s="14">
        <v>760.0767754318618</v>
      </c>
      <c r="E123" s="14">
        <v>93</v>
      </c>
      <c r="F123" s="14">
        <v>19</v>
      </c>
      <c r="G123" s="14">
        <v>0</v>
      </c>
      <c r="H123" s="14">
        <v>13</v>
      </c>
    </row>
    <row r="124" spans="1:8" s="9" customFormat="1" ht="11.25" customHeight="1">
      <c r="A124" s="48" t="s">
        <v>115</v>
      </c>
      <c r="B124" s="48"/>
      <c r="C124" s="14">
        <v>1108</v>
      </c>
      <c r="D124" s="14">
        <v>860.248447204969</v>
      </c>
      <c r="E124" s="14">
        <v>79</v>
      </c>
      <c r="F124" s="14">
        <v>41</v>
      </c>
      <c r="G124" s="14">
        <v>0</v>
      </c>
      <c r="H124" s="14">
        <v>60</v>
      </c>
    </row>
    <row r="125" spans="1:8" s="9" customFormat="1" ht="11.25" customHeight="1">
      <c r="A125" s="48" t="s">
        <v>116</v>
      </c>
      <c r="B125" s="48"/>
      <c r="C125" s="14">
        <v>73</v>
      </c>
      <c r="D125" s="14">
        <v>829.5454545454546</v>
      </c>
      <c r="E125" s="14">
        <v>14</v>
      </c>
      <c r="F125" s="14">
        <v>0</v>
      </c>
      <c r="G125" s="14">
        <v>0</v>
      </c>
      <c r="H125" s="14">
        <v>1</v>
      </c>
    </row>
    <row r="126" spans="1:8" s="9" customFormat="1" ht="11.25" customHeight="1">
      <c r="A126" s="48" t="s">
        <v>117</v>
      </c>
      <c r="B126" s="48"/>
      <c r="C126" s="14">
        <v>165</v>
      </c>
      <c r="D126" s="14">
        <v>797.1014492753623</v>
      </c>
      <c r="E126" s="14">
        <v>16</v>
      </c>
      <c r="F126" s="14">
        <v>7</v>
      </c>
      <c r="G126" s="14">
        <v>0</v>
      </c>
      <c r="H126" s="14">
        <v>19</v>
      </c>
    </row>
    <row r="127" spans="1:8" s="9" customFormat="1" ht="11.25" customHeight="1">
      <c r="A127" s="48" t="s">
        <v>118</v>
      </c>
      <c r="B127" s="48"/>
      <c r="C127" s="14">
        <v>1070</v>
      </c>
      <c r="D127" s="14">
        <v>805.722891566265</v>
      </c>
      <c r="E127" s="14">
        <v>143</v>
      </c>
      <c r="F127" s="14">
        <v>33</v>
      </c>
      <c r="G127" s="14">
        <v>4</v>
      </c>
      <c r="H127" s="14">
        <v>78</v>
      </c>
    </row>
    <row r="128" spans="1:8" s="9" customFormat="1" ht="11.25" customHeight="1">
      <c r="A128" s="48" t="s">
        <v>119</v>
      </c>
      <c r="B128" s="48"/>
      <c r="C128" s="14">
        <v>322</v>
      </c>
      <c r="D128" s="14">
        <v>879.7814207650273</v>
      </c>
      <c r="E128" s="14">
        <v>23</v>
      </c>
      <c r="F128" s="14">
        <v>6</v>
      </c>
      <c r="G128" s="14">
        <v>0</v>
      </c>
      <c r="H128" s="14">
        <v>15</v>
      </c>
    </row>
    <row r="129" spans="1:8" s="9" customFormat="1" ht="11.25" customHeight="1">
      <c r="A129" s="48" t="s">
        <v>120</v>
      </c>
      <c r="B129" s="48"/>
      <c r="C129" s="14">
        <v>898</v>
      </c>
      <c r="D129" s="14">
        <v>878.6692759295499</v>
      </c>
      <c r="E129" s="14">
        <v>84</v>
      </c>
      <c r="F129" s="14">
        <v>12</v>
      </c>
      <c r="G129" s="14">
        <v>0</v>
      </c>
      <c r="H129" s="14">
        <v>28</v>
      </c>
    </row>
    <row r="130" spans="1:8" s="9" customFormat="1" ht="11.25" customHeight="1">
      <c r="A130" s="48" t="s">
        <v>121</v>
      </c>
      <c r="B130" s="48"/>
      <c r="C130" s="14">
        <v>57</v>
      </c>
      <c r="D130" s="14">
        <v>826.0869565217391</v>
      </c>
      <c r="E130" s="14">
        <v>9</v>
      </c>
      <c r="F130" s="14">
        <v>1</v>
      </c>
      <c r="G130" s="14">
        <v>0</v>
      </c>
      <c r="H130" s="14">
        <v>2</v>
      </c>
    </row>
    <row r="131" spans="1:8" s="9" customFormat="1" ht="11.25" customHeight="1">
      <c r="A131" s="48" t="s">
        <v>122</v>
      </c>
      <c r="B131" s="48"/>
      <c r="C131" s="14">
        <v>1351</v>
      </c>
      <c r="D131" s="14">
        <v>863.8107416879795</v>
      </c>
      <c r="E131" s="14">
        <v>68</v>
      </c>
      <c r="F131" s="14">
        <v>21</v>
      </c>
      <c r="G131" s="14">
        <v>6</v>
      </c>
      <c r="H131" s="14">
        <v>118</v>
      </c>
    </row>
    <row r="132" spans="1:8" s="9" customFormat="1" ht="11.25" customHeight="1">
      <c r="A132" s="48" t="s">
        <v>123</v>
      </c>
      <c r="B132" s="48"/>
      <c r="C132" s="14">
        <v>419</v>
      </c>
      <c r="D132" s="14">
        <v>844.758064516129</v>
      </c>
      <c r="E132" s="14">
        <v>51</v>
      </c>
      <c r="F132" s="14">
        <v>10</v>
      </c>
      <c r="G132" s="14">
        <v>0</v>
      </c>
      <c r="H132" s="14">
        <v>16</v>
      </c>
    </row>
    <row r="133" spans="1:8" s="9" customFormat="1" ht="11.25" customHeight="1">
      <c r="A133" s="48" t="s">
        <v>124</v>
      </c>
      <c r="B133" s="48"/>
      <c r="C133" s="14">
        <v>599</v>
      </c>
      <c r="D133" s="14">
        <v>859.3974175035868</v>
      </c>
      <c r="E133" s="14">
        <v>66</v>
      </c>
      <c r="F133" s="14">
        <v>7</v>
      </c>
      <c r="G133" s="14">
        <v>0</v>
      </c>
      <c r="H133" s="14">
        <v>25</v>
      </c>
    </row>
    <row r="134" spans="1:8" s="9" customFormat="1" ht="11.25" customHeight="1">
      <c r="A134" s="48" t="s">
        <v>125</v>
      </c>
      <c r="B134" s="48"/>
      <c r="C134" s="14">
        <v>20998</v>
      </c>
      <c r="D134" s="14">
        <v>790.5873493975903</v>
      </c>
      <c r="E134" s="14">
        <v>1855</v>
      </c>
      <c r="F134" s="14">
        <v>597</v>
      </c>
      <c r="G134" s="14">
        <v>39</v>
      </c>
      <c r="H134" s="14">
        <v>3071</v>
      </c>
    </row>
    <row r="135" spans="1:8" s="9" customFormat="1" ht="11.25" customHeight="1">
      <c r="A135" s="48" t="s">
        <v>126</v>
      </c>
      <c r="B135" s="48"/>
      <c r="C135" s="14">
        <v>1052</v>
      </c>
      <c r="D135" s="14">
        <v>774.0986019131715</v>
      </c>
      <c r="E135" s="14">
        <v>206</v>
      </c>
      <c r="F135" s="14">
        <v>30</v>
      </c>
      <c r="G135" s="14">
        <v>1</v>
      </c>
      <c r="H135" s="14">
        <v>70</v>
      </c>
    </row>
    <row r="136" spans="1:8" s="9" customFormat="1" ht="11.25" customHeight="1">
      <c r="A136" s="48" t="s">
        <v>127</v>
      </c>
      <c r="B136" s="48"/>
      <c r="C136" s="14">
        <v>923</v>
      </c>
      <c r="D136" s="14">
        <v>883.2535885167464</v>
      </c>
      <c r="E136" s="14">
        <v>74</v>
      </c>
      <c r="F136" s="14">
        <v>21</v>
      </c>
      <c r="G136" s="14">
        <v>1</v>
      </c>
      <c r="H136" s="14">
        <v>26</v>
      </c>
    </row>
    <row r="137" spans="1:8" s="9" customFormat="1" ht="11.25" customHeight="1">
      <c r="A137" s="48" t="s">
        <v>128</v>
      </c>
      <c r="B137" s="48"/>
      <c r="C137" s="14">
        <v>480</v>
      </c>
      <c r="D137" s="14">
        <v>854.0925266903915</v>
      </c>
      <c r="E137" s="14">
        <v>34</v>
      </c>
      <c r="F137" s="14">
        <v>11</v>
      </c>
      <c r="G137" s="14">
        <v>1</v>
      </c>
      <c r="H137" s="14">
        <v>36</v>
      </c>
    </row>
    <row r="138" spans="1:8" s="9" customFormat="1" ht="11.25" customHeight="1">
      <c r="A138" s="48" t="s">
        <v>129</v>
      </c>
      <c r="B138" s="48"/>
      <c r="C138" s="14">
        <v>4334</v>
      </c>
      <c r="D138" s="14">
        <v>779.7768981648074</v>
      </c>
      <c r="E138" s="14">
        <v>369</v>
      </c>
      <c r="F138" s="14">
        <v>127</v>
      </c>
      <c r="G138" s="14">
        <v>7</v>
      </c>
      <c r="H138" s="14">
        <v>721</v>
      </c>
    </row>
    <row r="139" spans="1:8" s="9" customFormat="1" ht="11.25" customHeight="1">
      <c r="A139" s="48" t="s">
        <v>130</v>
      </c>
      <c r="B139" s="48"/>
      <c r="C139" s="14">
        <v>936</v>
      </c>
      <c r="D139" s="14">
        <v>849.3647912885663</v>
      </c>
      <c r="E139" s="14">
        <v>89</v>
      </c>
      <c r="F139" s="14">
        <v>10</v>
      </c>
      <c r="G139" s="14">
        <v>0</v>
      </c>
      <c r="H139" s="14">
        <v>67</v>
      </c>
    </row>
    <row r="140" spans="1:8" s="9" customFormat="1" ht="11.25" customHeight="1">
      <c r="A140" s="48" t="s">
        <v>131</v>
      </c>
      <c r="B140" s="48"/>
      <c r="C140" s="14">
        <v>1193</v>
      </c>
      <c r="D140" s="14">
        <v>794.8034643570952</v>
      </c>
      <c r="E140" s="14">
        <v>181</v>
      </c>
      <c r="F140" s="14">
        <v>22</v>
      </c>
      <c r="G140" s="14">
        <v>0</v>
      </c>
      <c r="H140" s="14">
        <v>105</v>
      </c>
    </row>
    <row r="141" spans="1:8" s="9" customFormat="1" ht="11.25" customHeight="1">
      <c r="A141" s="48" t="s">
        <v>132</v>
      </c>
      <c r="B141" s="48"/>
      <c r="C141" s="14">
        <v>816</v>
      </c>
      <c r="D141" s="14">
        <v>869.9360341151387</v>
      </c>
      <c r="E141" s="14">
        <v>73</v>
      </c>
      <c r="F141" s="14">
        <v>18</v>
      </c>
      <c r="G141" s="14">
        <v>0</v>
      </c>
      <c r="H141" s="14">
        <v>31</v>
      </c>
    </row>
    <row r="142" spans="1:8" s="9" customFormat="1" ht="11.25" customHeight="1">
      <c r="A142" s="48" t="s">
        <v>133</v>
      </c>
      <c r="B142" s="48"/>
      <c r="C142" s="14">
        <v>173</v>
      </c>
      <c r="D142" s="14">
        <v>804.6511627906978</v>
      </c>
      <c r="E142" s="14">
        <v>22</v>
      </c>
      <c r="F142" s="14">
        <v>9</v>
      </c>
      <c r="G142" s="14">
        <v>0</v>
      </c>
      <c r="H142" s="14">
        <v>11</v>
      </c>
    </row>
    <row r="143" spans="1:8" s="9" customFormat="1" ht="11.25" customHeight="1">
      <c r="A143" s="48" t="s">
        <v>134</v>
      </c>
      <c r="B143" s="48"/>
      <c r="C143" s="14">
        <v>1488</v>
      </c>
      <c r="D143" s="14">
        <v>711.2810707456979</v>
      </c>
      <c r="E143" s="14">
        <v>201</v>
      </c>
      <c r="F143" s="14">
        <v>43</v>
      </c>
      <c r="G143" s="14">
        <v>4</v>
      </c>
      <c r="H143" s="14">
        <v>356</v>
      </c>
    </row>
    <row r="144" spans="1:8" s="9" customFormat="1" ht="11.25" customHeight="1">
      <c r="A144" s="48" t="s">
        <v>135</v>
      </c>
      <c r="B144" s="48"/>
      <c r="C144" s="14">
        <v>624</v>
      </c>
      <c r="D144" s="14">
        <v>795.9183673469388</v>
      </c>
      <c r="E144" s="14">
        <v>114</v>
      </c>
      <c r="F144" s="14">
        <v>19</v>
      </c>
      <c r="G144" s="14">
        <v>0</v>
      </c>
      <c r="H144" s="14">
        <v>27</v>
      </c>
    </row>
    <row r="145" spans="1:8" s="9" customFormat="1" ht="11.25" customHeight="1">
      <c r="A145" s="48" t="s">
        <v>136</v>
      </c>
      <c r="B145" s="48"/>
      <c r="C145" s="14">
        <v>529</v>
      </c>
      <c r="D145" s="14">
        <v>701.5915119363395</v>
      </c>
      <c r="E145" s="14">
        <v>142</v>
      </c>
      <c r="F145" s="14">
        <v>14</v>
      </c>
      <c r="G145" s="14">
        <v>2</v>
      </c>
      <c r="H145" s="14">
        <v>67</v>
      </c>
    </row>
    <row r="146" spans="1:8" s="9" customFormat="1" ht="11.25" customHeight="1">
      <c r="A146" s="48" t="s">
        <v>137</v>
      </c>
      <c r="B146" s="48"/>
      <c r="C146" s="14">
        <v>132</v>
      </c>
      <c r="D146" s="14">
        <v>936.1702127659574</v>
      </c>
      <c r="E146" s="14">
        <v>7</v>
      </c>
      <c r="F146" s="14">
        <v>0</v>
      </c>
      <c r="G146" s="14">
        <v>0</v>
      </c>
      <c r="H146" s="14">
        <v>2</v>
      </c>
    </row>
    <row r="147" spans="1:8" s="9" customFormat="1" ht="11.25" customHeight="1">
      <c r="A147" s="48" t="s">
        <v>138</v>
      </c>
      <c r="B147" s="48"/>
      <c r="C147" s="14">
        <v>611</v>
      </c>
      <c r="D147" s="14">
        <v>830.1630434782609</v>
      </c>
      <c r="E147" s="14">
        <v>76</v>
      </c>
      <c r="F147" s="14">
        <v>17</v>
      </c>
      <c r="G147" s="14">
        <v>0</v>
      </c>
      <c r="H147" s="14">
        <v>32</v>
      </c>
    </row>
    <row r="148" spans="1:8" s="9" customFormat="1" ht="11.25" customHeight="1">
      <c r="A148" s="48" t="s">
        <v>139</v>
      </c>
      <c r="B148" s="48"/>
      <c r="C148" s="14">
        <v>267</v>
      </c>
      <c r="D148" s="14">
        <v>758.5227272727273</v>
      </c>
      <c r="E148" s="14">
        <v>48</v>
      </c>
      <c r="F148" s="14">
        <v>9</v>
      </c>
      <c r="G148" s="14">
        <v>1</v>
      </c>
      <c r="H148" s="14">
        <v>27</v>
      </c>
    </row>
    <row r="149" spans="1:8" s="9" customFormat="1" ht="11.25" customHeight="1">
      <c r="A149" s="48" t="s">
        <v>140</v>
      </c>
      <c r="B149" s="48"/>
      <c r="C149" s="14">
        <v>573</v>
      </c>
      <c r="D149" s="14">
        <v>800.2793296089385</v>
      </c>
      <c r="E149" s="14">
        <v>101</v>
      </c>
      <c r="F149" s="14">
        <v>18</v>
      </c>
      <c r="G149" s="14">
        <v>3</v>
      </c>
      <c r="H149" s="14">
        <v>21</v>
      </c>
    </row>
    <row r="150" spans="1:8" s="9" customFormat="1" ht="11.25" customHeight="1">
      <c r="A150" s="48" t="s">
        <v>141</v>
      </c>
      <c r="B150" s="48"/>
      <c r="C150" s="14">
        <v>943</v>
      </c>
      <c r="D150" s="14">
        <v>814.3350604490502</v>
      </c>
      <c r="E150" s="14">
        <v>153</v>
      </c>
      <c r="F150" s="14">
        <v>24</v>
      </c>
      <c r="G150" s="14">
        <v>2</v>
      </c>
      <c r="H150" s="14">
        <v>36</v>
      </c>
    </row>
    <row r="151" spans="1:8" s="9" customFormat="1" ht="11.25" customHeight="1">
      <c r="A151" s="48" t="s">
        <v>142</v>
      </c>
      <c r="B151" s="48"/>
      <c r="C151" s="14">
        <v>482</v>
      </c>
      <c r="D151" s="14">
        <v>845.6140350877192</v>
      </c>
      <c r="E151" s="14">
        <v>41</v>
      </c>
      <c r="F151" s="14">
        <v>7</v>
      </c>
      <c r="G151" s="14">
        <v>1</v>
      </c>
      <c r="H151" s="14">
        <v>39</v>
      </c>
    </row>
    <row r="152" spans="1:8" s="9" customFormat="1" ht="11.25" customHeight="1">
      <c r="A152" s="48" t="s">
        <v>143</v>
      </c>
      <c r="B152" s="48"/>
      <c r="C152" s="14">
        <v>2463</v>
      </c>
      <c r="D152" s="14">
        <v>666.7569030860856</v>
      </c>
      <c r="E152" s="14">
        <v>370</v>
      </c>
      <c r="F152" s="14">
        <v>99</v>
      </c>
      <c r="G152" s="14">
        <v>3</v>
      </c>
      <c r="H152" s="14">
        <v>759</v>
      </c>
    </row>
    <row r="153" spans="1:8" s="9" customFormat="1" ht="11.25" customHeight="1">
      <c r="A153" s="48" t="s">
        <v>144</v>
      </c>
      <c r="B153" s="48"/>
      <c r="C153" s="14">
        <v>933</v>
      </c>
      <c r="D153" s="14">
        <v>802.9259896729777</v>
      </c>
      <c r="E153" s="14">
        <v>94</v>
      </c>
      <c r="F153" s="14">
        <v>15</v>
      </c>
      <c r="G153" s="14">
        <v>2</v>
      </c>
      <c r="H153" s="14">
        <v>118</v>
      </c>
    </row>
    <row r="154" spans="1:8" s="9" customFormat="1" ht="11.25" customHeight="1">
      <c r="A154" s="48" t="s">
        <v>145</v>
      </c>
      <c r="B154" s="48"/>
      <c r="C154" s="14">
        <v>1202</v>
      </c>
      <c r="D154" s="14">
        <v>813.2611637347768</v>
      </c>
      <c r="E154" s="14">
        <v>198</v>
      </c>
      <c r="F154" s="14">
        <v>33</v>
      </c>
      <c r="G154" s="14">
        <v>1</v>
      </c>
      <c r="H154" s="14">
        <v>44</v>
      </c>
    </row>
    <row r="155" spans="1:8" s="9" customFormat="1" ht="11.25" customHeight="1">
      <c r="A155" s="48" t="s">
        <v>146</v>
      </c>
      <c r="B155" s="48"/>
      <c r="C155" s="14">
        <v>614</v>
      </c>
      <c r="D155" s="14">
        <v>798.4395318595579</v>
      </c>
      <c r="E155" s="14">
        <v>102</v>
      </c>
      <c r="F155" s="14">
        <v>20</v>
      </c>
      <c r="G155" s="14">
        <v>4</v>
      </c>
      <c r="H155" s="14">
        <v>29</v>
      </c>
    </row>
    <row r="156" spans="1:8" s="9" customFormat="1" ht="11.25" customHeight="1">
      <c r="A156" s="48" t="s">
        <v>147</v>
      </c>
      <c r="B156" s="48"/>
      <c r="C156" s="14">
        <v>1122</v>
      </c>
      <c r="D156" s="14">
        <v>832.3442136498517</v>
      </c>
      <c r="E156" s="14">
        <v>136</v>
      </c>
      <c r="F156" s="14">
        <v>30</v>
      </c>
      <c r="G156" s="14">
        <v>2</v>
      </c>
      <c r="H156" s="14">
        <v>58</v>
      </c>
    </row>
    <row r="157" spans="1:8" s="9" customFormat="1" ht="11.25" customHeight="1">
      <c r="A157" s="48" t="s">
        <v>148</v>
      </c>
      <c r="B157" s="48"/>
      <c r="C157" s="14">
        <v>6013</v>
      </c>
      <c r="D157" s="14">
        <v>817.6502583627959</v>
      </c>
      <c r="E157" s="14">
        <v>459</v>
      </c>
      <c r="F157" s="14">
        <v>141</v>
      </c>
      <c r="G157" s="14">
        <v>13</v>
      </c>
      <c r="H157" s="14">
        <v>728</v>
      </c>
    </row>
    <row r="158" spans="1:8" s="9" customFormat="1" ht="11.25" customHeight="1">
      <c r="A158" s="48" t="s">
        <v>149</v>
      </c>
      <c r="B158" s="48"/>
      <c r="C158" s="14">
        <v>771</v>
      </c>
      <c r="D158" s="14">
        <v>741.3461538461539</v>
      </c>
      <c r="E158" s="14">
        <v>187</v>
      </c>
      <c r="F158" s="14">
        <v>35</v>
      </c>
      <c r="G158" s="14">
        <v>0</v>
      </c>
      <c r="H158" s="14">
        <v>47</v>
      </c>
    </row>
    <row r="159" spans="1:8" s="9" customFormat="1" ht="11.25" customHeight="1">
      <c r="A159" s="48" t="s">
        <v>150</v>
      </c>
      <c r="B159" s="48"/>
      <c r="C159" s="14">
        <v>1253</v>
      </c>
      <c r="D159" s="14">
        <v>885.5123674911662</v>
      </c>
      <c r="E159" s="14">
        <v>68</v>
      </c>
      <c r="F159" s="14">
        <v>28</v>
      </c>
      <c r="G159" s="14">
        <v>0</v>
      </c>
      <c r="H159" s="14">
        <v>66</v>
      </c>
    </row>
    <row r="160" spans="1:8" s="9" customFormat="1" ht="11.25" customHeight="1">
      <c r="A160" s="48" t="s">
        <v>151</v>
      </c>
      <c r="B160" s="48"/>
      <c r="C160" s="14">
        <v>108</v>
      </c>
      <c r="D160" s="14">
        <v>857.1428571428571</v>
      </c>
      <c r="E160" s="14">
        <v>14</v>
      </c>
      <c r="F160" s="14">
        <v>4</v>
      </c>
      <c r="G160" s="14">
        <v>0</v>
      </c>
      <c r="H160" s="14">
        <v>0</v>
      </c>
    </row>
    <row r="161" spans="1:8" s="9" customFormat="1" ht="11.25" customHeight="1">
      <c r="A161" s="48" t="s">
        <v>152</v>
      </c>
      <c r="B161" s="48"/>
      <c r="C161" s="14">
        <v>559</v>
      </c>
      <c r="D161" s="14">
        <v>830.6092124814265</v>
      </c>
      <c r="E161" s="14">
        <v>80</v>
      </c>
      <c r="F161" s="14">
        <v>7</v>
      </c>
      <c r="G161" s="14">
        <v>1</v>
      </c>
      <c r="H161" s="14">
        <v>26</v>
      </c>
    </row>
    <row r="162" spans="1:8" s="9" customFormat="1" ht="11.25" customHeight="1">
      <c r="A162" s="48" t="s">
        <v>153</v>
      </c>
      <c r="B162" s="48"/>
      <c r="C162" s="14">
        <v>987</v>
      </c>
      <c r="D162" s="14">
        <v>837.150127226463</v>
      </c>
      <c r="E162" s="14">
        <v>116</v>
      </c>
      <c r="F162" s="14">
        <v>26</v>
      </c>
      <c r="G162" s="14">
        <v>1</v>
      </c>
      <c r="H162" s="14">
        <v>49</v>
      </c>
    </row>
    <row r="163" spans="1:8" s="9" customFormat="1" ht="11.25" customHeight="1">
      <c r="A163" s="48" t="s">
        <v>154</v>
      </c>
      <c r="B163" s="48"/>
      <c r="C163" s="14">
        <v>1710</v>
      </c>
      <c r="D163" s="14">
        <v>829.6943231441048</v>
      </c>
      <c r="E163" s="14">
        <v>179</v>
      </c>
      <c r="F163" s="14">
        <v>41</v>
      </c>
      <c r="G163" s="14">
        <v>2</v>
      </c>
      <c r="H163" s="14">
        <v>129</v>
      </c>
    </row>
    <row r="164" spans="1:8" s="9" customFormat="1" ht="11.25" customHeight="1">
      <c r="A164" s="48" t="s">
        <v>155</v>
      </c>
      <c r="B164" s="48"/>
      <c r="C164" s="14">
        <v>451</v>
      </c>
      <c r="D164" s="14">
        <v>746.6887417218543</v>
      </c>
      <c r="E164" s="14">
        <v>107</v>
      </c>
      <c r="F164" s="14">
        <v>17</v>
      </c>
      <c r="G164" s="14">
        <v>1</v>
      </c>
      <c r="H164" s="14">
        <v>28</v>
      </c>
    </row>
    <row r="165" spans="1:8" s="9" customFormat="1" ht="11.25" customHeight="1">
      <c r="A165" s="48" t="s">
        <v>156</v>
      </c>
      <c r="B165" s="48"/>
      <c r="C165" s="14">
        <v>348</v>
      </c>
      <c r="D165" s="14">
        <v>892.3076923076924</v>
      </c>
      <c r="E165" s="14">
        <v>19</v>
      </c>
      <c r="F165" s="14">
        <v>7</v>
      </c>
      <c r="G165" s="14">
        <v>0</v>
      </c>
      <c r="H165" s="14">
        <v>16</v>
      </c>
    </row>
    <row r="166" spans="1:8" s="9" customFormat="1" ht="11.25" customHeight="1">
      <c r="A166" s="48" t="s">
        <v>157</v>
      </c>
      <c r="B166" s="48"/>
      <c r="C166" s="14">
        <v>1442</v>
      </c>
      <c r="D166" s="14">
        <v>901.25</v>
      </c>
      <c r="E166" s="14">
        <v>82</v>
      </c>
      <c r="F166" s="14">
        <v>42</v>
      </c>
      <c r="G166" s="14">
        <v>0</v>
      </c>
      <c r="H166" s="14">
        <v>34</v>
      </c>
    </row>
    <row r="167" spans="1:8" s="9" customFormat="1" ht="11.25" customHeight="1">
      <c r="A167" s="48" t="s">
        <v>158</v>
      </c>
      <c r="B167" s="48"/>
      <c r="C167" s="14">
        <v>1300</v>
      </c>
      <c r="D167" s="14">
        <v>834.9389852280026</v>
      </c>
      <c r="E167" s="14">
        <v>122</v>
      </c>
      <c r="F167" s="14">
        <v>48</v>
      </c>
      <c r="G167" s="14">
        <v>1</v>
      </c>
      <c r="H167" s="14">
        <v>86</v>
      </c>
    </row>
    <row r="168" spans="1:8" s="9" customFormat="1" ht="11.25" customHeight="1">
      <c r="A168" s="48" t="s">
        <v>159</v>
      </c>
      <c r="B168" s="48"/>
      <c r="C168" s="14">
        <v>1263</v>
      </c>
      <c r="D168" s="14">
        <v>886.938202247191</v>
      </c>
      <c r="E168" s="14">
        <v>96</v>
      </c>
      <c r="F168" s="14">
        <v>33</v>
      </c>
      <c r="G168" s="14">
        <v>6</v>
      </c>
      <c r="H168" s="14">
        <v>26</v>
      </c>
    </row>
    <row r="169" spans="1:8" s="9" customFormat="1" ht="11.25" customHeight="1">
      <c r="A169" s="48" t="s">
        <v>160</v>
      </c>
      <c r="B169" s="48"/>
      <c r="C169" s="14">
        <v>2331</v>
      </c>
      <c r="D169" s="14">
        <v>862.0562130177515</v>
      </c>
      <c r="E169" s="14">
        <v>184</v>
      </c>
      <c r="F169" s="14">
        <v>46</v>
      </c>
      <c r="G169" s="14">
        <v>8</v>
      </c>
      <c r="H169" s="14">
        <v>135</v>
      </c>
    </row>
    <row r="170" spans="1:8" s="9" customFormat="1" ht="11.25" customHeight="1">
      <c r="A170" s="48" t="s">
        <v>161</v>
      </c>
      <c r="B170" s="48"/>
      <c r="C170" s="14">
        <v>415</v>
      </c>
      <c r="D170" s="14">
        <v>836.6935483870967</v>
      </c>
      <c r="E170" s="14">
        <v>63</v>
      </c>
      <c r="F170" s="14">
        <v>8</v>
      </c>
      <c r="G170" s="14">
        <v>1</v>
      </c>
      <c r="H170" s="14">
        <v>9</v>
      </c>
    </row>
    <row r="171" spans="1:8" s="9" customFormat="1" ht="11.25" customHeight="1">
      <c r="A171" s="48" t="s">
        <v>162</v>
      </c>
      <c r="B171" s="48"/>
      <c r="C171" s="14">
        <v>494</v>
      </c>
      <c r="D171" s="14">
        <v>885.3046594982079</v>
      </c>
      <c r="E171" s="14">
        <v>49</v>
      </c>
      <c r="F171" s="14">
        <v>7</v>
      </c>
      <c r="G171" s="14">
        <v>1</v>
      </c>
      <c r="H171" s="14">
        <v>7</v>
      </c>
    </row>
    <row r="172" spans="1:8" s="9" customFormat="1" ht="11.25" customHeight="1">
      <c r="A172" s="48" t="s">
        <v>163</v>
      </c>
      <c r="B172" s="48"/>
      <c r="C172" s="14">
        <v>267</v>
      </c>
      <c r="D172" s="14">
        <v>735.5371900826447</v>
      </c>
      <c r="E172" s="14">
        <v>70</v>
      </c>
      <c r="F172" s="14">
        <v>8</v>
      </c>
      <c r="G172" s="14">
        <v>1</v>
      </c>
      <c r="H172" s="14">
        <v>17</v>
      </c>
    </row>
    <row r="173" spans="1:8" s="9" customFormat="1" ht="11.25" customHeight="1">
      <c r="A173" s="48" t="s">
        <v>164</v>
      </c>
      <c r="B173" s="48"/>
      <c r="C173" s="14">
        <v>1347</v>
      </c>
      <c r="D173" s="14">
        <v>855.2380952380953</v>
      </c>
      <c r="E173" s="14">
        <v>96</v>
      </c>
      <c r="F173" s="14">
        <v>29</v>
      </c>
      <c r="G173" s="14">
        <v>3</v>
      </c>
      <c r="H173" s="14">
        <v>100</v>
      </c>
    </row>
    <row r="174" spans="1:8" s="9" customFormat="1" ht="11.25" customHeight="1">
      <c r="A174" s="48" t="s">
        <v>165</v>
      </c>
      <c r="B174" s="48"/>
      <c r="C174" s="14">
        <v>196</v>
      </c>
      <c r="D174" s="14">
        <v>942.3076923076923</v>
      </c>
      <c r="E174" s="14">
        <v>6</v>
      </c>
      <c r="F174" s="14">
        <v>4</v>
      </c>
      <c r="G174" s="14">
        <v>0</v>
      </c>
      <c r="H174" s="14">
        <v>2</v>
      </c>
    </row>
    <row r="175" spans="1:8" s="9" customFormat="1" ht="11.25" customHeight="1">
      <c r="A175" s="48" t="s">
        <v>166</v>
      </c>
      <c r="B175" s="48"/>
      <c r="C175" s="14">
        <v>166</v>
      </c>
      <c r="D175" s="14">
        <v>664</v>
      </c>
      <c r="E175" s="14">
        <v>57</v>
      </c>
      <c r="F175" s="14">
        <v>13</v>
      </c>
      <c r="G175" s="14">
        <v>0</v>
      </c>
      <c r="H175" s="14">
        <v>14</v>
      </c>
    </row>
    <row r="176" spans="1:8" s="9" customFormat="1" ht="11.25" customHeight="1">
      <c r="A176" s="48" t="s">
        <v>167</v>
      </c>
      <c r="B176" s="48"/>
      <c r="C176" s="14">
        <v>5096</v>
      </c>
      <c r="D176" s="14">
        <v>810.9484404837683</v>
      </c>
      <c r="E176" s="14">
        <v>465</v>
      </c>
      <c r="F176" s="14">
        <v>133</v>
      </c>
      <c r="G176" s="14">
        <v>10</v>
      </c>
      <c r="H176" s="14">
        <v>580</v>
      </c>
    </row>
    <row r="177" spans="1:8" s="9" customFormat="1" ht="11.25" customHeight="1">
      <c r="A177" s="49" t="s">
        <v>168</v>
      </c>
      <c r="B177" s="49"/>
      <c r="C177" s="20">
        <v>416</v>
      </c>
      <c r="D177" s="20">
        <v>890.7922912205566</v>
      </c>
      <c r="E177" s="20">
        <v>26</v>
      </c>
      <c r="F177" s="20">
        <v>11</v>
      </c>
      <c r="G177" s="20">
        <v>2</v>
      </c>
      <c r="H177" s="20">
        <v>12</v>
      </c>
    </row>
    <row r="178" spans="1:8" s="9" customFormat="1" ht="11.25" customHeight="1">
      <c r="A178" s="17"/>
      <c r="B178" s="17"/>
      <c r="C178" s="23"/>
      <c r="D178" s="23"/>
      <c r="E178" s="23"/>
      <c r="F178" s="23"/>
      <c r="G178" s="23"/>
      <c r="H178" s="23"/>
    </row>
    <row r="179" spans="1:8" s="24" customFormat="1" ht="11.25" customHeight="1">
      <c r="A179" s="47" t="s">
        <v>169</v>
      </c>
      <c r="B179" s="47"/>
      <c r="C179" s="12">
        <f>SUM(C180:C221)</f>
        <v>43408</v>
      </c>
      <c r="D179" s="12">
        <v>757.1999232473354</v>
      </c>
      <c r="E179" s="12">
        <f>SUM(E180:E221)</f>
        <v>8831</v>
      </c>
      <c r="F179" s="12">
        <f>SUM(F180:F221)</f>
        <v>971</v>
      </c>
      <c r="G179" s="12">
        <f>SUM(G180:G221)</f>
        <v>83</v>
      </c>
      <c r="H179" s="12">
        <f>SUM(H180:H221)</f>
        <v>4034</v>
      </c>
    </row>
    <row r="180" spans="1:8" s="9" customFormat="1" ht="11.25" customHeight="1">
      <c r="A180" s="48" t="s">
        <v>170</v>
      </c>
      <c r="B180" s="48"/>
      <c r="C180" s="14">
        <v>3289</v>
      </c>
      <c r="D180" s="14">
        <v>659.9117174959872</v>
      </c>
      <c r="E180" s="14">
        <v>1189</v>
      </c>
      <c r="F180" s="14">
        <v>112</v>
      </c>
      <c r="G180" s="14">
        <v>10</v>
      </c>
      <c r="H180" s="14">
        <v>384</v>
      </c>
    </row>
    <row r="181" spans="1:8" s="9" customFormat="1" ht="11.25" customHeight="1">
      <c r="A181" s="48" t="s">
        <v>171</v>
      </c>
      <c r="B181" s="48"/>
      <c r="C181" s="18">
        <v>52</v>
      </c>
      <c r="D181" s="18">
        <v>732.3943661971831</v>
      </c>
      <c r="E181" s="18">
        <v>17</v>
      </c>
      <c r="F181" s="18">
        <v>2</v>
      </c>
      <c r="G181" s="18">
        <v>0</v>
      </c>
      <c r="H181" s="18">
        <v>0</v>
      </c>
    </row>
    <row r="182" spans="1:8" s="9" customFormat="1" ht="11.25" customHeight="1">
      <c r="A182" s="48" t="s">
        <v>172</v>
      </c>
      <c r="B182" s="48"/>
      <c r="C182" s="14">
        <v>36</v>
      </c>
      <c r="D182" s="14">
        <v>750</v>
      </c>
      <c r="E182" s="14">
        <v>5</v>
      </c>
      <c r="F182" s="14">
        <v>7</v>
      </c>
      <c r="G182" s="14">
        <v>0</v>
      </c>
      <c r="H182" s="14">
        <v>0</v>
      </c>
    </row>
    <row r="183" spans="1:8" s="9" customFormat="1" ht="11.25" customHeight="1">
      <c r="A183" s="48" t="s">
        <v>173</v>
      </c>
      <c r="B183" s="48"/>
      <c r="C183" s="14">
        <v>116</v>
      </c>
      <c r="D183" s="14">
        <v>811.1888111888111</v>
      </c>
      <c r="E183" s="14">
        <v>27</v>
      </c>
      <c r="F183" s="14">
        <v>0</v>
      </c>
      <c r="G183" s="14">
        <v>0</v>
      </c>
      <c r="H183" s="14">
        <v>0</v>
      </c>
    </row>
    <row r="184" spans="1:8" s="9" customFormat="1" ht="11.25" customHeight="1">
      <c r="A184" s="48" t="s">
        <v>174</v>
      </c>
      <c r="B184" s="48"/>
      <c r="C184" s="14">
        <v>176</v>
      </c>
      <c r="D184" s="14">
        <v>866.9950738916257</v>
      </c>
      <c r="E184" s="14">
        <v>16</v>
      </c>
      <c r="F184" s="14">
        <v>9</v>
      </c>
      <c r="G184" s="14">
        <v>0</v>
      </c>
      <c r="H184" s="14">
        <v>2</v>
      </c>
    </row>
    <row r="185" spans="1:8" s="9" customFormat="1" ht="11.25" customHeight="1">
      <c r="A185" s="48" t="s">
        <v>175</v>
      </c>
      <c r="B185" s="48"/>
      <c r="C185" s="14">
        <v>295</v>
      </c>
      <c r="D185" s="14">
        <v>609.504132231405</v>
      </c>
      <c r="E185" s="14">
        <v>160</v>
      </c>
      <c r="F185" s="14">
        <v>7</v>
      </c>
      <c r="G185" s="14">
        <v>0</v>
      </c>
      <c r="H185" s="14">
        <v>22</v>
      </c>
    </row>
    <row r="186" spans="1:8" s="9" customFormat="1" ht="11.25" customHeight="1">
      <c r="A186" s="48" t="s">
        <v>176</v>
      </c>
      <c r="B186" s="48"/>
      <c r="C186" s="14">
        <v>1267</v>
      </c>
      <c r="D186" s="14">
        <v>691.2165848336061</v>
      </c>
      <c r="E186" s="14">
        <v>456</v>
      </c>
      <c r="F186" s="14">
        <v>23</v>
      </c>
      <c r="G186" s="14">
        <v>5</v>
      </c>
      <c r="H186" s="14">
        <v>82</v>
      </c>
    </row>
    <row r="187" spans="1:8" s="9" customFormat="1" ht="11.25" customHeight="1">
      <c r="A187" s="48" t="s">
        <v>177</v>
      </c>
      <c r="B187" s="48"/>
      <c r="C187" s="14">
        <v>75</v>
      </c>
      <c r="D187" s="14">
        <v>675.6756756756756</v>
      </c>
      <c r="E187" s="14">
        <v>30</v>
      </c>
      <c r="F187" s="14">
        <v>2</v>
      </c>
      <c r="G187" s="14">
        <v>1</v>
      </c>
      <c r="H187" s="14">
        <v>3</v>
      </c>
    </row>
    <row r="188" spans="1:8" s="9" customFormat="1" ht="11.25" customHeight="1">
      <c r="A188" s="48" t="s">
        <v>178</v>
      </c>
      <c r="B188" s="48"/>
      <c r="C188" s="14">
        <v>505</v>
      </c>
      <c r="D188" s="14">
        <v>781.733746130031</v>
      </c>
      <c r="E188" s="14">
        <v>115</v>
      </c>
      <c r="F188" s="14">
        <v>10</v>
      </c>
      <c r="G188" s="14">
        <v>0</v>
      </c>
      <c r="H188" s="14">
        <v>16</v>
      </c>
    </row>
    <row r="189" spans="1:8" s="9" customFormat="1" ht="11.25" customHeight="1">
      <c r="A189" s="48" t="s">
        <v>179</v>
      </c>
      <c r="B189" s="48"/>
      <c r="C189" s="14">
        <v>611</v>
      </c>
      <c r="D189" s="14">
        <v>869.1322901849218</v>
      </c>
      <c r="E189" s="14">
        <v>63</v>
      </c>
      <c r="F189" s="14">
        <v>2</v>
      </c>
      <c r="G189" s="14">
        <v>2</v>
      </c>
      <c r="H189" s="14">
        <v>25</v>
      </c>
    </row>
    <row r="190" spans="1:8" s="9" customFormat="1" ht="11.25" customHeight="1">
      <c r="A190" s="48" t="s">
        <v>180</v>
      </c>
      <c r="B190" s="48"/>
      <c r="C190" s="14">
        <v>19</v>
      </c>
      <c r="D190" s="14">
        <v>863.6363636363636</v>
      </c>
      <c r="E190" s="14">
        <v>3</v>
      </c>
      <c r="F190" s="14">
        <v>0</v>
      </c>
      <c r="G190" s="14">
        <v>0</v>
      </c>
      <c r="H190" s="14">
        <v>0</v>
      </c>
    </row>
    <row r="191" spans="1:8" s="9" customFormat="1" ht="11.25" customHeight="1">
      <c r="A191" s="48" t="s">
        <v>181</v>
      </c>
      <c r="B191" s="48"/>
      <c r="C191" s="14">
        <v>923</v>
      </c>
      <c r="D191" s="14">
        <v>824.1071428571428</v>
      </c>
      <c r="E191" s="14">
        <v>146</v>
      </c>
      <c r="F191" s="14">
        <v>18</v>
      </c>
      <c r="G191" s="14">
        <v>0</v>
      </c>
      <c r="H191" s="14">
        <v>33</v>
      </c>
    </row>
    <row r="192" spans="1:8" s="9" customFormat="1" ht="11.25" customHeight="1">
      <c r="A192" s="48" t="s">
        <v>182</v>
      </c>
      <c r="B192" s="48"/>
      <c r="C192" s="14">
        <v>94</v>
      </c>
      <c r="D192" s="14">
        <v>940</v>
      </c>
      <c r="E192" s="14">
        <v>1</v>
      </c>
      <c r="F192" s="14">
        <v>1</v>
      </c>
      <c r="G192" s="14">
        <v>0</v>
      </c>
      <c r="H192" s="14">
        <v>4</v>
      </c>
    </row>
    <row r="193" spans="1:8" s="9" customFormat="1" ht="11.25" customHeight="1">
      <c r="A193" s="48" t="s">
        <v>183</v>
      </c>
      <c r="B193" s="48"/>
      <c r="C193" s="14">
        <v>171</v>
      </c>
      <c r="D193" s="14">
        <v>673.228346456693</v>
      </c>
      <c r="E193" s="14">
        <v>72</v>
      </c>
      <c r="F193" s="14">
        <v>4</v>
      </c>
      <c r="G193" s="14">
        <v>1</v>
      </c>
      <c r="H193" s="14">
        <v>6</v>
      </c>
    </row>
    <row r="194" spans="1:8" s="9" customFormat="1" ht="11.25" customHeight="1">
      <c r="A194" s="48" t="s">
        <v>184</v>
      </c>
      <c r="B194" s="48"/>
      <c r="C194" s="14">
        <v>859</v>
      </c>
      <c r="D194" s="14">
        <v>782.3315118397086</v>
      </c>
      <c r="E194" s="14">
        <v>171</v>
      </c>
      <c r="F194" s="14">
        <v>13</v>
      </c>
      <c r="G194" s="14">
        <v>0</v>
      </c>
      <c r="H194" s="14">
        <v>55</v>
      </c>
    </row>
    <row r="195" spans="1:8" s="9" customFormat="1" ht="11.25" customHeight="1">
      <c r="A195" s="48" t="s">
        <v>185</v>
      </c>
      <c r="B195" s="48"/>
      <c r="C195" s="14">
        <v>3265</v>
      </c>
      <c r="D195" s="14">
        <v>841.9288292934502</v>
      </c>
      <c r="E195" s="14">
        <v>396</v>
      </c>
      <c r="F195" s="14">
        <v>47</v>
      </c>
      <c r="G195" s="14">
        <v>4</v>
      </c>
      <c r="H195" s="14">
        <v>166</v>
      </c>
    </row>
    <row r="196" spans="1:8" s="9" customFormat="1" ht="11.25" customHeight="1">
      <c r="A196" s="48" t="s">
        <v>186</v>
      </c>
      <c r="B196" s="48"/>
      <c r="C196" s="14">
        <v>33</v>
      </c>
      <c r="D196" s="14">
        <v>942.8571428571429</v>
      </c>
      <c r="E196" s="14">
        <v>1</v>
      </c>
      <c r="F196" s="14">
        <v>1</v>
      </c>
      <c r="G196" s="14">
        <v>0</v>
      </c>
      <c r="H196" s="14">
        <v>0</v>
      </c>
    </row>
    <row r="197" spans="1:8" s="9" customFormat="1" ht="11.25" customHeight="1">
      <c r="A197" s="48" t="s">
        <v>187</v>
      </c>
      <c r="B197" s="48"/>
      <c r="C197" s="14">
        <v>19</v>
      </c>
      <c r="D197" s="14">
        <v>487.1794871794872</v>
      </c>
      <c r="E197" s="14">
        <v>19</v>
      </c>
      <c r="F197" s="14">
        <v>1</v>
      </c>
      <c r="G197" s="14">
        <v>0</v>
      </c>
      <c r="H197" s="14">
        <v>0</v>
      </c>
    </row>
    <row r="198" spans="1:8" s="9" customFormat="1" ht="11.25" customHeight="1">
      <c r="A198" s="48" t="s">
        <v>188</v>
      </c>
      <c r="B198" s="48"/>
      <c r="C198" s="14">
        <v>716</v>
      </c>
      <c r="D198" s="14">
        <v>782.5136612021857</v>
      </c>
      <c r="E198" s="14">
        <v>162</v>
      </c>
      <c r="F198" s="14">
        <v>18</v>
      </c>
      <c r="G198" s="14">
        <v>2</v>
      </c>
      <c r="H198" s="14">
        <v>17</v>
      </c>
    </row>
    <row r="199" spans="1:8" s="9" customFormat="1" ht="11.25" customHeight="1">
      <c r="A199" s="48" t="s">
        <v>189</v>
      </c>
      <c r="B199" s="48"/>
      <c r="C199" s="14">
        <v>907</v>
      </c>
      <c r="D199" s="14">
        <v>826.047358834244</v>
      </c>
      <c r="E199" s="14">
        <v>101</v>
      </c>
      <c r="F199" s="14">
        <v>11</v>
      </c>
      <c r="G199" s="14">
        <v>0</v>
      </c>
      <c r="H199" s="14">
        <v>79</v>
      </c>
    </row>
    <row r="200" spans="1:8" s="9" customFormat="1" ht="11.25" customHeight="1">
      <c r="A200" s="48" t="s">
        <v>190</v>
      </c>
      <c r="B200" s="48"/>
      <c r="C200" s="14">
        <v>11153</v>
      </c>
      <c r="D200" s="14">
        <v>765.9501407870338</v>
      </c>
      <c r="E200" s="14">
        <v>1528</v>
      </c>
      <c r="F200" s="14">
        <v>189</v>
      </c>
      <c r="G200" s="14">
        <v>27</v>
      </c>
      <c r="H200" s="14">
        <v>1664</v>
      </c>
    </row>
    <row r="201" spans="1:8" s="9" customFormat="1" ht="11.25" customHeight="1">
      <c r="A201" s="48" t="s">
        <v>191</v>
      </c>
      <c r="B201" s="48"/>
      <c r="C201" s="14">
        <v>173</v>
      </c>
      <c r="D201" s="14">
        <v>681.1023622047244</v>
      </c>
      <c r="E201" s="14">
        <v>56</v>
      </c>
      <c r="F201" s="14">
        <v>21</v>
      </c>
      <c r="G201" s="14">
        <v>0</v>
      </c>
      <c r="H201" s="14">
        <v>4</v>
      </c>
    </row>
    <row r="202" spans="1:8" s="9" customFormat="1" ht="11.25" customHeight="1">
      <c r="A202" s="48" t="s">
        <v>192</v>
      </c>
      <c r="B202" s="48"/>
      <c r="C202" s="14">
        <v>4829</v>
      </c>
      <c r="D202" s="14">
        <v>817.5046554934822</v>
      </c>
      <c r="E202" s="14">
        <v>664</v>
      </c>
      <c r="F202" s="14">
        <v>104</v>
      </c>
      <c r="G202" s="14">
        <v>3</v>
      </c>
      <c r="H202" s="14">
        <v>307</v>
      </c>
    </row>
    <row r="203" spans="1:8" s="9" customFormat="1" ht="11.25" customHeight="1">
      <c r="A203" s="48" t="s">
        <v>193</v>
      </c>
      <c r="B203" s="48"/>
      <c r="C203" s="14">
        <v>1229</v>
      </c>
      <c r="D203" s="14">
        <v>819.8799199466312</v>
      </c>
      <c r="E203" s="14">
        <v>170</v>
      </c>
      <c r="F203" s="14">
        <v>23</v>
      </c>
      <c r="G203" s="14">
        <v>0</v>
      </c>
      <c r="H203" s="14">
        <v>77</v>
      </c>
    </row>
    <row r="204" spans="1:8" s="9" customFormat="1" ht="11.25" customHeight="1">
      <c r="A204" s="48" t="s">
        <v>194</v>
      </c>
      <c r="B204" s="48"/>
      <c r="C204" s="14">
        <v>130</v>
      </c>
      <c r="D204" s="14">
        <v>718.2320441988951</v>
      </c>
      <c r="E204" s="14">
        <v>44</v>
      </c>
      <c r="F204" s="14">
        <v>4</v>
      </c>
      <c r="G204" s="14">
        <v>0</v>
      </c>
      <c r="H204" s="14">
        <v>3</v>
      </c>
    </row>
    <row r="205" spans="1:8" s="9" customFormat="1" ht="11.25" customHeight="1">
      <c r="A205" s="48" t="s">
        <v>195</v>
      </c>
      <c r="B205" s="48"/>
      <c r="C205" s="14">
        <v>4706</v>
      </c>
      <c r="D205" s="14">
        <v>732.1095208462974</v>
      </c>
      <c r="E205" s="14">
        <v>1143</v>
      </c>
      <c r="F205" s="14">
        <v>134</v>
      </c>
      <c r="G205" s="14">
        <v>6</v>
      </c>
      <c r="H205" s="14">
        <v>439</v>
      </c>
    </row>
    <row r="206" spans="1:8" s="9" customFormat="1" ht="11.25" customHeight="1">
      <c r="A206" s="48" t="s">
        <v>196</v>
      </c>
      <c r="B206" s="48"/>
      <c r="C206" s="14">
        <v>44</v>
      </c>
      <c r="D206" s="14">
        <v>771.9298245614035</v>
      </c>
      <c r="E206" s="14">
        <v>11</v>
      </c>
      <c r="F206" s="14">
        <v>0</v>
      </c>
      <c r="G206" s="14">
        <v>0</v>
      </c>
      <c r="H206" s="14">
        <v>2</v>
      </c>
    </row>
    <row r="207" spans="1:8" s="9" customFormat="1" ht="11.25" customHeight="1">
      <c r="A207" s="48" t="s">
        <v>197</v>
      </c>
      <c r="B207" s="48"/>
      <c r="C207" s="14">
        <v>1830</v>
      </c>
      <c r="D207" s="14">
        <v>683.8565022421525</v>
      </c>
      <c r="E207" s="14">
        <v>533</v>
      </c>
      <c r="F207" s="14">
        <v>55</v>
      </c>
      <c r="G207" s="14">
        <v>6</v>
      </c>
      <c r="H207" s="14">
        <v>252</v>
      </c>
    </row>
    <row r="208" spans="1:8" s="9" customFormat="1" ht="11.25" customHeight="1">
      <c r="A208" s="48" t="s">
        <v>198</v>
      </c>
      <c r="B208" s="48"/>
      <c r="C208" s="14">
        <v>256</v>
      </c>
      <c r="D208" s="14">
        <v>795.031055900621</v>
      </c>
      <c r="E208" s="14">
        <v>48</v>
      </c>
      <c r="F208" s="14">
        <v>13</v>
      </c>
      <c r="G208" s="14">
        <v>0</v>
      </c>
      <c r="H208" s="14">
        <v>5</v>
      </c>
    </row>
    <row r="209" spans="1:8" s="9" customFormat="1" ht="11.25" customHeight="1">
      <c r="A209" s="48" t="s">
        <v>199</v>
      </c>
      <c r="B209" s="48"/>
      <c r="C209" s="14">
        <v>460</v>
      </c>
      <c r="D209" s="14">
        <v>531.1778290993071</v>
      </c>
      <c r="E209" s="14">
        <v>318</v>
      </c>
      <c r="F209" s="14">
        <v>18</v>
      </c>
      <c r="G209" s="14">
        <v>6</v>
      </c>
      <c r="H209" s="14">
        <v>64</v>
      </c>
    </row>
    <row r="210" spans="1:8" s="9" customFormat="1" ht="11.25" customHeight="1">
      <c r="A210" s="48" t="s">
        <v>200</v>
      </c>
      <c r="B210" s="48"/>
      <c r="C210" s="14">
        <v>73</v>
      </c>
      <c r="D210" s="14">
        <v>793.4782608695651</v>
      </c>
      <c r="E210" s="14">
        <v>17</v>
      </c>
      <c r="F210" s="14">
        <v>1</v>
      </c>
      <c r="G210" s="14">
        <v>0</v>
      </c>
      <c r="H210" s="14">
        <v>1</v>
      </c>
    </row>
    <row r="211" spans="1:8" s="9" customFormat="1" ht="11.25" customHeight="1">
      <c r="A211" s="48" t="s">
        <v>201</v>
      </c>
      <c r="B211" s="48"/>
      <c r="C211" s="14">
        <v>292</v>
      </c>
      <c r="D211" s="14">
        <v>806.6298342541437</v>
      </c>
      <c r="E211" s="14">
        <v>59</v>
      </c>
      <c r="F211" s="14">
        <v>4</v>
      </c>
      <c r="G211" s="14">
        <v>0</v>
      </c>
      <c r="H211" s="14">
        <v>7</v>
      </c>
    </row>
    <row r="212" spans="1:8" s="9" customFormat="1" ht="11.25" customHeight="1">
      <c r="A212" s="48" t="s">
        <v>202</v>
      </c>
      <c r="B212" s="48"/>
      <c r="C212" s="14">
        <v>405</v>
      </c>
      <c r="D212" s="14">
        <v>614.567526555387</v>
      </c>
      <c r="E212" s="14">
        <v>222</v>
      </c>
      <c r="F212" s="14">
        <v>8</v>
      </c>
      <c r="G212" s="14">
        <v>0</v>
      </c>
      <c r="H212" s="14">
        <v>24</v>
      </c>
    </row>
    <row r="213" spans="1:8" s="9" customFormat="1" ht="11.25" customHeight="1">
      <c r="A213" s="48" t="s">
        <v>203</v>
      </c>
      <c r="B213" s="48"/>
      <c r="C213" s="14">
        <v>447</v>
      </c>
      <c r="D213" s="14">
        <v>697.3478939157566</v>
      </c>
      <c r="E213" s="14">
        <v>159</v>
      </c>
      <c r="F213" s="14">
        <v>9</v>
      </c>
      <c r="G213" s="14">
        <v>0</v>
      </c>
      <c r="H213" s="14">
        <v>26</v>
      </c>
    </row>
    <row r="214" spans="1:8" s="9" customFormat="1" ht="11.25" customHeight="1">
      <c r="A214" s="48" t="s">
        <v>204</v>
      </c>
      <c r="B214" s="48"/>
      <c r="C214" s="14">
        <v>86</v>
      </c>
      <c r="D214" s="14">
        <v>699.1869918699188</v>
      </c>
      <c r="E214" s="14">
        <v>29</v>
      </c>
      <c r="F214" s="14">
        <v>1</v>
      </c>
      <c r="G214" s="14">
        <v>0</v>
      </c>
      <c r="H214" s="14">
        <v>7</v>
      </c>
    </row>
    <row r="215" spans="1:8" s="9" customFormat="1" ht="11.25" customHeight="1">
      <c r="A215" s="48" t="s">
        <v>205</v>
      </c>
      <c r="B215" s="48"/>
      <c r="C215" s="14">
        <v>80</v>
      </c>
      <c r="D215" s="14">
        <v>930.2325581395348</v>
      </c>
      <c r="E215" s="14">
        <v>2</v>
      </c>
      <c r="F215" s="14">
        <v>2</v>
      </c>
      <c r="G215" s="14">
        <v>0</v>
      </c>
      <c r="H215" s="14">
        <v>2</v>
      </c>
    </row>
    <row r="216" spans="1:8" s="9" customFormat="1" ht="11.25" customHeight="1">
      <c r="A216" s="48" t="s">
        <v>206</v>
      </c>
      <c r="B216" s="48"/>
      <c r="C216" s="14">
        <v>513</v>
      </c>
      <c r="D216" s="14">
        <v>776.0968229954615</v>
      </c>
      <c r="E216" s="14">
        <v>104</v>
      </c>
      <c r="F216" s="14">
        <v>19</v>
      </c>
      <c r="G216" s="14">
        <v>1</v>
      </c>
      <c r="H216" s="14">
        <v>24</v>
      </c>
    </row>
    <row r="217" spans="1:8" s="9" customFormat="1" ht="11.25" customHeight="1">
      <c r="A217" s="48" t="s">
        <v>207</v>
      </c>
      <c r="B217" s="48"/>
      <c r="C217" s="14">
        <v>1824</v>
      </c>
      <c r="D217" s="14">
        <v>794.7712418300653</v>
      </c>
      <c r="E217" s="14">
        <v>277</v>
      </c>
      <c r="F217" s="14">
        <v>32</v>
      </c>
      <c r="G217" s="14">
        <v>3</v>
      </c>
      <c r="H217" s="14">
        <v>159</v>
      </c>
    </row>
    <row r="218" spans="1:8" s="9" customFormat="1" ht="11.25" customHeight="1">
      <c r="A218" s="48" t="s">
        <v>208</v>
      </c>
      <c r="B218" s="48"/>
      <c r="C218" s="14">
        <v>61</v>
      </c>
      <c r="D218" s="14">
        <v>938.4615384615385</v>
      </c>
      <c r="E218" s="14">
        <v>3</v>
      </c>
      <c r="F218" s="14">
        <v>0</v>
      </c>
      <c r="G218" s="14">
        <v>0</v>
      </c>
      <c r="H218" s="14">
        <v>1</v>
      </c>
    </row>
    <row r="219" spans="1:8" s="9" customFormat="1" ht="11.25" customHeight="1">
      <c r="A219" s="48" t="s">
        <v>209</v>
      </c>
      <c r="B219" s="48"/>
      <c r="C219" s="14">
        <v>680</v>
      </c>
      <c r="D219" s="14">
        <v>766.6290868094702</v>
      </c>
      <c r="E219" s="14">
        <v>146</v>
      </c>
      <c r="F219" s="14">
        <v>28</v>
      </c>
      <c r="G219" s="14">
        <v>6</v>
      </c>
      <c r="H219" s="14">
        <v>27</v>
      </c>
    </row>
    <row r="220" spans="1:8" s="9" customFormat="1" ht="11.25" customHeight="1">
      <c r="A220" s="48" t="s">
        <v>210</v>
      </c>
      <c r="B220" s="48"/>
      <c r="C220" s="14">
        <v>454</v>
      </c>
      <c r="D220" s="14">
        <v>737.012987012987</v>
      </c>
      <c r="E220" s="14">
        <v>106</v>
      </c>
      <c r="F220" s="14">
        <v>17</v>
      </c>
      <c r="G220" s="14">
        <v>0</v>
      </c>
      <c r="H220" s="14">
        <v>39</v>
      </c>
    </row>
    <row r="221" spans="1:8" s="9" customFormat="1" ht="11.25" customHeight="1">
      <c r="A221" s="49" t="s">
        <v>211</v>
      </c>
      <c r="B221" s="49"/>
      <c r="C221" s="20">
        <v>255</v>
      </c>
      <c r="D221" s="20">
        <v>838.8157894736842</v>
      </c>
      <c r="E221" s="20">
        <v>42</v>
      </c>
      <c r="F221" s="20">
        <v>1</v>
      </c>
      <c r="G221" s="20">
        <v>0</v>
      </c>
      <c r="H221" s="20">
        <v>6</v>
      </c>
    </row>
    <row r="222" spans="1:8" s="9" customFormat="1" ht="11.25" customHeight="1">
      <c r="A222" s="17"/>
      <c r="B222" s="17"/>
      <c r="C222" s="23"/>
      <c r="D222" s="23"/>
      <c r="E222" s="23"/>
      <c r="F222" s="23"/>
      <c r="G222" s="23"/>
      <c r="H222" s="23"/>
    </row>
    <row r="223" spans="1:8" s="24" customFormat="1" ht="11.25" customHeight="1">
      <c r="A223" s="47" t="s">
        <v>212</v>
      </c>
      <c r="B223" s="47"/>
      <c r="C223" s="12">
        <f>SUM(C224:C245)</f>
        <v>4814</v>
      </c>
      <c r="D223" s="12">
        <v>860.7187555873413</v>
      </c>
      <c r="E223" s="12">
        <f>SUM(E224:E245)</f>
        <v>477</v>
      </c>
      <c r="F223" s="12">
        <f>SUM(F224:F245)</f>
        <v>88</v>
      </c>
      <c r="G223" s="12">
        <f>SUM(G224:G245)</f>
        <v>12</v>
      </c>
      <c r="H223" s="12">
        <f>SUM(H224:H245)</f>
        <v>202</v>
      </c>
    </row>
    <row r="224" spans="1:8" s="9" customFormat="1" ht="11.25" customHeight="1">
      <c r="A224" s="48" t="s">
        <v>213</v>
      </c>
      <c r="B224" s="48"/>
      <c r="C224" s="14">
        <v>296</v>
      </c>
      <c r="D224" s="14">
        <v>795.6989247311827</v>
      </c>
      <c r="E224" s="14">
        <v>66</v>
      </c>
      <c r="F224" s="14">
        <v>5</v>
      </c>
      <c r="G224" s="14">
        <v>0</v>
      </c>
      <c r="H224" s="14">
        <v>5</v>
      </c>
    </row>
    <row r="225" spans="1:8" s="9" customFormat="1" ht="11.25" customHeight="1">
      <c r="A225" s="48" t="s">
        <v>214</v>
      </c>
      <c r="B225" s="48"/>
      <c r="C225" s="18">
        <v>429</v>
      </c>
      <c r="D225" s="18">
        <v>870.1825557809331</v>
      </c>
      <c r="E225" s="18">
        <v>47</v>
      </c>
      <c r="F225" s="18">
        <v>4</v>
      </c>
      <c r="G225" s="18">
        <v>0</v>
      </c>
      <c r="H225" s="18">
        <v>13</v>
      </c>
    </row>
    <row r="226" spans="1:8" s="9" customFormat="1" ht="11.25" customHeight="1">
      <c r="A226" s="48" t="s">
        <v>215</v>
      </c>
      <c r="B226" s="48"/>
      <c r="C226" s="14">
        <v>246</v>
      </c>
      <c r="D226" s="14">
        <v>803.921568627451</v>
      </c>
      <c r="E226" s="14">
        <v>28</v>
      </c>
      <c r="F226" s="14">
        <v>4</v>
      </c>
      <c r="G226" s="14">
        <v>0</v>
      </c>
      <c r="H226" s="14">
        <v>28</v>
      </c>
    </row>
    <row r="227" spans="1:8" s="9" customFormat="1" ht="11.25" customHeight="1">
      <c r="A227" s="48" t="s">
        <v>216</v>
      </c>
      <c r="B227" s="48"/>
      <c r="C227" s="14">
        <v>37</v>
      </c>
      <c r="D227" s="14">
        <v>521.1267605633802</v>
      </c>
      <c r="E227" s="14">
        <v>23</v>
      </c>
      <c r="F227" s="14">
        <v>2</v>
      </c>
      <c r="G227" s="14">
        <v>7</v>
      </c>
      <c r="H227" s="14">
        <v>2</v>
      </c>
    </row>
    <row r="228" spans="1:8" s="9" customFormat="1" ht="11.25" customHeight="1">
      <c r="A228" s="48" t="s">
        <v>217</v>
      </c>
      <c r="B228" s="48"/>
      <c r="C228" s="14">
        <v>86</v>
      </c>
      <c r="D228" s="14">
        <v>977.2727272727273</v>
      </c>
      <c r="E228" s="14">
        <v>2</v>
      </c>
      <c r="F228" s="14">
        <v>0</v>
      </c>
      <c r="G228" s="14">
        <v>0</v>
      </c>
      <c r="H228" s="14">
        <v>0</v>
      </c>
    </row>
    <row r="229" spans="1:8" s="9" customFormat="1" ht="11.25" customHeight="1">
      <c r="A229" s="48" t="s">
        <v>218</v>
      </c>
      <c r="B229" s="48"/>
      <c r="C229" s="14">
        <v>46</v>
      </c>
      <c r="D229" s="14">
        <v>920</v>
      </c>
      <c r="E229" s="14">
        <v>2</v>
      </c>
      <c r="F229" s="14">
        <v>1</v>
      </c>
      <c r="G229" s="14">
        <v>0</v>
      </c>
      <c r="H229" s="14">
        <v>1</v>
      </c>
    </row>
    <row r="230" spans="1:8" s="9" customFormat="1" ht="11.25" customHeight="1">
      <c r="A230" s="48" t="s">
        <v>219</v>
      </c>
      <c r="B230" s="48"/>
      <c r="C230" s="14">
        <v>52</v>
      </c>
      <c r="D230" s="14">
        <v>896.551724137931</v>
      </c>
      <c r="E230" s="14">
        <v>5</v>
      </c>
      <c r="F230" s="14">
        <v>0</v>
      </c>
      <c r="G230" s="14">
        <v>0</v>
      </c>
      <c r="H230" s="14">
        <v>1</v>
      </c>
    </row>
    <row r="231" spans="1:8" s="9" customFormat="1" ht="11.25" customHeight="1">
      <c r="A231" s="48" t="s">
        <v>220</v>
      </c>
      <c r="B231" s="48"/>
      <c r="C231" s="14">
        <v>434</v>
      </c>
      <c r="D231" s="14">
        <v>927.3504273504274</v>
      </c>
      <c r="E231" s="14">
        <v>14</v>
      </c>
      <c r="F231" s="14">
        <v>5</v>
      </c>
      <c r="G231" s="14">
        <v>0</v>
      </c>
      <c r="H231" s="14">
        <v>15</v>
      </c>
    </row>
    <row r="232" spans="1:8" s="9" customFormat="1" ht="11.25" customHeight="1">
      <c r="A232" s="48" t="s">
        <v>221</v>
      </c>
      <c r="B232" s="48"/>
      <c r="C232" s="14">
        <v>52</v>
      </c>
      <c r="D232" s="14">
        <v>896.551724137931</v>
      </c>
      <c r="E232" s="14">
        <v>5</v>
      </c>
      <c r="F232" s="14">
        <v>1</v>
      </c>
      <c r="G232" s="14">
        <v>0</v>
      </c>
      <c r="H232" s="14">
        <v>0</v>
      </c>
    </row>
    <row r="233" spans="1:8" s="9" customFormat="1" ht="11.25" customHeight="1">
      <c r="A233" s="48" t="s">
        <v>222</v>
      </c>
      <c r="B233" s="48"/>
      <c r="C233" s="14">
        <v>387</v>
      </c>
      <c r="D233" s="14">
        <v>778.672032193159</v>
      </c>
      <c r="E233" s="14">
        <v>54</v>
      </c>
      <c r="F233" s="14">
        <v>12</v>
      </c>
      <c r="G233" s="14">
        <v>1</v>
      </c>
      <c r="H233" s="14">
        <v>43</v>
      </c>
    </row>
    <row r="234" spans="1:8" s="9" customFormat="1" ht="11.25" customHeight="1">
      <c r="A234" s="48" t="s">
        <v>223</v>
      </c>
      <c r="B234" s="48"/>
      <c r="C234" s="14">
        <v>75</v>
      </c>
      <c r="D234" s="14">
        <v>781.25</v>
      </c>
      <c r="E234" s="14">
        <v>17</v>
      </c>
      <c r="F234" s="14">
        <v>1</v>
      </c>
      <c r="G234" s="14">
        <v>0</v>
      </c>
      <c r="H234" s="14">
        <v>3</v>
      </c>
    </row>
    <row r="235" spans="1:8" s="9" customFormat="1" ht="11.25" customHeight="1">
      <c r="A235" s="48" t="s">
        <v>224</v>
      </c>
      <c r="B235" s="48"/>
      <c r="C235" s="14">
        <v>40</v>
      </c>
      <c r="D235" s="14">
        <v>888.8888888888888</v>
      </c>
      <c r="E235" s="14">
        <v>4</v>
      </c>
      <c r="F235" s="14">
        <v>0</v>
      </c>
      <c r="G235" s="14">
        <v>0</v>
      </c>
      <c r="H235" s="14">
        <v>1</v>
      </c>
    </row>
    <row r="236" spans="1:8" s="9" customFormat="1" ht="11.25" customHeight="1">
      <c r="A236" s="48" t="s">
        <v>225</v>
      </c>
      <c r="B236" s="48"/>
      <c r="C236" s="14">
        <v>187</v>
      </c>
      <c r="D236" s="14">
        <v>925.7425742574258</v>
      </c>
      <c r="E236" s="14">
        <v>5</v>
      </c>
      <c r="F236" s="14">
        <v>4</v>
      </c>
      <c r="G236" s="14">
        <v>0</v>
      </c>
      <c r="H236" s="14">
        <v>6</v>
      </c>
    </row>
    <row r="237" spans="1:8" s="9" customFormat="1" ht="11.25" customHeight="1">
      <c r="A237" s="48" t="s">
        <v>226</v>
      </c>
      <c r="B237" s="48"/>
      <c r="C237" s="14">
        <v>675</v>
      </c>
      <c r="D237" s="14">
        <v>845.8646616541354</v>
      </c>
      <c r="E237" s="14">
        <v>80</v>
      </c>
      <c r="F237" s="14">
        <v>29</v>
      </c>
      <c r="G237" s="14">
        <v>3</v>
      </c>
      <c r="H237" s="14">
        <v>11</v>
      </c>
    </row>
    <row r="238" spans="1:8" s="9" customFormat="1" ht="11.25" customHeight="1">
      <c r="A238" s="48" t="s">
        <v>227</v>
      </c>
      <c r="B238" s="48"/>
      <c r="C238" s="14">
        <v>26</v>
      </c>
      <c r="D238" s="14">
        <v>812.5</v>
      </c>
      <c r="E238" s="14">
        <v>6</v>
      </c>
      <c r="F238" s="14">
        <v>0</v>
      </c>
      <c r="G238" s="14">
        <v>0</v>
      </c>
      <c r="H238" s="14">
        <v>0</v>
      </c>
    </row>
    <row r="239" spans="1:8" s="9" customFormat="1" ht="11.25" customHeight="1">
      <c r="A239" s="48" t="s">
        <v>228</v>
      </c>
      <c r="B239" s="48"/>
      <c r="C239" s="14">
        <v>150</v>
      </c>
      <c r="D239" s="14">
        <v>877.1929824561403</v>
      </c>
      <c r="E239" s="14">
        <v>10</v>
      </c>
      <c r="F239" s="14">
        <v>3</v>
      </c>
      <c r="G239" s="14">
        <v>0</v>
      </c>
      <c r="H239" s="14">
        <v>8</v>
      </c>
    </row>
    <row r="240" spans="1:8" s="9" customFormat="1" ht="11.25" customHeight="1">
      <c r="A240" s="48" t="s">
        <v>229</v>
      </c>
      <c r="B240" s="48"/>
      <c r="C240" s="14">
        <v>752</v>
      </c>
      <c r="D240" s="14">
        <v>884.7058823529412</v>
      </c>
      <c r="E240" s="14">
        <v>59</v>
      </c>
      <c r="F240" s="14">
        <v>9</v>
      </c>
      <c r="G240" s="14">
        <v>1</v>
      </c>
      <c r="H240" s="14">
        <v>29</v>
      </c>
    </row>
    <row r="241" spans="1:8" s="9" customFormat="1" ht="11.25" customHeight="1">
      <c r="A241" s="48" t="s">
        <v>230</v>
      </c>
      <c r="B241" s="48"/>
      <c r="C241" s="14">
        <v>69</v>
      </c>
      <c r="D241" s="14">
        <v>945.2054794520548</v>
      </c>
      <c r="E241" s="14">
        <v>3</v>
      </c>
      <c r="F241" s="14">
        <v>1</v>
      </c>
      <c r="G241" s="14">
        <v>0</v>
      </c>
      <c r="H241" s="14">
        <v>0</v>
      </c>
    </row>
    <row r="242" spans="1:8" s="9" customFormat="1" ht="11.25" customHeight="1">
      <c r="A242" s="48" t="s">
        <v>231</v>
      </c>
      <c r="B242" s="48"/>
      <c r="C242" s="14">
        <v>290</v>
      </c>
      <c r="D242" s="14">
        <v>863.0952380952382</v>
      </c>
      <c r="E242" s="14">
        <v>25</v>
      </c>
      <c r="F242" s="14">
        <v>4</v>
      </c>
      <c r="G242" s="14">
        <v>0</v>
      </c>
      <c r="H242" s="14">
        <v>17</v>
      </c>
    </row>
    <row r="243" spans="1:8" s="9" customFormat="1" ht="11.25" customHeight="1">
      <c r="A243" s="48" t="s">
        <v>232</v>
      </c>
      <c r="B243" s="48"/>
      <c r="C243" s="14">
        <v>161</v>
      </c>
      <c r="D243" s="14">
        <v>941.5204678362574</v>
      </c>
      <c r="E243" s="14">
        <v>5</v>
      </c>
      <c r="F243" s="14">
        <v>2</v>
      </c>
      <c r="G243" s="14">
        <v>0</v>
      </c>
      <c r="H243" s="14">
        <v>3</v>
      </c>
    </row>
    <row r="244" spans="1:8" s="9" customFormat="1" ht="11.25" customHeight="1">
      <c r="A244" s="48" t="s">
        <v>233</v>
      </c>
      <c r="B244" s="48"/>
      <c r="C244" s="14">
        <v>96</v>
      </c>
      <c r="D244" s="14">
        <v>923.0769230769231</v>
      </c>
      <c r="E244" s="14">
        <v>4</v>
      </c>
      <c r="F244" s="14">
        <v>1</v>
      </c>
      <c r="G244" s="14">
        <v>0</v>
      </c>
      <c r="H244" s="14">
        <v>3</v>
      </c>
    </row>
    <row r="245" spans="1:8" s="9" customFormat="1" ht="11.25" customHeight="1">
      <c r="A245" s="49" t="s">
        <v>234</v>
      </c>
      <c r="B245" s="49"/>
      <c r="C245" s="20">
        <v>228</v>
      </c>
      <c r="D245" s="20">
        <v>897.6377952755905</v>
      </c>
      <c r="E245" s="20">
        <v>13</v>
      </c>
      <c r="F245" s="20">
        <v>0</v>
      </c>
      <c r="G245" s="20">
        <v>0</v>
      </c>
      <c r="H245" s="20">
        <v>13</v>
      </c>
    </row>
    <row r="246" spans="1:8" s="9" customFormat="1" ht="11.25" customHeight="1">
      <c r="A246" s="17"/>
      <c r="B246" s="17"/>
      <c r="C246" s="23"/>
      <c r="D246" s="23"/>
      <c r="E246" s="23"/>
      <c r="F246" s="23"/>
      <c r="G246" s="23"/>
      <c r="H246" s="23"/>
    </row>
    <row r="247" spans="1:8" s="24" customFormat="1" ht="11.25" customHeight="1">
      <c r="A247" s="47" t="s">
        <v>235</v>
      </c>
      <c r="B247" s="47"/>
      <c r="C247" s="12">
        <f>SUM(C248:C266)</f>
        <v>38109</v>
      </c>
      <c r="D247" s="12">
        <v>878.1280243329186</v>
      </c>
      <c r="E247" s="12">
        <f>SUM(E248:E266)</f>
        <v>1843</v>
      </c>
      <c r="F247" s="12">
        <f>SUM(F248:F266)</f>
        <v>492</v>
      </c>
      <c r="G247" s="12">
        <f>SUM(G248:G266)</f>
        <v>42</v>
      </c>
      <c r="H247" s="12">
        <f>SUM(H248:H266)</f>
        <v>2912</v>
      </c>
    </row>
    <row r="248" spans="1:8" s="9" customFormat="1" ht="11.25" customHeight="1">
      <c r="A248" s="48" t="s">
        <v>236</v>
      </c>
      <c r="B248" s="48"/>
      <c r="C248" s="14">
        <v>3313</v>
      </c>
      <c r="D248" s="14">
        <v>888.4419415392866</v>
      </c>
      <c r="E248" s="14">
        <v>139</v>
      </c>
      <c r="F248" s="14">
        <v>43</v>
      </c>
      <c r="G248" s="14">
        <v>0</v>
      </c>
      <c r="H248" s="14">
        <v>234</v>
      </c>
    </row>
    <row r="249" spans="1:8" s="9" customFormat="1" ht="11.25" customHeight="1">
      <c r="A249" s="48" t="s">
        <v>237</v>
      </c>
      <c r="B249" s="48"/>
      <c r="C249" s="18">
        <v>14392</v>
      </c>
      <c r="D249" s="18">
        <v>874.2027576990829</v>
      </c>
      <c r="E249" s="18">
        <v>590</v>
      </c>
      <c r="F249" s="18">
        <v>189</v>
      </c>
      <c r="G249" s="18">
        <v>13</v>
      </c>
      <c r="H249" s="18">
        <v>1279</v>
      </c>
    </row>
    <row r="250" spans="1:8" s="9" customFormat="1" ht="11.25" customHeight="1">
      <c r="A250" s="48" t="s">
        <v>238</v>
      </c>
      <c r="B250" s="48"/>
      <c r="C250" s="14">
        <v>1417</v>
      </c>
      <c r="D250" s="14">
        <v>807.4074074074075</v>
      </c>
      <c r="E250" s="14">
        <v>92</v>
      </c>
      <c r="F250" s="14">
        <v>27</v>
      </c>
      <c r="G250" s="14">
        <v>1</v>
      </c>
      <c r="H250" s="14">
        <v>218</v>
      </c>
    </row>
    <row r="251" spans="1:8" s="9" customFormat="1" ht="11.25" customHeight="1">
      <c r="A251" s="48" t="s">
        <v>239</v>
      </c>
      <c r="B251" s="48"/>
      <c r="C251" s="14">
        <v>1981</v>
      </c>
      <c r="D251" s="14">
        <v>896.3800904977376</v>
      </c>
      <c r="E251" s="14">
        <v>117</v>
      </c>
      <c r="F251" s="14">
        <v>26</v>
      </c>
      <c r="G251" s="14">
        <v>2</v>
      </c>
      <c r="H251" s="14">
        <v>84</v>
      </c>
    </row>
    <row r="252" spans="1:8" s="9" customFormat="1" ht="11.25" customHeight="1">
      <c r="A252" s="48" t="s">
        <v>240</v>
      </c>
      <c r="B252" s="48"/>
      <c r="C252" s="14">
        <v>6516</v>
      </c>
      <c r="D252" s="14">
        <v>878.4038824480992</v>
      </c>
      <c r="E252" s="14">
        <v>302</v>
      </c>
      <c r="F252" s="14">
        <v>72</v>
      </c>
      <c r="G252" s="14">
        <v>8</v>
      </c>
      <c r="H252" s="14">
        <v>520</v>
      </c>
    </row>
    <row r="253" spans="1:8" s="9" customFormat="1" ht="11.25" customHeight="1">
      <c r="A253" s="48" t="s">
        <v>241</v>
      </c>
      <c r="B253" s="48"/>
      <c r="C253" s="14">
        <v>485</v>
      </c>
      <c r="D253" s="14">
        <v>943.5797665369649</v>
      </c>
      <c r="E253" s="14">
        <v>9</v>
      </c>
      <c r="F253" s="14">
        <v>7</v>
      </c>
      <c r="G253" s="14">
        <v>0</v>
      </c>
      <c r="H253" s="14">
        <v>13</v>
      </c>
    </row>
    <row r="254" spans="1:8" s="9" customFormat="1" ht="11.25" customHeight="1">
      <c r="A254" s="48" t="s">
        <v>242</v>
      </c>
      <c r="B254" s="48"/>
      <c r="C254" s="14">
        <v>583</v>
      </c>
      <c r="D254" s="14">
        <v>938.8083735909822</v>
      </c>
      <c r="E254" s="14">
        <v>17</v>
      </c>
      <c r="F254" s="14">
        <v>9</v>
      </c>
      <c r="G254" s="14">
        <v>1</v>
      </c>
      <c r="H254" s="14">
        <v>11</v>
      </c>
    </row>
    <row r="255" spans="1:8" s="9" customFormat="1" ht="11.25" customHeight="1">
      <c r="A255" s="48" t="s">
        <v>243</v>
      </c>
      <c r="B255" s="48"/>
      <c r="C255" s="14">
        <v>578</v>
      </c>
      <c r="D255" s="14">
        <v>851.2518409425626</v>
      </c>
      <c r="E255" s="14">
        <v>65</v>
      </c>
      <c r="F255" s="14">
        <v>6</v>
      </c>
      <c r="G255" s="14">
        <v>0</v>
      </c>
      <c r="H255" s="14">
        <v>30</v>
      </c>
    </row>
    <row r="256" spans="1:8" s="9" customFormat="1" ht="11.25" customHeight="1">
      <c r="A256" s="48" t="s">
        <v>244</v>
      </c>
      <c r="B256" s="48"/>
      <c r="C256" s="14">
        <v>315</v>
      </c>
      <c r="D256" s="14">
        <v>892.3512747875354</v>
      </c>
      <c r="E256" s="14">
        <v>8</v>
      </c>
      <c r="F256" s="14">
        <v>7</v>
      </c>
      <c r="G256" s="14">
        <v>0</v>
      </c>
      <c r="H256" s="14">
        <v>23</v>
      </c>
    </row>
    <row r="257" spans="1:8" s="9" customFormat="1" ht="11.25" customHeight="1">
      <c r="A257" s="48" t="s">
        <v>245</v>
      </c>
      <c r="B257" s="48"/>
      <c r="C257" s="14">
        <v>1018</v>
      </c>
      <c r="D257" s="14">
        <v>903.2830523513753</v>
      </c>
      <c r="E257" s="14">
        <v>50</v>
      </c>
      <c r="F257" s="14">
        <v>10</v>
      </c>
      <c r="G257" s="14">
        <v>3</v>
      </c>
      <c r="H257" s="14">
        <v>46</v>
      </c>
    </row>
    <row r="258" spans="1:8" s="9" customFormat="1" ht="11.25" customHeight="1">
      <c r="A258" s="48" t="s">
        <v>246</v>
      </c>
      <c r="B258" s="48"/>
      <c r="C258" s="14">
        <v>295</v>
      </c>
      <c r="D258" s="14">
        <v>893.9393939393939</v>
      </c>
      <c r="E258" s="14">
        <v>16</v>
      </c>
      <c r="F258" s="14">
        <v>8</v>
      </c>
      <c r="G258" s="14">
        <v>0</v>
      </c>
      <c r="H258" s="14">
        <v>11</v>
      </c>
    </row>
    <row r="259" spans="1:8" s="9" customFormat="1" ht="11.25" customHeight="1">
      <c r="A259" s="48" t="s">
        <v>247</v>
      </c>
      <c r="B259" s="48"/>
      <c r="C259" s="14">
        <v>95</v>
      </c>
      <c r="D259" s="14">
        <v>904.7619047619048</v>
      </c>
      <c r="E259" s="14">
        <v>7</v>
      </c>
      <c r="F259" s="14">
        <v>2</v>
      </c>
      <c r="G259" s="14">
        <v>0</v>
      </c>
      <c r="H259" s="14">
        <v>1</v>
      </c>
    </row>
    <row r="260" spans="1:8" s="9" customFormat="1" ht="11.25" customHeight="1">
      <c r="A260" s="48" t="s">
        <v>248</v>
      </c>
      <c r="B260" s="48"/>
      <c r="C260" s="14">
        <v>1920</v>
      </c>
      <c r="D260" s="14">
        <v>900.14064697609</v>
      </c>
      <c r="E260" s="14">
        <v>75</v>
      </c>
      <c r="F260" s="14">
        <v>19</v>
      </c>
      <c r="G260" s="14">
        <v>3</v>
      </c>
      <c r="H260" s="14">
        <v>116</v>
      </c>
    </row>
    <row r="261" spans="1:8" s="9" customFormat="1" ht="11.25" customHeight="1">
      <c r="A261" s="48" t="s">
        <v>249</v>
      </c>
      <c r="B261" s="48"/>
      <c r="C261" s="14">
        <v>430</v>
      </c>
      <c r="D261" s="14">
        <v>879.3456032719836</v>
      </c>
      <c r="E261" s="14">
        <v>39</v>
      </c>
      <c r="F261" s="14">
        <v>10</v>
      </c>
      <c r="G261" s="14">
        <v>0</v>
      </c>
      <c r="H261" s="14">
        <v>10</v>
      </c>
    </row>
    <row r="262" spans="1:8" s="9" customFormat="1" ht="11.25" customHeight="1">
      <c r="A262" s="48" t="s">
        <v>250</v>
      </c>
      <c r="B262" s="48"/>
      <c r="C262" s="14">
        <v>445</v>
      </c>
      <c r="D262" s="14">
        <v>919.4214876033058</v>
      </c>
      <c r="E262" s="14">
        <v>25</v>
      </c>
      <c r="F262" s="14">
        <v>6</v>
      </c>
      <c r="G262" s="14">
        <v>1</v>
      </c>
      <c r="H262" s="14">
        <v>7</v>
      </c>
    </row>
    <row r="263" spans="1:8" s="9" customFormat="1" ht="11.25" customHeight="1">
      <c r="A263" s="48" t="s">
        <v>251</v>
      </c>
      <c r="B263" s="48"/>
      <c r="C263" s="14">
        <v>99</v>
      </c>
      <c r="D263" s="14">
        <v>916.6666666666666</v>
      </c>
      <c r="E263" s="14">
        <v>5</v>
      </c>
      <c r="F263" s="14">
        <v>1</v>
      </c>
      <c r="G263" s="14">
        <v>0</v>
      </c>
      <c r="H263" s="14">
        <v>3</v>
      </c>
    </row>
    <row r="264" spans="1:8" s="9" customFormat="1" ht="11.25" customHeight="1">
      <c r="A264" s="48" t="s">
        <v>252</v>
      </c>
      <c r="B264" s="48"/>
      <c r="C264" s="14">
        <v>1792</v>
      </c>
      <c r="D264" s="14">
        <v>867.3765730880929</v>
      </c>
      <c r="E264" s="14">
        <v>116</v>
      </c>
      <c r="F264" s="14">
        <v>11</v>
      </c>
      <c r="G264" s="14">
        <v>5</v>
      </c>
      <c r="H264" s="14">
        <v>142</v>
      </c>
    </row>
    <row r="265" spans="1:8" s="9" customFormat="1" ht="11.25" customHeight="1">
      <c r="A265" s="48" t="s">
        <v>253</v>
      </c>
      <c r="B265" s="48"/>
      <c r="C265" s="14">
        <v>129</v>
      </c>
      <c r="D265" s="14">
        <v>767.8571428571429</v>
      </c>
      <c r="E265" s="14">
        <v>35</v>
      </c>
      <c r="F265" s="14">
        <v>0</v>
      </c>
      <c r="G265" s="14">
        <v>1</v>
      </c>
      <c r="H265" s="14">
        <v>3</v>
      </c>
    </row>
    <row r="266" spans="1:8" s="9" customFormat="1" ht="11.25" customHeight="1">
      <c r="A266" s="49" t="s">
        <v>254</v>
      </c>
      <c r="B266" s="49"/>
      <c r="C266" s="20">
        <v>2306</v>
      </c>
      <c r="D266" s="20">
        <v>871.504157218443</v>
      </c>
      <c r="E266" s="20">
        <v>136</v>
      </c>
      <c r="F266" s="20">
        <v>39</v>
      </c>
      <c r="G266" s="20">
        <v>4</v>
      </c>
      <c r="H266" s="20">
        <v>161</v>
      </c>
    </row>
    <row r="267" spans="1:8" s="9" customFormat="1" ht="11.25" customHeight="1">
      <c r="A267" s="17"/>
      <c r="B267" s="17"/>
      <c r="C267" s="23"/>
      <c r="D267" s="23"/>
      <c r="E267" s="23"/>
      <c r="F267" s="23"/>
      <c r="G267" s="23"/>
      <c r="H267" s="23"/>
    </row>
    <row r="268" spans="1:8" s="24" customFormat="1" ht="11.25" customHeight="1">
      <c r="A268" s="50" t="s">
        <v>255</v>
      </c>
      <c r="B268" s="50"/>
      <c r="C268" s="12">
        <f>SUM(C269:C274)</f>
        <v>9978</v>
      </c>
      <c r="D268" s="12">
        <v>872.6604862690223</v>
      </c>
      <c r="E268" s="12">
        <f>SUM(E269:E274)</f>
        <v>343</v>
      </c>
      <c r="F268" s="12">
        <f>SUM(F269:F274)</f>
        <v>97</v>
      </c>
      <c r="G268" s="12">
        <f>SUM(G269:G274)</f>
        <v>12</v>
      </c>
      <c r="H268" s="12">
        <f>SUM(H269:H274)</f>
        <v>1004</v>
      </c>
    </row>
    <row r="269" spans="1:8" s="9" customFormat="1" ht="11.25" customHeight="1">
      <c r="A269" s="48" t="s">
        <v>256</v>
      </c>
      <c r="B269" s="48"/>
      <c r="C269" s="14">
        <v>5026</v>
      </c>
      <c r="D269" s="14">
        <v>867.2993960310612</v>
      </c>
      <c r="E269" s="14">
        <v>113</v>
      </c>
      <c r="F269" s="14">
        <v>45</v>
      </c>
      <c r="G269" s="14">
        <v>7</v>
      </c>
      <c r="H269" s="14">
        <v>604</v>
      </c>
    </row>
    <row r="270" spans="1:8" s="9" customFormat="1" ht="11.25" customHeight="1">
      <c r="A270" s="48" t="s">
        <v>257</v>
      </c>
      <c r="B270" s="48"/>
      <c r="C270" s="18">
        <v>1917</v>
      </c>
      <c r="D270" s="18">
        <v>887.911069939787</v>
      </c>
      <c r="E270" s="18">
        <v>127</v>
      </c>
      <c r="F270" s="18">
        <v>23</v>
      </c>
      <c r="G270" s="18">
        <v>1</v>
      </c>
      <c r="H270" s="18">
        <v>91</v>
      </c>
    </row>
    <row r="271" spans="1:8" s="9" customFormat="1" ht="11.25" customHeight="1">
      <c r="A271" s="48" t="s">
        <v>258</v>
      </c>
      <c r="B271" s="48"/>
      <c r="C271" s="14">
        <v>491</v>
      </c>
      <c r="D271" s="14">
        <v>836.4565587734241</v>
      </c>
      <c r="E271" s="14">
        <v>31</v>
      </c>
      <c r="F271" s="14">
        <v>6</v>
      </c>
      <c r="G271" s="14">
        <v>0</v>
      </c>
      <c r="H271" s="14">
        <v>59</v>
      </c>
    </row>
    <row r="272" spans="1:8" s="9" customFormat="1" ht="11.25" customHeight="1">
      <c r="A272" s="48" t="s">
        <v>259</v>
      </c>
      <c r="B272" s="48"/>
      <c r="C272" s="14">
        <v>449</v>
      </c>
      <c r="D272" s="14">
        <v>914.4602851323829</v>
      </c>
      <c r="E272" s="14">
        <v>12</v>
      </c>
      <c r="F272" s="14">
        <v>3</v>
      </c>
      <c r="G272" s="14">
        <v>1</v>
      </c>
      <c r="H272" s="14">
        <v>26</v>
      </c>
    </row>
    <row r="273" spans="1:8" s="9" customFormat="1" ht="11.25" customHeight="1">
      <c r="A273" s="48" t="s">
        <v>260</v>
      </c>
      <c r="B273" s="48"/>
      <c r="C273" s="14">
        <v>1292</v>
      </c>
      <c r="D273" s="14">
        <v>884.3258042436687</v>
      </c>
      <c r="E273" s="14">
        <v>28</v>
      </c>
      <c r="F273" s="14">
        <v>16</v>
      </c>
      <c r="G273" s="14">
        <v>3</v>
      </c>
      <c r="H273" s="14">
        <v>122</v>
      </c>
    </row>
    <row r="274" spans="1:8" s="9" customFormat="1" ht="11.25" customHeight="1">
      <c r="A274" s="49" t="s">
        <v>261</v>
      </c>
      <c r="B274" s="49"/>
      <c r="C274" s="20">
        <v>803</v>
      </c>
      <c r="D274" s="20">
        <v>853.3475026567482</v>
      </c>
      <c r="E274" s="20">
        <v>32</v>
      </c>
      <c r="F274" s="20">
        <v>4</v>
      </c>
      <c r="G274" s="20">
        <v>0</v>
      </c>
      <c r="H274" s="20">
        <v>102</v>
      </c>
    </row>
    <row r="275" spans="1:8" s="9" customFormat="1" ht="11.25" customHeight="1">
      <c r="A275" s="17"/>
      <c r="B275" s="17"/>
      <c r="C275" s="23"/>
      <c r="D275" s="23"/>
      <c r="E275" s="23"/>
      <c r="F275" s="23"/>
      <c r="G275" s="23"/>
      <c r="H275" s="23"/>
    </row>
    <row r="276" spans="1:8" s="24" customFormat="1" ht="11.25" customHeight="1">
      <c r="A276" s="50" t="s">
        <v>262</v>
      </c>
      <c r="B276" s="50"/>
      <c r="C276" s="12">
        <f>SUM(C277:C293)</f>
        <v>4716</v>
      </c>
      <c r="D276" s="12">
        <v>891.9992434272745</v>
      </c>
      <c r="E276" s="12">
        <f>SUM(E277:E293)</f>
        <v>301</v>
      </c>
      <c r="F276" s="12">
        <f>SUM(F277:F293)</f>
        <v>78</v>
      </c>
      <c r="G276" s="12">
        <f>SUM(G277:G293)</f>
        <v>10</v>
      </c>
      <c r="H276" s="12">
        <f>SUM(H277:H293)</f>
        <v>182</v>
      </c>
    </row>
    <row r="277" spans="1:8" s="9" customFormat="1" ht="11.25" customHeight="1">
      <c r="A277" s="48" t="s">
        <v>263</v>
      </c>
      <c r="B277" s="48"/>
      <c r="C277" s="14">
        <v>451</v>
      </c>
      <c r="D277" s="14">
        <v>926.0780287474333</v>
      </c>
      <c r="E277" s="14">
        <v>20</v>
      </c>
      <c r="F277" s="14">
        <v>6</v>
      </c>
      <c r="G277" s="14">
        <v>3</v>
      </c>
      <c r="H277" s="14">
        <v>7</v>
      </c>
    </row>
    <row r="278" spans="1:8" s="9" customFormat="1" ht="11.25" customHeight="1">
      <c r="A278" s="48" t="s">
        <v>264</v>
      </c>
      <c r="B278" s="48"/>
      <c r="C278" s="14">
        <v>64</v>
      </c>
      <c r="D278" s="14">
        <v>941.1764705882352</v>
      </c>
      <c r="E278" s="14">
        <v>1</v>
      </c>
      <c r="F278" s="14">
        <v>0</v>
      </c>
      <c r="G278" s="14">
        <v>0</v>
      </c>
      <c r="H278" s="14">
        <v>3</v>
      </c>
    </row>
    <row r="279" spans="1:8" s="9" customFormat="1" ht="11.25" customHeight="1">
      <c r="A279" s="48" t="s">
        <v>265</v>
      </c>
      <c r="B279" s="48"/>
      <c r="C279" s="14">
        <v>65</v>
      </c>
      <c r="D279" s="14">
        <v>802.4691358024692</v>
      </c>
      <c r="E279" s="14">
        <v>12</v>
      </c>
      <c r="F279" s="14">
        <v>2</v>
      </c>
      <c r="G279" s="14">
        <v>0</v>
      </c>
      <c r="H279" s="14">
        <v>2</v>
      </c>
    </row>
    <row r="280" spans="1:8" s="9" customFormat="1" ht="11.25" customHeight="1">
      <c r="A280" s="48" t="s">
        <v>266</v>
      </c>
      <c r="B280" s="48"/>
      <c r="C280" s="14">
        <v>456</v>
      </c>
      <c r="D280" s="14">
        <v>901.1857707509881</v>
      </c>
      <c r="E280" s="14">
        <v>28</v>
      </c>
      <c r="F280" s="14">
        <v>5</v>
      </c>
      <c r="G280" s="14">
        <v>0</v>
      </c>
      <c r="H280" s="14">
        <v>17</v>
      </c>
    </row>
    <row r="281" spans="1:8" s="9" customFormat="1" ht="11.25" customHeight="1">
      <c r="A281" s="48" t="s">
        <v>267</v>
      </c>
      <c r="B281" s="48"/>
      <c r="C281" s="14">
        <v>356</v>
      </c>
      <c r="D281" s="14">
        <v>841.6075650118203</v>
      </c>
      <c r="E281" s="14">
        <v>34</v>
      </c>
      <c r="F281" s="14">
        <v>8</v>
      </c>
      <c r="G281" s="14">
        <v>1</v>
      </c>
      <c r="H281" s="14">
        <v>24</v>
      </c>
    </row>
    <row r="282" spans="1:8" s="9" customFormat="1" ht="11.25" customHeight="1">
      <c r="A282" s="48" t="s">
        <v>268</v>
      </c>
      <c r="B282" s="48"/>
      <c r="C282" s="14">
        <v>43</v>
      </c>
      <c r="D282" s="14">
        <v>977.2727272727273</v>
      </c>
      <c r="E282" s="14">
        <v>1</v>
      </c>
      <c r="F282" s="14">
        <v>0</v>
      </c>
      <c r="G282" s="14">
        <v>0</v>
      </c>
      <c r="H282" s="14">
        <v>0</v>
      </c>
    </row>
    <row r="283" spans="1:8" s="9" customFormat="1" ht="11.25" customHeight="1">
      <c r="A283" s="48" t="s">
        <v>269</v>
      </c>
      <c r="B283" s="48"/>
      <c r="C283" s="14">
        <v>21</v>
      </c>
      <c r="D283" s="14">
        <v>840</v>
      </c>
      <c r="E283" s="14">
        <v>4</v>
      </c>
      <c r="F283" s="14">
        <v>0</v>
      </c>
      <c r="G283" s="14">
        <v>0</v>
      </c>
      <c r="H283" s="14">
        <v>0</v>
      </c>
    </row>
    <row r="284" spans="1:8" s="9" customFormat="1" ht="11.25" customHeight="1">
      <c r="A284" s="48" t="s">
        <v>270</v>
      </c>
      <c r="B284" s="48"/>
      <c r="C284" s="14">
        <v>242</v>
      </c>
      <c r="D284" s="14">
        <v>906.3670411985019</v>
      </c>
      <c r="E284" s="14">
        <v>12</v>
      </c>
      <c r="F284" s="14">
        <v>1</v>
      </c>
      <c r="G284" s="14">
        <v>2</v>
      </c>
      <c r="H284" s="14">
        <v>10</v>
      </c>
    </row>
    <row r="285" spans="1:8" s="9" customFormat="1" ht="11.25" customHeight="1">
      <c r="A285" s="48" t="s">
        <v>271</v>
      </c>
      <c r="B285" s="48"/>
      <c r="C285" s="14">
        <v>62</v>
      </c>
      <c r="D285" s="14">
        <v>784.8101265822785</v>
      </c>
      <c r="E285" s="14">
        <v>14</v>
      </c>
      <c r="F285" s="14">
        <v>2</v>
      </c>
      <c r="G285" s="14">
        <v>0</v>
      </c>
      <c r="H285" s="14">
        <v>1</v>
      </c>
    </row>
    <row r="286" spans="1:8" s="9" customFormat="1" ht="11.25" customHeight="1">
      <c r="A286" s="48" t="s">
        <v>272</v>
      </c>
      <c r="B286" s="48"/>
      <c r="C286" s="14">
        <v>255</v>
      </c>
      <c r="D286" s="14">
        <v>876.2886597938144</v>
      </c>
      <c r="E286" s="14">
        <v>17</v>
      </c>
      <c r="F286" s="14">
        <v>9</v>
      </c>
      <c r="G286" s="14">
        <v>0</v>
      </c>
      <c r="H286" s="14">
        <v>10</v>
      </c>
    </row>
    <row r="287" spans="1:8" s="9" customFormat="1" ht="11.25" customHeight="1">
      <c r="A287" s="48" t="s">
        <v>273</v>
      </c>
      <c r="B287" s="48"/>
      <c r="C287" s="14">
        <v>1058</v>
      </c>
      <c r="D287" s="14">
        <v>902.7303754266212</v>
      </c>
      <c r="E287" s="14">
        <v>55</v>
      </c>
      <c r="F287" s="14">
        <v>33</v>
      </c>
      <c r="G287" s="14">
        <v>3</v>
      </c>
      <c r="H287" s="14">
        <v>23</v>
      </c>
    </row>
    <row r="288" spans="1:8" s="9" customFormat="1" ht="11.25" customHeight="1">
      <c r="A288" s="48" t="s">
        <v>274</v>
      </c>
      <c r="B288" s="48"/>
      <c r="C288" s="14">
        <v>39</v>
      </c>
      <c r="D288" s="14">
        <v>906.9767441860464</v>
      </c>
      <c r="E288" s="14">
        <v>4</v>
      </c>
      <c r="F288" s="14">
        <v>0</v>
      </c>
      <c r="G288" s="14">
        <v>0</v>
      </c>
      <c r="H288" s="14">
        <v>0</v>
      </c>
    </row>
    <row r="289" spans="1:8" s="9" customFormat="1" ht="11.25" customHeight="1">
      <c r="A289" s="48" t="s">
        <v>275</v>
      </c>
      <c r="B289" s="48"/>
      <c r="C289" s="14">
        <v>752</v>
      </c>
      <c r="D289" s="14">
        <v>889.9408284023668</v>
      </c>
      <c r="E289" s="14">
        <v>24</v>
      </c>
      <c r="F289" s="14">
        <v>3</v>
      </c>
      <c r="G289" s="14">
        <v>0</v>
      </c>
      <c r="H289" s="14">
        <v>66</v>
      </c>
    </row>
    <row r="290" spans="1:8" s="9" customFormat="1" ht="11.25" customHeight="1">
      <c r="A290" s="48" t="s">
        <v>276</v>
      </c>
      <c r="B290" s="48"/>
      <c r="C290" s="14">
        <v>198</v>
      </c>
      <c r="D290" s="14">
        <v>908.256880733945</v>
      </c>
      <c r="E290" s="14">
        <v>13</v>
      </c>
      <c r="F290" s="14">
        <v>2</v>
      </c>
      <c r="G290" s="14">
        <v>1</v>
      </c>
      <c r="H290" s="14">
        <v>4</v>
      </c>
    </row>
    <row r="291" spans="1:8" s="9" customFormat="1" ht="11.25" customHeight="1">
      <c r="A291" s="48" t="s">
        <v>277</v>
      </c>
      <c r="B291" s="48"/>
      <c r="C291" s="14">
        <v>128</v>
      </c>
      <c r="D291" s="14">
        <v>941.1764705882352</v>
      </c>
      <c r="E291" s="14">
        <v>4</v>
      </c>
      <c r="F291" s="14">
        <v>0</v>
      </c>
      <c r="G291" s="14">
        <v>0</v>
      </c>
      <c r="H291" s="14">
        <v>4</v>
      </c>
    </row>
    <row r="292" spans="1:8" s="9" customFormat="1" ht="11.25" customHeight="1">
      <c r="A292" s="48" t="s">
        <v>278</v>
      </c>
      <c r="B292" s="48"/>
      <c r="C292" s="14">
        <v>274</v>
      </c>
      <c r="D292" s="14">
        <v>856.25</v>
      </c>
      <c r="E292" s="14">
        <v>34</v>
      </c>
      <c r="F292" s="14">
        <v>7</v>
      </c>
      <c r="G292" s="14">
        <v>0</v>
      </c>
      <c r="H292" s="14">
        <v>5</v>
      </c>
    </row>
    <row r="293" spans="1:8" s="9" customFormat="1" ht="11.25" customHeight="1">
      <c r="A293" s="49" t="s">
        <v>279</v>
      </c>
      <c r="B293" s="49"/>
      <c r="C293" s="20">
        <v>252</v>
      </c>
      <c r="D293" s="20">
        <v>893.6170212765957</v>
      </c>
      <c r="E293" s="20">
        <v>24</v>
      </c>
      <c r="F293" s="20">
        <v>0</v>
      </c>
      <c r="G293" s="20">
        <v>0</v>
      </c>
      <c r="H293" s="20">
        <v>6</v>
      </c>
    </row>
    <row r="294" spans="1:8" s="9" customFormat="1" ht="11.25" customHeight="1">
      <c r="A294" s="17"/>
      <c r="B294" s="17"/>
      <c r="C294" s="23"/>
      <c r="D294" s="23"/>
      <c r="E294" s="23"/>
      <c r="F294" s="23"/>
      <c r="G294" s="23"/>
      <c r="H294" s="23"/>
    </row>
    <row r="295" spans="1:8" s="24" customFormat="1" ht="11.25" customHeight="1">
      <c r="A295" s="47" t="s">
        <v>280</v>
      </c>
      <c r="B295" s="47"/>
      <c r="C295" s="12">
        <f>SUM(C296:C316)</f>
        <v>8320</v>
      </c>
      <c r="D295" s="12">
        <v>875.6051357608925</v>
      </c>
      <c r="E295" s="12">
        <f>SUM(E296:E316)</f>
        <v>304</v>
      </c>
      <c r="F295" s="12">
        <f>SUM(F296:F316)</f>
        <v>81</v>
      </c>
      <c r="G295" s="12">
        <f>SUM(G296:G316)</f>
        <v>4</v>
      </c>
      <c r="H295" s="12">
        <f>SUM(H296:H316)</f>
        <v>793</v>
      </c>
    </row>
    <row r="296" spans="1:8" s="9" customFormat="1" ht="11.25" customHeight="1">
      <c r="A296" s="48" t="s">
        <v>281</v>
      </c>
      <c r="B296" s="48"/>
      <c r="C296" s="14">
        <v>1363</v>
      </c>
      <c r="D296" s="14">
        <v>855.6183301946014</v>
      </c>
      <c r="E296" s="14">
        <v>57</v>
      </c>
      <c r="F296" s="14">
        <v>8</v>
      </c>
      <c r="G296" s="14">
        <v>1</v>
      </c>
      <c r="H296" s="14">
        <v>164</v>
      </c>
    </row>
    <row r="297" spans="1:8" s="9" customFormat="1" ht="11.25" customHeight="1">
      <c r="A297" s="48" t="s">
        <v>282</v>
      </c>
      <c r="B297" s="48"/>
      <c r="C297" s="14">
        <v>82</v>
      </c>
      <c r="D297" s="14">
        <v>836.7346938775511</v>
      </c>
      <c r="E297" s="14">
        <v>5</v>
      </c>
      <c r="F297" s="14">
        <v>3</v>
      </c>
      <c r="G297" s="14">
        <v>0</v>
      </c>
      <c r="H297" s="14">
        <v>8</v>
      </c>
    </row>
    <row r="298" spans="1:8" s="9" customFormat="1" ht="11.25" customHeight="1">
      <c r="A298" s="48" t="s">
        <v>283</v>
      </c>
      <c r="B298" s="48"/>
      <c r="C298" s="14">
        <v>66</v>
      </c>
      <c r="D298" s="14">
        <v>916.6666666666666</v>
      </c>
      <c r="E298" s="14">
        <v>3</v>
      </c>
      <c r="F298" s="14">
        <v>3</v>
      </c>
      <c r="G298" s="14">
        <v>0</v>
      </c>
      <c r="H298" s="14">
        <v>0</v>
      </c>
    </row>
    <row r="299" spans="1:8" s="9" customFormat="1" ht="11.25" customHeight="1">
      <c r="A299" s="48" t="s">
        <v>284</v>
      </c>
      <c r="B299" s="48"/>
      <c r="C299" s="14">
        <v>921</v>
      </c>
      <c r="D299" s="14">
        <v>870.5103969754254</v>
      </c>
      <c r="E299" s="14">
        <v>13</v>
      </c>
      <c r="F299" s="14">
        <v>8</v>
      </c>
      <c r="G299" s="14">
        <v>0</v>
      </c>
      <c r="H299" s="14">
        <v>116</v>
      </c>
    </row>
    <row r="300" spans="1:8" s="9" customFormat="1" ht="11.25" customHeight="1">
      <c r="A300" s="48" t="s">
        <v>285</v>
      </c>
      <c r="B300" s="48"/>
      <c r="C300" s="14">
        <v>32</v>
      </c>
      <c r="D300" s="14">
        <v>761.9047619047618</v>
      </c>
      <c r="E300" s="14">
        <v>10</v>
      </c>
      <c r="F300" s="14">
        <v>0</v>
      </c>
      <c r="G300" s="14">
        <v>0</v>
      </c>
      <c r="H300" s="14">
        <v>0</v>
      </c>
    </row>
    <row r="301" spans="1:8" s="9" customFormat="1" ht="11.25" customHeight="1">
      <c r="A301" s="48" t="s">
        <v>286</v>
      </c>
      <c r="B301" s="48"/>
      <c r="C301" s="14">
        <v>34</v>
      </c>
      <c r="D301" s="14">
        <v>850</v>
      </c>
      <c r="E301" s="14">
        <v>6</v>
      </c>
      <c r="F301" s="14">
        <v>0</v>
      </c>
      <c r="G301" s="14">
        <v>0</v>
      </c>
      <c r="H301" s="14">
        <v>0</v>
      </c>
    </row>
    <row r="302" spans="1:8" s="9" customFormat="1" ht="11.25" customHeight="1">
      <c r="A302" s="48" t="s">
        <v>287</v>
      </c>
      <c r="B302" s="48"/>
      <c r="C302" s="14">
        <v>31</v>
      </c>
      <c r="D302" s="14">
        <v>688.8888888888889</v>
      </c>
      <c r="E302" s="14">
        <v>2</v>
      </c>
      <c r="F302" s="14">
        <v>12</v>
      </c>
      <c r="G302" s="14">
        <v>0</v>
      </c>
      <c r="H302" s="14">
        <v>0</v>
      </c>
    </row>
    <row r="303" spans="1:8" s="9" customFormat="1" ht="11.25" customHeight="1">
      <c r="A303" s="48" t="s">
        <v>288</v>
      </c>
      <c r="B303" s="48"/>
      <c r="C303" s="14">
        <v>59</v>
      </c>
      <c r="D303" s="14">
        <v>710.8433734939758</v>
      </c>
      <c r="E303" s="14">
        <v>17</v>
      </c>
      <c r="F303" s="14">
        <v>1</v>
      </c>
      <c r="G303" s="14">
        <v>0</v>
      </c>
      <c r="H303" s="14">
        <v>6</v>
      </c>
    </row>
    <row r="304" spans="1:8" s="9" customFormat="1" ht="11.25" customHeight="1">
      <c r="A304" s="48" t="s">
        <v>289</v>
      </c>
      <c r="B304" s="48"/>
      <c r="C304" s="14">
        <v>334</v>
      </c>
      <c r="D304" s="14">
        <v>883.5978835978837</v>
      </c>
      <c r="E304" s="14">
        <v>13</v>
      </c>
      <c r="F304" s="14">
        <v>2</v>
      </c>
      <c r="G304" s="14">
        <v>0</v>
      </c>
      <c r="H304" s="14">
        <v>29</v>
      </c>
    </row>
    <row r="305" spans="1:8" s="9" customFormat="1" ht="11.25" customHeight="1">
      <c r="A305" s="48" t="s">
        <v>290</v>
      </c>
      <c r="B305" s="48"/>
      <c r="C305" s="14">
        <v>354</v>
      </c>
      <c r="D305" s="14">
        <v>878.4119106699751</v>
      </c>
      <c r="E305" s="14">
        <v>28</v>
      </c>
      <c r="F305" s="14">
        <v>0</v>
      </c>
      <c r="G305" s="14">
        <v>1</v>
      </c>
      <c r="H305" s="14">
        <v>20</v>
      </c>
    </row>
    <row r="306" spans="1:8" s="9" customFormat="1" ht="11.25" customHeight="1">
      <c r="A306" s="48" t="s">
        <v>291</v>
      </c>
      <c r="B306" s="48"/>
      <c r="C306" s="14">
        <v>153</v>
      </c>
      <c r="D306" s="14">
        <v>968.3544303797469</v>
      </c>
      <c r="E306" s="14">
        <v>2</v>
      </c>
      <c r="F306" s="14">
        <v>1</v>
      </c>
      <c r="G306" s="14">
        <v>0</v>
      </c>
      <c r="H306" s="14">
        <v>2</v>
      </c>
    </row>
    <row r="307" spans="1:8" s="9" customFormat="1" ht="11.25" customHeight="1">
      <c r="A307" s="48" t="s">
        <v>292</v>
      </c>
      <c r="B307" s="48"/>
      <c r="C307" s="14">
        <v>1288</v>
      </c>
      <c r="D307" s="14">
        <v>832.0413436692506</v>
      </c>
      <c r="E307" s="14">
        <v>44</v>
      </c>
      <c r="F307" s="14">
        <v>18</v>
      </c>
      <c r="G307" s="14">
        <v>0</v>
      </c>
      <c r="H307" s="14">
        <v>198</v>
      </c>
    </row>
    <row r="308" spans="1:8" s="9" customFormat="1" ht="11.25" customHeight="1">
      <c r="A308" s="48" t="s">
        <v>293</v>
      </c>
      <c r="B308" s="48"/>
      <c r="C308" s="14">
        <v>828</v>
      </c>
      <c r="D308" s="14">
        <v>935.5932203389831</v>
      </c>
      <c r="E308" s="14">
        <v>14</v>
      </c>
      <c r="F308" s="14">
        <v>2</v>
      </c>
      <c r="G308" s="14">
        <v>2</v>
      </c>
      <c r="H308" s="14">
        <v>39</v>
      </c>
    </row>
    <row r="309" spans="1:8" s="9" customFormat="1" ht="11.25" customHeight="1">
      <c r="A309" s="48" t="s">
        <v>294</v>
      </c>
      <c r="B309" s="48"/>
      <c r="C309" s="14">
        <v>214</v>
      </c>
      <c r="D309" s="14">
        <v>786.7647058823529</v>
      </c>
      <c r="E309" s="14">
        <v>22</v>
      </c>
      <c r="F309" s="14">
        <v>1</v>
      </c>
      <c r="G309" s="14">
        <v>0</v>
      </c>
      <c r="H309" s="14">
        <v>35</v>
      </c>
    </row>
    <row r="310" spans="1:8" s="9" customFormat="1" ht="11.25" customHeight="1">
      <c r="A310" s="48" t="s">
        <v>295</v>
      </c>
      <c r="B310" s="48"/>
      <c r="C310" s="14">
        <v>159</v>
      </c>
      <c r="D310" s="14">
        <v>946.4285714285714</v>
      </c>
      <c r="E310" s="14">
        <v>1</v>
      </c>
      <c r="F310" s="14">
        <v>1</v>
      </c>
      <c r="G310" s="14">
        <v>0</v>
      </c>
      <c r="H310" s="14">
        <v>7</v>
      </c>
    </row>
    <row r="311" spans="1:8" s="9" customFormat="1" ht="11.25" customHeight="1">
      <c r="A311" s="48" t="s">
        <v>296</v>
      </c>
      <c r="B311" s="48"/>
      <c r="C311" s="14">
        <v>337</v>
      </c>
      <c r="D311" s="14">
        <v>954.6742209631727</v>
      </c>
      <c r="E311" s="14">
        <v>3</v>
      </c>
      <c r="F311" s="14">
        <v>2</v>
      </c>
      <c r="G311" s="14">
        <v>0</v>
      </c>
      <c r="H311" s="14">
        <v>11</v>
      </c>
    </row>
    <row r="312" spans="1:8" s="9" customFormat="1" ht="11.25" customHeight="1">
      <c r="A312" s="48" t="s">
        <v>297</v>
      </c>
      <c r="B312" s="48"/>
      <c r="C312" s="14">
        <v>652</v>
      </c>
      <c r="D312" s="14">
        <v>901.7980636237897</v>
      </c>
      <c r="E312" s="14">
        <v>16</v>
      </c>
      <c r="F312" s="14">
        <v>10</v>
      </c>
      <c r="G312" s="14">
        <v>0</v>
      </c>
      <c r="H312" s="14">
        <v>45</v>
      </c>
    </row>
    <row r="313" spans="1:8" s="9" customFormat="1" ht="11.25" customHeight="1">
      <c r="A313" s="48" t="s">
        <v>298</v>
      </c>
      <c r="B313" s="48"/>
      <c r="C313" s="14">
        <v>338</v>
      </c>
      <c r="D313" s="14">
        <v>851.3853904282116</v>
      </c>
      <c r="E313" s="14">
        <v>8</v>
      </c>
      <c r="F313" s="14">
        <v>1</v>
      </c>
      <c r="G313" s="14">
        <v>0</v>
      </c>
      <c r="H313" s="14">
        <v>50</v>
      </c>
    </row>
    <row r="314" spans="1:8" s="9" customFormat="1" ht="11.25" customHeight="1">
      <c r="A314" s="48" t="s">
        <v>299</v>
      </c>
      <c r="B314" s="48"/>
      <c r="C314" s="14">
        <v>967</v>
      </c>
      <c r="D314" s="14">
        <v>914.8533585619679</v>
      </c>
      <c r="E314" s="14">
        <v>23</v>
      </c>
      <c r="F314" s="14">
        <v>4</v>
      </c>
      <c r="G314" s="14">
        <v>0</v>
      </c>
      <c r="H314" s="14">
        <v>63</v>
      </c>
    </row>
    <row r="315" spans="1:8" s="9" customFormat="1" ht="11.25" customHeight="1">
      <c r="A315" s="48" t="s">
        <v>300</v>
      </c>
      <c r="B315" s="48"/>
      <c r="C315" s="14">
        <v>49</v>
      </c>
      <c r="D315" s="14">
        <v>890.9090909090909</v>
      </c>
      <c r="E315" s="14">
        <v>3</v>
      </c>
      <c r="F315" s="14">
        <v>3</v>
      </c>
      <c r="G315" s="14">
        <v>0</v>
      </c>
      <c r="H315" s="14">
        <v>0</v>
      </c>
    </row>
    <row r="316" spans="1:8" s="9" customFormat="1" ht="11.25" customHeight="1">
      <c r="A316" s="49" t="s">
        <v>301</v>
      </c>
      <c r="B316" s="49"/>
      <c r="C316" s="20">
        <v>59</v>
      </c>
      <c r="D316" s="20">
        <v>797.2972972972973</v>
      </c>
      <c r="E316" s="20">
        <v>14</v>
      </c>
      <c r="F316" s="20">
        <v>1</v>
      </c>
      <c r="G316" s="20">
        <v>0</v>
      </c>
      <c r="H316" s="20">
        <v>0</v>
      </c>
    </row>
    <row r="317" spans="1:8" s="9" customFormat="1" ht="10.5" customHeight="1">
      <c r="A317" s="17"/>
      <c r="B317" s="17"/>
      <c r="C317" s="25"/>
      <c r="D317" s="25"/>
      <c r="E317" s="25"/>
      <c r="F317" s="25"/>
      <c r="G317" s="25"/>
      <c r="H317" s="25"/>
    </row>
    <row r="318" spans="1:8" s="24" customFormat="1" ht="11.25" customHeight="1">
      <c r="A318" s="47" t="s">
        <v>302</v>
      </c>
      <c r="B318" s="47"/>
      <c r="C318" s="26">
        <f>SUM(C319:C326)</f>
        <v>254997</v>
      </c>
      <c r="D318" s="26">
        <v>831.0259869771808</v>
      </c>
      <c r="E318" s="26">
        <f>SUM(E319:E326)</f>
        <v>25579</v>
      </c>
      <c r="F318" s="26">
        <f>SUM(F319:F326)</f>
        <v>5024</v>
      </c>
      <c r="G318" s="26">
        <f>SUM(G319:G326)</f>
        <v>384</v>
      </c>
      <c r="H318" s="26">
        <f>SUM(H319:H326)</f>
        <v>20862</v>
      </c>
    </row>
    <row r="319" spans="1:8" s="9" customFormat="1" ht="11.25" customHeight="1">
      <c r="A319" s="48" t="s">
        <v>303</v>
      </c>
      <c r="B319" s="48"/>
      <c r="C319" s="14">
        <f>SUM(C58:C84)</f>
        <v>41239</v>
      </c>
      <c r="D319" s="14">
        <v>901.9114688128773</v>
      </c>
      <c r="E319" s="14">
        <f>SUM(E58:E84)</f>
        <v>2083</v>
      </c>
      <c r="F319" s="14">
        <f>SUM(F58:F84)</f>
        <v>534</v>
      </c>
      <c r="G319" s="14">
        <f>SUM(G58:G84)</f>
        <v>37</v>
      </c>
      <c r="H319" s="14">
        <f>SUM(H58:H84)</f>
        <v>1831</v>
      </c>
    </row>
    <row r="320" spans="1:8" s="9" customFormat="1" ht="11.25" customHeight="1">
      <c r="A320" s="48" t="s">
        <v>304</v>
      </c>
      <c r="B320" s="48"/>
      <c r="C320" s="14">
        <f>SUM(C87:C177)</f>
        <v>104413</v>
      </c>
      <c r="D320" s="14">
        <v>812.0406591953711</v>
      </c>
      <c r="E320" s="14">
        <f>SUM(E87:E177)</f>
        <v>11397</v>
      </c>
      <c r="F320" s="14">
        <f>SUM(F87:F177)</f>
        <v>2683</v>
      </c>
      <c r="G320" s="14">
        <f>SUM(G87:G177)</f>
        <v>184</v>
      </c>
      <c r="H320" s="14">
        <f>SUM(H87:H177)</f>
        <v>9904</v>
      </c>
    </row>
    <row r="321" spans="1:8" s="9" customFormat="1" ht="11.25" customHeight="1">
      <c r="A321" s="48" t="s">
        <v>305</v>
      </c>
      <c r="B321" s="48"/>
      <c r="C321" s="14">
        <f>SUM(C180:C221)</f>
        <v>43408</v>
      </c>
      <c r="D321" s="14">
        <v>757.1999232473354</v>
      </c>
      <c r="E321" s="14">
        <f>SUM(E180:E221)</f>
        <v>8831</v>
      </c>
      <c r="F321" s="14">
        <f>SUM(F180:F221)</f>
        <v>971</v>
      </c>
      <c r="G321" s="14">
        <f>SUM(G180:G221)</f>
        <v>83</v>
      </c>
      <c r="H321" s="14">
        <f>SUM(H180:H221)</f>
        <v>4034</v>
      </c>
    </row>
    <row r="322" spans="1:8" s="9" customFormat="1" ht="11.25" customHeight="1">
      <c r="A322" s="48" t="s">
        <v>306</v>
      </c>
      <c r="B322" s="48"/>
      <c r="C322" s="14">
        <f>SUM(C224:C245)</f>
        <v>4814</v>
      </c>
      <c r="D322" s="14">
        <v>860.7187555873413</v>
      </c>
      <c r="E322" s="14">
        <f>SUM(E224:E245)</f>
        <v>477</v>
      </c>
      <c r="F322" s="14">
        <f>SUM(F224:F245)</f>
        <v>88</v>
      </c>
      <c r="G322" s="14">
        <f>SUM(G224:G245)</f>
        <v>12</v>
      </c>
      <c r="H322" s="14">
        <f>SUM(H224:H245)</f>
        <v>202</v>
      </c>
    </row>
    <row r="323" spans="1:8" s="9" customFormat="1" ht="11.25" customHeight="1">
      <c r="A323" s="48" t="s">
        <v>307</v>
      </c>
      <c r="B323" s="48"/>
      <c r="C323" s="14">
        <f>SUM(C248:C266)</f>
        <v>38109</v>
      </c>
      <c r="D323" s="14">
        <v>878.1280243329186</v>
      </c>
      <c r="E323" s="14">
        <f>SUM(E248:E266)</f>
        <v>1843</v>
      </c>
      <c r="F323" s="14">
        <f>SUM(F248:F266)</f>
        <v>492</v>
      </c>
      <c r="G323" s="14">
        <f>SUM(G248:G266)</f>
        <v>42</v>
      </c>
      <c r="H323" s="14">
        <f>SUM(H248:H266)</f>
        <v>2912</v>
      </c>
    </row>
    <row r="324" spans="1:8" s="9" customFormat="1" ht="11.25" customHeight="1">
      <c r="A324" s="48" t="s">
        <v>308</v>
      </c>
      <c r="B324" s="48"/>
      <c r="C324" s="14">
        <f>SUM(C269:C274)</f>
        <v>9978</v>
      </c>
      <c r="D324" s="14">
        <v>872.6604862690223</v>
      </c>
      <c r="E324" s="14">
        <f>SUM(E269:E274)</f>
        <v>343</v>
      </c>
      <c r="F324" s="14">
        <f>SUM(F269:F274)</f>
        <v>97</v>
      </c>
      <c r="G324" s="14">
        <f>SUM(G269:G274)</f>
        <v>12</v>
      </c>
      <c r="H324" s="14">
        <f>SUM(H269:H274)</f>
        <v>1004</v>
      </c>
    </row>
    <row r="325" spans="1:8" s="9" customFormat="1" ht="11.25" customHeight="1">
      <c r="A325" s="48" t="s">
        <v>309</v>
      </c>
      <c r="B325" s="48"/>
      <c r="C325" s="14">
        <f>SUM(C277:C293)</f>
        <v>4716</v>
      </c>
      <c r="D325" s="14">
        <v>891.9992434272745</v>
      </c>
      <c r="E325" s="14">
        <f>SUM(E277:E293)</f>
        <v>301</v>
      </c>
      <c r="F325" s="14">
        <f>SUM(F277:F293)</f>
        <v>78</v>
      </c>
      <c r="G325" s="14">
        <f>SUM(G277:G293)</f>
        <v>10</v>
      </c>
      <c r="H325" s="14">
        <f>SUM(H277:H293)</f>
        <v>182</v>
      </c>
    </row>
    <row r="326" spans="1:8" s="9" customFormat="1" ht="11.25" customHeight="1">
      <c r="A326" s="49" t="s">
        <v>310</v>
      </c>
      <c r="B326" s="49"/>
      <c r="C326" s="27">
        <f>SUM(C296:C316)</f>
        <v>8320</v>
      </c>
      <c r="D326" s="27">
        <v>875.6051357608925</v>
      </c>
      <c r="E326" s="27">
        <f>SUM(E296:E316)</f>
        <v>304</v>
      </c>
      <c r="F326" s="27">
        <f>SUM(F296:F316)</f>
        <v>81</v>
      </c>
      <c r="G326" s="27">
        <f>SUM(G296:G316)</f>
        <v>4</v>
      </c>
      <c r="H326" s="27">
        <f>SUM(H296:H316)</f>
        <v>793</v>
      </c>
    </row>
    <row r="327" spans="1:8" s="9" customFormat="1" ht="11.25" customHeight="1">
      <c r="A327" s="17"/>
      <c r="B327" s="17"/>
      <c r="C327" s="23"/>
      <c r="D327" s="23"/>
      <c r="E327" s="23"/>
      <c r="F327" s="23"/>
      <c r="G327" s="23"/>
      <c r="H327" s="23"/>
    </row>
    <row r="328" spans="1:8" s="24" customFormat="1" ht="11.25" customHeight="1">
      <c r="A328" s="47" t="s">
        <v>311</v>
      </c>
      <c r="B328" s="47"/>
      <c r="C328" s="26">
        <f>SUM(C329:C332)</f>
        <v>218894</v>
      </c>
      <c r="D328" s="26">
        <v>827.5609156726716</v>
      </c>
      <c r="E328" s="26">
        <f>SUM(E329:E332)</f>
        <v>22467</v>
      </c>
      <c r="F328" s="26">
        <f>SUM(F329:F332)</f>
        <v>4458</v>
      </c>
      <c r="G328" s="26">
        <f>SUM(G329:G332)</f>
        <v>332</v>
      </c>
      <c r="H328" s="26">
        <f>SUM(H329:H332)</f>
        <v>18354</v>
      </c>
    </row>
    <row r="329" spans="1:8" s="9" customFormat="1" ht="11.25" customHeight="1">
      <c r="A329" s="48" t="s">
        <v>307</v>
      </c>
      <c r="B329" s="48"/>
      <c r="C329" s="14">
        <f>C248+C249+C250+C251+C252+C253+C254+C255+C257+C260+C261+C264+C266+C270+C262+C189</f>
        <v>39704</v>
      </c>
      <c r="D329" s="14">
        <v>878.4848216656342</v>
      </c>
      <c r="E329" s="14">
        <f>E248+E249+E250+E251+E252+E253+E254+E255+E257+E260+E261+E264+E266+E270+E262+E189</f>
        <v>1962</v>
      </c>
      <c r="F329" s="14">
        <f>F248+F249+F250+F251+F252+F253+F254+F255+F257+F260+F261+F264+F266+F270+F262+F189</f>
        <v>499</v>
      </c>
      <c r="G329" s="14">
        <f>G248+G249+G250+G251+G252+G253+G254+G255+G257+G260+G261+G264+G266+G270+G262+G189</f>
        <v>44</v>
      </c>
      <c r="H329" s="14">
        <f>H248+H249+H250+H251+H252+H253+H254+H255+H257+H260+H261+H264+H266+H270+H262+H189</f>
        <v>2987</v>
      </c>
    </row>
    <row r="330" spans="1:8" s="9" customFormat="1" ht="11.25" customHeight="1">
      <c r="A330" s="48" t="s">
        <v>312</v>
      </c>
      <c r="B330" s="48"/>
      <c r="C330" s="14">
        <f>+C58+C59+C60+C104+C64+C66+C67+C68+C69+C70+C71+C74+C75+C77+C78+C79+C80+C81+C82+C83+C84</f>
        <v>40408</v>
      </c>
      <c r="D330" s="14">
        <v>901.4210185825508</v>
      </c>
      <c r="E330" s="14">
        <f>+E58+E59+E60+E104+E64+E66+E67+E68+E69+E70+E71+E74+E75+E77+E78+E79+E80+E81+E82+E83+E84</f>
        <v>2023</v>
      </c>
      <c r="F330" s="14">
        <f>+F58+F59+F60+F104+F64+F66+F67+F68+F69+F70+F71+F74+F75+F77+F78+F79+F80+F81+F82+F83+F84</f>
        <v>531</v>
      </c>
      <c r="G330" s="14">
        <f>+G58+G59+G60+G104+G64+G66+G67+G68+G69+G70+G71+G74+G75+G77+G78+G79+G80+G81+G82+G83+G84</f>
        <v>35</v>
      </c>
      <c r="H330" s="14">
        <f>+H58+H59+H60+H104+H64+H66+H67+H68+H69+H70+H71+H74+H75+H77+H78+H79+H80+H81+H82+H83+H84</f>
        <v>1830</v>
      </c>
    </row>
    <row r="331" spans="1:8" s="9" customFormat="1" ht="11.25" customHeight="1">
      <c r="A331" s="48" t="s">
        <v>305</v>
      </c>
      <c r="B331" s="48"/>
      <c r="C331" s="14">
        <f>+C180+C224+C225+C185+C188+C191+C194+C237+C195+C198+C199+C200+C239+C202+C203+C240+C205+C242+C207+C209+C212+C216+C217+C219</f>
        <v>40980</v>
      </c>
      <c r="D331" s="14">
        <v>763.3843746507209</v>
      </c>
      <c r="E331" s="14">
        <f>+E180+E224+E225+E185+E188+E191+E194+E237+E195+E198+E199+E200+E239+E202+E203+E240+E205+E242+E207+E209+E212+E216+E217+E219</f>
        <v>7832</v>
      </c>
      <c r="F331" s="14">
        <f>+F180+F224+F225+F185+F188+F191+F194+F237+F195+F198+F199+F200+F239+F202+F203+F240+F205+F242+F207+F209+F212+F216+F217+F219</f>
        <v>900</v>
      </c>
      <c r="G331" s="14">
        <f>+G180+G224+G225+G185+G188+G191+G194+G237+G195+G198+G199+G200+G239+G202+G203+G240+G205+G242+G207+G209+G212+G216+G217+G219</f>
        <v>78</v>
      </c>
      <c r="H331" s="14">
        <f>+H180+H224+H225+H185+H188+H191+H194+H237+H195+H198+H199+H200+H239+H202+H203+H240+H205+H242+H207+H209+H212+H216+H217+H219</f>
        <v>3892</v>
      </c>
    </row>
    <row r="332" spans="1:8" s="9" customFormat="1" ht="11.25" customHeight="1">
      <c r="A332" s="49" t="s">
        <v>304</v>
      </c>
      <c r="B332" s="49"/>
      <c r="C332" s="27">
        <f>+C87+C88+C89+C91+C93+C94+C95+C99+C97+C102+C101+C106+C105+C108+C107+C112+C110+C113+C111+C117+C114+C120+C118+C121+C122+C123+C124+C126+C127+C128+C129+C130+C131+C132+C133+C135+C134+C136+C137+C139+C138+C141+C140+C145+C143+C148+C147+C150+C149+C151+C152+C153+C154+C155+C156+C157+C158+C161+C160+C163+C162+C166+C165+C167+C168+C169+C170+C172+C173+C176+C175+C177</f>
        <v>97802</v>
      </c>
      <c r="D332" s="27">
        <v>809.6192052980132</v>
      </c>
      <c r="E332" s="27">
        <f>+E87+E88+E89+E91+E93+E94+E95+E99+E97+E102+E101+E106+E105+E108+E107+E112+E110+E113+E111+E117+E114+E120+E118+E121+E122+E123+E124+E126+E127+E128+E129+E130+E131+E132+E133+E135+E134+E136+E137+E139+E138+E141+E140+E145+E143+E148+E147+E150+E149+E151+E152+E153+E154+E155+E156+E157+E158+E161+E160+E163+E162+E166+E165+E167+E168+E169+E170+E172+E173+E176+E175+E177</f>
        <v>10650</v>
      </c>
      <c r="F332" s="27">
        <f>+F87+F88+F89+F91+F93+F94+F95+F99+F97+F102+F101+F106+F105+F108+F107+F112+F110+F113+F111+F117+F114+F120+F118+F121+F122+F123+F124+F126+F127+F128+F129+F130+F131+F132+F133+F135+F134+F136+F137+F139+F138+F141+F140+F145+F143+F148+F147+F150+F149+F151+F152+F153+F154+F155+F156+F157+F158+F161+F160+F163+F162+F166+F165+F167+F168+F169+F170+F172+F173+F176+F175+F177</f>
        <v>2528</v>
      </c>
      <c r="G332" s="27">
        <f>+G87+G88+G89+G91+G93+G94+G95+G99+G97+G102+G101+G106+G105+G108+G107+G112+G110+G113+G111+G117+G114+G120+G118+G121+G122+G123+G124+G126+G127+G128+G129+G130+G131+G132+G133+G135+G134+G136+G137+G139+G138+G141+G140+G145+G143+G148+G147+G150+G149+G151+G152+G153+G154+G155+G156+G157+G158+G161+G160+G163+G162+G166+G165+G167+G168+G169+G170+G172+G173+G176+G175+G177</f>
        <v>175</v>
      </c>
      <c r="H332" s="27">
        <f>+H87+H88+H89+H91+H93+H94+H95+H99+H97+H102+H101+H106+H105+H108+H107+H112+H110+H113+H111+H117+H114+H120+H118+H121+H122+H123+H124+H126+H127+H128+H129+H130+H131+H132+H133+H135+H134+H136+H137+H139+H138+H141+H140+H145+H143+H148+H147+H150+H149+H151+H152+H153+H154+H155+H156+H157+H158+H161+H160+H163+H162+H166+H165+H167+H168+H169+H170+H172+H173+H176+H175+H177</f>
        <v>9645</v>
      </c>
    </row>
    <row r="333" spans="1:8" s="28" customFormat="1" ht="5.25" customHeight="1">
      <c r="A333" s="53"/>
      <c r="B333" s="53"/>
      <c r="C333" s="53"/>
      <c r="D333" s="53"/>
      <c r="E333" s="53"/>
      <c r="F333" s="53"/>
      <c r="G333" s="53"/>
      <c r="H333" s="53"/>
    </row>
    <row r="334" spans="1:8" s="29" customFormat="1" ht="9.75">
      <c r="A334" s="54" t="s">
        <v>313</v>
      </c>
      <c r="B334" s="54"/>
      <c r="C334" s="54"/>
      <c r="D334" s="54"/>
      <c r="E334" s="54"/>
      <c r="F334" s="54"/>
      <c r="G334" s="54"/>
      <c r="H334" s="54"/>
    </row>
    <row r="335" spans="1:8" s="30" customFormat="1" ht="11.25">
      <c r="A335" s="55" t="s">
        <v>317</v>
      </c>
      <c r="B335" s="55"/>
      <c r="C335" s="55"/>
      <c r="D335" s="55"/>
      <c r="E335" s="55"/>
      <c r="F335" s="55"/>
      <c r="G335" s="55"/>
      <c r="H335" s="55"/>
    </row>
    <row r="336" spans="1:8" s="28" customFormat="1" ht="5.25" customHeight="1">
      <c r="A336" s="51"/>
      <c r="B336" s="51"/>
      <c r="C336" s="51"/>
      <c r="D336" s="51"/>
      <c r="E336" s="51"/>
      <c r="F336" s="51"/>
      <c r="G336" s="51"/>
      <c r="H336" s="51"/>
    </row>
    <row r="337" spans="1:8" s="31" customFormat="1" ht="9" customHeight="1">
      <c r="A337" s="51" t="s">
        <v>314</v>
      </c>
      <c r="B337" s="51"/>
      <c r="C337" s="51"/>
      <c r="D337" s="51"/>
      <c r="E337" s="51"/>
      <c r="F337" s="51"/>
      <c r="G337" s="51"/>
      <c r="H337" s="51"/>
    </row>
    <row r="338" spans="1:8" s="28" customFormat="1" ht="5.25" customHeight="1">
      <c r="A338" s="51"/>
      <c r="B338" s="51"/>
      <c r="C338" s="51"/>
      <c r="D338" s="51"/>
      <c r="E338" s="51"/>
      <c r="F338" s="51"/>
      <c r="G338" s="51"/>
      <c r="H338" s="51"/>
    </row>
    <row r="339" spans="1:8" s="32" customFormat="1" ht="12" customHeight="1">
      <c r="A339" s="52" t="s">
        <v>318</v>
      </c>
      <c r="B339" s="52"/>
      <c r="C339" s="52"/>
      <c r="D339" s="52"/>
      <c r="E339" s="52"/>
      <c r="F339" s="52"/>
      <c r="G339" s="52"/>
      <c r="H339" s="52"/>
    </row>
    <row r="340" spans="1:8" s="32" customFormat="1" ht="12" customHeight="1">
      <c r="A340" s="52" t="s">
        <v>315</v>
      </c>
      <c r="B340" s="52"/>
      <c r="C340" s="52"/>
      <c r="D340" s="52"/>
      <c r="E340" s="52"/>
      <c r="F340" s="52"/>
      <c r="G340" s="52"/>
      <c r="H340" s="52"/>
    </row>
    <row r="341" spans="1:8" ht="12.75">
      <c r="A341" s="33"/>
      <c r="B341" s="33"/>
      <c r="C341" s="33"/>
      <c r="D341" s="33"/>
      <c r="E341" s="33"/>
      <c r="F341" s="33"/>
      <c r="G341" s="33"/>
      <c r="H341" s="33"/>
    </row>
  </sheetData>
  <sheetProtection/>
  <mergeCells count="308">
    <mergeCell ref="A5:B5"/>
    <mergeCell ref="C5:D5"/>
    <mergeCell ref="A338:H338"/>
    <mergeCell ref="A339:H339"/>
    <mergeCell ref="A340:H340"/>
    <mergeCell ref="A331:B331"/>
    <mergeCell ref="A332:B332"/>
    <mergeCell ref="A333:H333"/>
    <mergeCell ref="A334:H334"/>
    <mergeCell ref="A335:H335"/>
    <mergeCell ref="A336:H336"/>
    <mergeCell ref="A325:B325"/>
    <mergeCell ref="A326:B326"/>
    <mergeCell ref="A328:B328"/>
    <mergeCell ref="A329:B329"/>
    <mergeCell ref="A330:B330"/>
    <mergeCell ref="A337:H337"/>
    <mergeCell ref="A319:B319"/>
    <mergeCell ref="A320:B320"/>
    <mergeCell ref="A321:B321"/>
    <mergeCell ref="A322:B322"/>
    <mergeCell ref="A323:B323"/>
    <mergeCell ref="A324:B324"/>
    <mergeCell ref="A312:B312"/>
    <mergeCell ref="A313:B313"/>
    <mergeCell ref="A314:B314"/>
    <mergeCell ref="A315:B315"/>
    <mergeCell ref="A316:B316"/>
    <mergeCell ref="A318:B318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3:B293"/>
    <mergeCell ref="A295:B295"/>
    <mergeCell ref="A296:B296"/>
    <mergeCell ref="A297:B297"/>
    <mergeCell ref="A298:B298"/>
    <mergeCell ref="A299:B299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4:B274"/>
    <mergeCell ref="A276:B276"/>
    <mergeCell ref="A277:B277"/>
    <mergeCell ref="A278:B278"/>
    <mergeCell ref="A279:B279"/>
    <mergeCell ref="A280:B280"/>
    <mergeCell ref="A268:B268"/>
    <mergeCell ref="A269:B269"/>
    <mergeCell ref="A270:B270"/>
    <mergeCell ref="A271:B271"/>
    <mergeCell ref="A272:B272"/>
    <mergeCell ref="A273:B273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2:B242"/>
    <mergeCell ref="A243:B243"/>
    <mergeCell ref="A244:B244"/>
    <mergeCell ref="A245:B245"/>
    <mergeCell ref="A247:B247"/>
    <mergeCell ref="A248:B248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7:B217"/>
    <mergeCell ref="A218:B218"/>
    <mergeCell ref="A219:B219"/>
    <mergeCell ref="A220:B220"/>
    <mergeCell ref="A221:B221"/>
    <mergeCell ref="A223:B223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4:B174"/>
    <mergeCell ref="A175:B175"/>
    <mergeCell ref="A176:B176"/>
    <mergeCell ref="A177:B177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3:B83"/>
    <mergeCell ref="A84:B84"/>
    <mergeCell ref="A86:B86"/>
    <mergeCell ref="A87:B87"/>
    <mergeCell ref="A88:B88"/>
    <mergeCell ref="A89:B89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38:B38"/>
    <mergeCell ref="A39:B39"/>
    <mergeCell ref="A41:B41"/>
    <mergeCell ref="A42:B42"/>
    <mergeCell ref="A43:B43"/>
    <mergeCell ref="A47:B47"/>
    <mergeCell ref="A24:B24"/>
    <mergeCell ref="A25:B25"/>
    <mergeCell ref="A28:B28"/>
    <mergeCell ref="A31:B31"/>
    <mergeCell ref="A32:B32"/>
    <mergeCell ref="A37:B37"/>
    <mergeCell ref="A11:B11"/>
    <mergeCell ref="A12:B12"/>
    <mergeCell ref="A16:B16"/>
    <mergeCell ref="A20:B20"/>
    <mergeCell ref="A22:B22"/>
    <mergeCell ref="A23:B23"/>
    <mergeCell ref="A6:B6"/>
    <mergeCell ref="C6:D6"/>
    <mergeCell ref="A7:H7"/>
    <mergeCell ref="A8:B8"/>
    <mergeCell ref="A9:B9"/>
    <mergeCell ref="A2:H2"/>
    <mergeCell ref="A3:H3"/>
    <mergeCell ref="A1:H1"/>
    <mergeCell ref="A4:H4"/>
  </mergeCells>
  <printOptions/>
  <pageMargins left="0" right="0" top="0" bottom="0" header="0" footer="0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residente, secondo la lingua principale e la religione, nel 2000</dc:title>
  <dc:subject/>
  <dc:creator>Cavallo Giovanna</dc:creator>
  <cp:keywords/>
  <dc:description/>
  <cp:lastModifiedBy>Charpié Antoine / T116896</cp:lastModifiedBy>
  <cp:lastPrinted>2011-08-23T12:49:49Z</cp:lastPrinted>
  <dcterms:created xsi:type="dcterms:W3CDTF">2000-10-02T13:15:38Z</dcterms:created>
  <dcterms:modified xsi:type="dcterms:W3CDTF">2018-03-22T14:13:02Z</dcterms:modified>
  <cp:category/>
  <cp:version/>
  <cp:contentType/>
  <cp:contentStatus/>
</cp:coreProperties>
</file>