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2000" sheetId="1" r:id="rId1"/>
  </sheets>
  <definedNames>
    <definedName name="_xlnm.Print_Titles" localSheetId="0">'2000'!$1:$8</definedName>
  </definedNames>
  <calcPr fullCalcOnLoad="1"/>
</workbook>
</file>

<file path=xl/sharedStrings.xml><?xml version="1.0" encoding="utf-8"?>
<sst xmlns="http://schemas.openxmlformats.org/spreadsheetml/2006/main" count="322" uniqueCount="319">
  <si>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</si>
  <si>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</si>
  <si>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</si>
  <si>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</si>
  <si>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</si>
  <si>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</si>
  <si>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</si>
  <si>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</si>
  <si>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</si>
  <si>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</si>
  <si>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</si>
  <si>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</si>
  <si>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</si>
  <si>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</si>
  <si>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</si>
  <si>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</si>
  <si>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</si>
  <si>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</si>
  <si>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</si>
  <si>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</si>
  <si>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</si>
  <si>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</si>
  <si>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</si>
  <si>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</si>
  <si>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</si>
  <si>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</si>
  <si>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</si>
  <si>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</si>
  <si>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</si>
  <si>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</si>
  <si>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</si>
  <si>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</si>
  <si>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</si>
  <si>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</si>
  <si>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</si>
  <si>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</si>
  <si>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</si>
  <si>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</si>
  <si>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</si>
  <si>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</si>
  <si>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</si>
  <si>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</si>
  <si>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</si>
  <si>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</si>
  <si>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</si>
  <si>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</si>
  <si>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</si>
  <si>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</si>
  <si>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</si>
  <si>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</si>
  <si>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</si>
  <si>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</si>
  <si>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</si>
  <si>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</si>
  <si>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</si>
  <si>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</si>
  <si>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</si>
  <si>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</si>
  <si>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</si>
  <si>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</si>
  <si>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</si>
  <si>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</si>
  <si>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</si>
  <si>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</si>
  <si>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</si>
  <si>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</si>
  <si>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</si>
  <si>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</si>
  <si>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</si>
  <si>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</si>
  <si>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</si>
  <si>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</si>
  <si>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</si>
  <si>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</si>
  <si>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</si>
  <si>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</si>
  <si>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</si>
  <si>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</si>
  <si>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</si>
  <si>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</si>
  <si>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</si>
  <si>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</si>
  <si>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</si>
  <si>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</si>
  <si>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</si>
  <si>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</si>
  <si>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</si>
  <si>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</si>
  <si>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</si>
  <si>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</si>
  <si>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</si>
  <si>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</si>
  <si>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5164 Cagiallo</t>
  </si>
  <si>
    <t>5165 Camignolo</t>
  </si>
  <si>
    <t>5167 Canobbio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</si>
  <si>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</si>
  <si>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</si>
  <si>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</si>
  <si>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</si>
  <si>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</si>
  <si>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</si>
  <si>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</si>
  <si>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</si>
  <si>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</si>
  <si>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</si>
  <si>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</si>
  <si>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</si>
  <si>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</si>
  <si>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</si>
  <si>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</si>
  <si>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</si>
  <si>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</si>
  <si>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</si>
  <si>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</si>
  <si>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</si>
  <si>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</si>
  <si>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5190 Lopagno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</si>
  <si>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</si>
  <si>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</si>
  <si>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</si>
  <si>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</si>
  <si>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</si>
  <si>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</si>
  <si>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</si>
  <si>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</si>
  <si>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</si>
  <si>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</si>
  <si>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</si>
  <si>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</si>
  <si>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</si>
  <si>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</si>
  <si>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</si>
  <si>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</si>
  <si>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</si>
  <si>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</si>
  <si>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</si>
  <si>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</si>
  <si>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</si>
  <si>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</si>
  <si>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</si>
  <si>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</si>
  <si>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</si>
  <si>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</si>
  <si>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</si>
  <si>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5218 Roveredo Capriasca</t>
  </si>
  <si>
    <t>5219 Rovio</t>
  </si>
  <si>
    <t>5220 Sala Capriasca</t>
  </si>
  <si>
    <t>5221 Savosa</t>
  </si>
  <si>
    <t>5222 Sessa</t>
  </si>
  <si>
    <t>5223 Sigirino</t>
  </si>
  <si>
    <t>5224 Sonvico</t>
  </si>
  <si>
    <t>5225 Sorengo</t>
  </si>
  <si>
    <t>5226 Tesserete</t>
  </si>
  <si>
    <t>5227 Torricella-Taverne</t>
  </si>
  <si>
    <t>5228 Vaglio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</si>
  <si>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</si>
  <si>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</si>
  <si>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</si>
  <si>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</si>
  <si>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</si>
  <si>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</si>
  <si>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</si>
  <si>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</si>
  <si>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</si>
  <si>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5092 Auressio</t>
  </si>
  <si>
    <t>5093 Berzona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</si>
  <si>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</si>
  <si>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</si>
  <si>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</si>
  <si>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</si>
  <si>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</si>
  <si>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</si>
  <si>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</si>
  <si>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</si>
  <si>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</si>
  <si>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</si>
  <si>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</si>
  <si>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</si>
  <si>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</si>
  <si>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</si>
  <si>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</si>
  <si>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</si>
  <si>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5112 Lavertezzo</t>
  </si>
  <si>
    <t>5113 Locarno</t>
  </si>
  <si>
    <t>5114 Loco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</si>
  <si>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</si>
  <si>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</si>
  <si>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</si>
  <si>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</si>
  <si>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</si>
  <si>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</si>
  <si>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</si>
  <si>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</si>
  <si>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</si>
  <si>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</si>
  <si>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</si>
  <si>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</si>
  <si>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</si>
  <si>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</si>
  <si>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</si>
  <si>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</si>
  <si>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</si>
  <si>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</si>
  <si>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</si>
  <si>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</si>
  <si>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</si>
  <si>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</si>
  <si>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</si>
  <si>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</si>
  <si>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</si>
  <si>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</si>
  <si>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</si>
  <si>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</si>
  <si>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</si>
  <si>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</si>
  <si>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</si>
  <si>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</si>
  <si>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</si>
  <si>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</si>
  <si>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</si>
  <si>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</si>
  <si>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</si>
  <si>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</si>
  <si>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</si>
  <si>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</si>
  <si>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</si>
  <si>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</si>
  <si>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</si>
  <si>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</si>
  <si>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</si>
  <si>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</si>
  <si>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</si>
  <si>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</si>
  <si>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</si>
  <si>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</si>
  <si>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</si>
  <si>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</si>
  <si>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</si>
  <si>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</si>
  <si>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</si>
  <si>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</si>
  <si>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</si>
  <si>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</si>
  <si>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</si>
  <si>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</si>
  <si>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</si>
  <si>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</si>
  <si>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</si>
  <si>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</si>
  <si>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</si>
  <si>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</si>
  <si>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</si>
  <si>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</si>
  <si>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</si>
  <si>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</si>
  <si>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</si>
  <si>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</si>
  <si>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</si>
  <si>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</si>
  <si>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</si>
  <si>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</si>
  <si>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</si>
  <si>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</si>
  <si>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</si>
  <si>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</si>
  <si>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</si>
  <si>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</si>
  <si>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</si>
  <si>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</si>
  <si>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</si>
  <si>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</si>
  <si>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</si>
  <si>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</si>
  <si>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</si>
  <si>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</si>
  <si>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</si>
  <si>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</si>
  <si>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</si>
  <si>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</si>
  <si>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</si>
  <si>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</si>
  <si>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</si>
  <si>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</si>
  <si>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</si>
  <si>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</si>
  <si>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</si>
  <si>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</si>
  <si>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</si>
  <si>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</si>
  <si>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</si>
  <si>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</si>
  <si>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</si>
  <si>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</si>
  <si>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</si>
  <si>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</si>
  <si>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</si>
  <si>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</si>
  <si>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</si>
  <si>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</si>
  <si>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</si>
  <si>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</si>
  <si>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</si>
  <si>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</si>
  <si>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</si>
  <si>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</si>
  <si>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</si>
  <si>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245 (01.01.1995 - 14.04.2001).</t>
  </si>
  <si>
    <t>Fonte: Censimento federale della popolazione, Ufficio federale di statistica, Neuchâtel</t>
  </si>
  <si>
    <t>T_010503_010</t>
  </si>
  <si>
    <t>Senza indicazione</t>
  </si>
  <si>
    <t>Popolazione residente, secondo l'appartenenza religiosa, nel 2000</t>
  </si>
  <si>
    <t>romana</t>
  </si>
  <si>
    <t>protestanti</t>
  </si>
  <si>
    <t xml:space="preserve">Chiese e comunità </t>
  </si>
  <si>
    <t xml:space="preserve">Chiesa cattolica </t>
  </si>
  <si>
    <t xml:space="preserve">Altre chiese e comunità </t>
  </si>
  <si>
    <t>religiose o nessuna</t>
  </si>
  <si>
    <t>appartenenza</t>
  </si>
  <si>
    <t>Ustat, ultima modifica: 19.10.2018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</si>
</sst>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left"/>
    </xf>
    <xf numFmtId="174" fontId="5" fillId="0" borderId="11" xfId="0" applyNumberFormat="1" applyFont="1" applyFill="1" applyBorder="1" applyAlignment="1">
      <alignment horizontal="left"/>
    </xf>
    <xf numFmtId="174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5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13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/>
    </xf>
    <xf numFmtId="0" fontId="10" fillId="0" borderId="13" xfId="0" applyFont="1" applyBorder="1" applyAlignment="1">
      <alignment horizontal="left" vertical="top"/>
    </xf>
    <xf numFmtId="3" fontId="10" fillId="0" borderId="1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left"/>
    </xf>
    <xf numFmtId="174" fontId="5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74" fontId="6" fillId="0" borderId="11" xfId="0" applyNumberFormat="1" applyFont="1" applyFill="1" applyBorder="1" applyAlignment="1">
      <alignment horizontal="left"/>
    </xf>
    <xf numFmtId="174" fontId="6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4" fontId="6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.7109375" style="2" customWidth="1"/>
    <col min="2" max="2" width="27.57421875" style="2" customWidth="1"/>
    <col min="3" max="6" width="23.28125" style="2" customWidth="1"/>
    <col min="7" max="16384" width="9.140625" style="1" customWidth="1"/>
  </cols>
  <sheetData>
    <row r="1" spans="1:6" ht="12.75">
      <c r="A1" s="48"/>
      <c r="B1" s="48"/>
      <c r="C1" s="48"/>
      <c r="D1" s="48"/>
      <c r="E1" s="48"/>
      <c r="F1" s="48"/>
    </row>
    <row r="2" spans="1:6" s="3" customFormat="1" ht="14.25" customHeight="1">
      <c r="A2" s="46" t="s">
        <v>310</v>
      </c>
      <c r="B2" s="46"/>
      <c r="C2" s="46"/>
      <c r="D2" s="46"/>
      <c r="E2" s="46"/>
      <c r="F2" s="46"/>
    </row>
    <row r="3" spans="1:6" s="4" customFormat="1" ht="14.25" customHeight="1">
      <c r="A3" s="47"/>
      <c r="B3" s="47"/>
      <c r="C3" s="47"/>
      <c r="D3" s="47"/>
      <c r="E3" s="47"/>
      <c r="F3" s="47"/>
    </row>
    <row r="4" spans="1:6" s="4" customFormat="1" ht="14.25" customHeight="1">
      <c r="A4" s="49"/>
      <c r="B4" s="49"/>
      <c r="C4" s="49"/>
      <c r="D4" s="49"/>
      <c r="E4" s="49"/>
      <c r="F4" s="49"/>
    </row>
    <row r="5" spans="1:6" s="5" customFormat="1" ht="12" customHeight="1">
      <c r="A5" s="50"/>
      <c r="B5" s="50"/>
      <c r="C5" s="30" t="s">
        <v>314</v>
      </c>
      <c r="D5" s="30" t="s">
        <v>313</v>
      </c>
      <c r="E5" s="30" t="s">
        <v>315</v>
      </c>
      <c r="F5" s="32" t="s">
        <v>309</v>
      </c>
    </row>
    <row r="6" spans="1:6" s="6" customFormat="1" ht="12" customHeight="1">
      <c r="A6" s="43"/>
      <c r="B6" s="43"/>
      <c r="C6" s="31" t="s">
        <v>311</v>
      </c>
      <c r="D6" s="31" t="s">
        <v>312</v>
      </c>
      <c r="E6" s="31" t="s">
        <v>316</v>
      </c>
      <c r="F6" s="33"/>
    </row>
    <row r="7" spans="1:6" s="6" customFormat="1" ht="12" customHeight="1">
      <c r="A7" s="34"/>
      <c r="B7" s="34"/>
      <c r="C7" s="51"/>
      <c r="D7" s="51"/>
      <c r="E7" s="51" t="s">
        <v>317</v>
      </c>
      <c r="F7" s="52"/>
    </row>
    <row r="8" spans="1:6" s="5" customFormat="1" ht="12" customHeight="1">
      <c r="A8" s="44"/>
      <c r="B8" s="44"/>
      <c r="C8" s="44"/>
      <c r="D8" s="44"/>
      <c r="E8" s="44"/>
      <c r="F8" s="44"/>
    </row>
    <row r="9" spans="1:6" s="7" customFormat="1" ht="12" customHeight="1">
      <c r="A9" s="45" t="s">
        <v>0</v>
      </c>
      <c r="B9" s="45"/>
      <c r="C9" s="8">
        <f>C11+C22+C37+C41+C52</f>
        <v>233023</v>
      </c>
      <c r="D9" s="8">
        <f>D11+D22+D37+D41+D52</f>
        <v>21121</v>
      </c>
      <c r="E9" s="8">
        <f>E11+E22+E37+E41+E52</f>
        <v>38210</v>
      </c>
      <c r="F9" s="8">
        <f>F11+F22+F37+F41+F52</f>
        <v>14492</v>
      </c>
    </row>
    <row r="10" spans="1:6" s="7" customFormat="1" ht="12" customHeight="1">
      <c r="A10" s="9"/>
      <c r="B10" s="9"/>
      <c r="C10" s="10"/>
      <c r="D10" s="10"/>
      <c r="E10" s="10"/>
      <c r="F10" s="10"/>
    </row>
    <row r="11" spans="1:6" s="7" customFormat="1" ht="11.25" customHeight="1">
      <c r="A11" s="41" t="s">
        <v>1</v>
      </c>
      <c r="B11" s="41"/>
      <c r="C11" s="10">
        <f>C12+C16+C20</f>
        <v>22028</v>
      </c>
      <c r="D11" s="10">
        <f>D12+D16+D20</f>
        <v>838</v>
      </c>
      <c r="E11" s="10">
        <f>E12+E16+E20</f>
        <v>3536</v>
      </c>
      <c r="F11" s="10">
        <f>F12+F16+F20</f>
        <v>924</v>
      </c>
    </row>
    <row r="12" spans="1:6" s="7" customFormat="1" ht="11.25" customHeight="1">
      <c r="A12" s="37" t="s">
        <v>2</v>
      </c>
      <c r="B12" s="37"/>
      <c r="C12" s="12">
        <f>C13+C14+C15</f>
        <v>7815</v>
      </c>
      <c r="D12" s="12">
        <f>D13+D14+D15</f>
        <v>211</v>
      </c>
      <c r="E12" s="12">
        <f>E13+E14+E15</f>
        <v>1197</v>
      </c>
      <c r="F12" s="12">
        <f>F13+F14+F15</f>
        <v>279</v>
      </c>
    </row>
    <row r="13" spans="1:6" s="7" customFormat="1" ht="11.25" customHeight="1">
      <c r="A13" s="13"/>
      <c r="B13" s="14" t="s">
        <v>3</v>
      </c>
      <c r="C13" s="12">
        <f>C296+C298+C306+C313+C314</f>
        <v>2701</v>
      </c>
      <c r="D13" s="12">
        <f>D296+D298+D306+D313+D314</f>
        <v>64</v>
      </c>
      <c r="E13" s="12">
        <f>E296+E298+E306+E313+E314</f>
        <v>436</v>
      </c>
      <c r="F13" s="12">
        <f>F296+F298+F306+F313+F314</f>
        <v>76</v>
      </c>
    </row>
    <row r="14" spans="1:6" s="7" customFormat="1" ht="11.25" customHeight="1">
      <c r="A14" s="13"/>
      <c r="B14" s="11" t="s">
        <v>4</v>
      </c>
      <c r="C14" s="12">
        <f>C297+C300+C301+C302+C303+C304+C305+C307+C309+C310+C315+C316</f>
        <v>2554</v>
      </c>
      <c r="D14" s="12">
        <f>D297+D300+D301+D302+D303+D304+D305+D307+D309+D310+D315+D316</f>
        <v>105</v>
      </c>
      <c r="E14" s="12">
        <f>E297+E300+E301+E302+E303+E304+E305+E307+E309+E310+E315+E316</f>
        <v>464</v>
      </c>
      <c r="F14" s="12">
        <f>F297+F300+F301+F302+F303+F304+F305+F307+F309+F310+F315+F316</f>
        <v>83</v>
      </c>
    </row>
    <row r="15" spans="1:6" s="7" customFormat="1" ht="11.25" customHeight="1">
      <c r="A15" s="15"/>
      <c r="B15" s="15" t="s">
        <v>5</v>
      </c>
      <c r="C15" s="16">
        <f>C299+C308+C311+C312</f>
        <v>2560</v>
      </c>
      <c r="D15" s="16">
        <f>D299+D308+D311+D312</f>
        <v>42</v>
      </c>
      <c r="E15" s="16">
        <f>E299+E308+E311+E312</f>
        <v>297</v>
      </c>
      <c r="F15" s="16">
        <f>F299+F308+F311+F312</f>
        <v>120</v>
      </c>
    </row>
    <row r="16" spans="1:6" s="7" customFormat="1" ht="11.25" customHeight="1">
      <c r="A16" s="37" t="s">
        <v>6</v>
      </c>
      <c r="B16" s="37"/>
      <c r="C16" s="12">
        <f>C17+C18+C19</f>
        <v>4422</v>
      </c>
      <c r="D16" s="12">
        <f>D17+D18+D19</f>
        <v>184</v>
      </c>
      <c r="E16" s="12">
        <f>E17+E18+E19</f>
        <v>483</v>
      </c>
      <c r="F16" s="12">
        <f>F17+F18+F19</f>
        <v>198</v>
      </c>
    </row>
    <row r="17" spans="1:6" s="7" customFormat="1" ht="11.25" customHeight="1">
      <c r="A17" s="13"/>
      <c r="B17" s="11" t="s">
        <v>7</v>
      </c>
      <c r="C17" s="12">
        <f>C277+C278+C282+C289+C293</f>
        <v>1453</v>
      </c>
      <c r="D17" s="12">
        <f>D277+D278+D282+D289+D293</f>
        <v>32</v>
      </c>
      <c r="E17" s="12">
        <f>E277+E278+E282+E289+E293</f>
        <v>163</v>
      </c>
      <c r="F17" s="12">
        <f>F277+F278+F282+F289+F293</f>
        <v>78</v>
      </c>
    </row>
    <row r="18" spans="1:6" s="7" customFormat="1" ht="11.25" customHeight="1">
      <c r="A18" s="13"/>
      <c r="B18" s="11" t="s">
        <v>8</v>
      </c>
      <c r="C18" s="12">
        <f>C279+C280+C281+C283+C284+C285+C288+C290+C291</f>
        <v>1504</v>
      </c>
      <c r="D18" s="12">
        <f>D279+D280+D281+D283+D284+D285+D288+D290+D291</f>
        <v>67</v>
      </c>
      <c r="E18" s="12">
        <f>E279+E280+E281+E283+E284+E285+E288+E290+E291</f>
        <v>144</v>
      </c>
      <c r="F18" s="12">
        <f>F279+F280+F281+F283+F284+F285+F288+F290+F291</f>
        <v>63</v>
      </c>
    </row>
    <row r="19" spans="1:6" s="7" customFormat="1" ht="11.25" customHeight="1">
      <c r="A19" s="15"/>
      <c r="B19" s="17" t="s">
        <v>9</v>
      </c>
      <c r="C19" s="12">
        <f>C286+C287+C292</f>
        <v>1465</v>
      </c>
      <c r="D19" s="12">
        <f>D286+D287+D292</f>
        <v>85</v>
      </c>
      <c r="E19" s="12">
        <f>E286+E287+E292</f>
        <v>176</v>
      </c>
      <c r="F19" s="12">
        <f>F286+F287+F292</f>
        <v>57</v>
      </c>
    </row>
    <row r="20" spans="1:6" s="7" customFormat="1" ht="11.25" customHeight="1">
      <c r="A20" s="38" t="s">
        <v>10</v>
      </c>
      <c r="B20" s="38"/>
      <c r="C20" s="18">
        <f>C269+C270+C271+C253+C272+C273+C259+C274+C262</f>
        <v>9791</v>
      </c>
      <c r="D20" s="18">
        <f>D269+D270+D271+D253+D272+D273+D259+D274+D262</f>
        <v>443</v>
      </c>
      <c r="E20" s="18">
        <f>E269+E270+E271+E253+E272+E273+E259+E274+E262</f>
        <v>1856</v>
      </c>
      <c r="F20" s="18">
        <f>F269+F270+F271+F253+F272+F273+F259+F274+F262</f>
        <v>447</v>
      </c>
    </row>
    <row r="21" spans="1:6" s="7" customFormat="1" ht="11.25" customHeight="1">
      <c r="A21" s="19"/>
      <c r="B21" s="19"/>
      <c r="C21" s="20"/>
      <c r="D21" s="20"/>
      <c r="E21" s="20"/>
      <c r="F21" s="20"/>
    </row>
    <row r="22" spans="1:6" s="7" customFormat="1" ht="11.25" customHeight="1">
      <c r="A22" s="42" t="s">
        <v>11</v>
      </c>
      <c r="B22" s="42"/>
      <c r="C22" s="10">
        <f>C23+C24+C25+C28+C31+C32</f>
        <v>45122</v>
      </c>
      <c r="D22" s="10">
        <f>D23+D24+D25+D28+D31+D32</f>
        <v>6514</v>
      </c>
      <c r="E22" s="10">
        <f>E23+E24+E25+E28+E31+E32</f>
        <v>7631</v>
      </c>
      <c r="F22" s="10">
        <f>F23+F24+F25+F28+F31+F32</f>
        <v>2950</v>
      </c>
    </row>
    <row r="23" spans="1:6" s="7" customFormat="1" ht="11.25" customHeight="1">
      <c r="A23" s="37" t="s">
        <v>12</v>
      </c>
      <c r="B23" s="37"/>
      <c r="C23" s="12">
        <f>C180+C185+C186+C200+C202+C205+C207+C209+C212</f>
        <v>26621</v>
      </c>
      <c r="D23" s="12">
        <f>D180+D185+D186+D200+D202+D205+D207+D209+D212</f>
        <v>4374</v>
      </c>
      <c r="E23" s="12">
        <f>E180+E185+E186+E200+E202+E205+E207+E209+E212</f>
        <v>5281</v>
      </c>
      <c r="F23" s="12">
        <f>F180+F185+F186+F200+F202+F205+F207+F209+F212</f>
        <v>2122</v>
      </c>
    </row>
    <row r="24" spans="1:6" s="7" customFormat="1" ht="11.25" customHeight="1">
      <c r="A24" s="37" t="s">
        <v>13</v>
      </c>
      <c r="B24" s="37"/>
      <c r="C24" s="12">
        <f>C187+C193+C197+C203+C211+C213+C214+C220</f>
        <v>2684</v>
      </c>
      <c r="D24" s="12">
        <f>D187+D193+D197+D203+D211+D213+D214+D220</f>
        <v>429</v>
      </c>
      <c r="E24" s="12">
        <f>E187+E193+E197+E203+E211+E213+E214+E220</f>
        <v>397</v>
      </c>
      <c r="F24" s="12">
        <f>F187+F193+F197+F203+F211+F213+F214+F220</f>
        <v>135</v>
      </c>
    </row>
    <row r="25" spans="1:6" s="7" customFormat="1" ht="11.25" customHeight="1">
      <c r="A25" s="37" t="s">
        <v>14</v>
      </c>
      <c r="B25" s="37"/>
      <c r="C25" s="16">
        <f>C26+C27</f>
        <v>8248</v>
      </c>
      <c r="D25" s="16">
        <f>D26+D27</f>
        <v>946</v>
      </c>
      <c r="E25" s="16">
        <f>E26+E27</f>
        <v>921</v>
      </c>
      <c r="F25" s="16">
        <f>F26+F27</f>
        <v>270</v>
      </c>
    </row>
    <row r="26" spans="1:6" s="7" customFormat="1" ht="11.25" customHeight="1">
      <c r="A26" s="13"/>
      <c r="B26" s="11" t="s">
        <v>15</v>
      </c>
      <c r="C26" s="12">
        <f>C184+C190+C192+C204+C215+C221</f>
        <v>727</v>
      </c>
      <c r="D26" s="12">
        <f>D184+D190+D192+D204+D215+D221</f>
        <v>60</v>
      </c>
      <c r="E26" s="12">
        <f>E184+E190+E192+E204+E215+E221</f>
        <v>83</v>
      </c>
      <c r="F26" s="12">
        <f>F184+F190+F192+F204+F215+F221</f>
        <v>26</v>
      </c>
    </row>
    <row r="27" spans="1:6" s="7" customFormat="1" ht="11.25" customHeight="1">
      <c r="A27" s="14"/>
      <c r="B27" s="14" t="s">
        <v>16</v>
      </c>
      <c r="C27" s="16">
        <f>C191+C194+C195+C199+C217</f>
        <v>7521</v>
      </c>
      <c r="D27" s="16">
        <f>D191+D194+D195+D199+D217</f>
        <v>886</v>
      </c>
      <c r="E27" s="16">
        <f>E191+E194+E195+E199+E217</f>
        <v>838</v>
      </c>
      <c r="F27" s="16">
        <f>F191+F194+F195+F199+F217</f>
        <v>244</v>
      </c>
    </row>
    <row r="28" spans="1:6" s="7" customFormat="1" ht="11.25" customHeight="1">
      <c r="A28" s="37" t="s">
        <v>17</v>
      </c>
      <c r="B28" s="37"/>
      <c r="C28" s="12">
        <f>C29+C30</f>
        <v>2357</v>
      </c>
      <c r="D28" s="12">
        <f>D29+D30</f>
        <v>396</v>
      </c>
      <c r="E28" s="12">
        <f>E29+E30</f>
        <v>460</v>
      </c>
      <c r="F28" s="12">
        <f>F29+F30</f>
        <v>131</v>
      </c>
    </row>
    <row r="29" spans="1:6" s="7" customFormat="1" ht="11.25" customHeight="1">
      <c r="A29" s="13"/>
      <c r="B29" s="11" t="s">
        <v>18</v>
      </c>
      <c r="C29" s="12">
        <f>C183+C198+C210</f>
        <v>840</v>
      </c>
      <c r="D29" s="12">
        <f>D183+D198+D210</f>
        <v>127</v>
      </c>
      <c r="E29" s="12">
        <f>E183+E198+E210</f>
        <v>139</v>
      </c>
      <c r="F29" s="12">
        <f>F183+F198+F210</f>
        <v>44</v>
      </c>
    </row>
    <row r="30" spans="1:6" s="7" customFormat="1" ht="11.25" customHeight="1">
      <c r="A30" s="14"/>
      <c r="B30" s="14" t="s">
        <v>19</v>
      </c>
      <c r="C30" s="16">
        <f>C188+C216+C219</f>
        <v>1517</v>
      </c>
      <c r="D30" s="16">
        <f>D188+D216+D219</f>
        <v>269</v>
      </c>
      <c r="E30" s="16">
        <f>E188+E216+E219</f>
        <v>321</v>
      </c>
      <c r="F30" s="16">
        <f>F188+F216+F219</f>
        <v>87</v>
      </c>
    </row>
    <row r="31" spans="1:6" s="7" customFormat="1" ht="11.25" customHeight="1">
      <c r="A31" s="37" t="s">
        <v>20</v>
      </c>
      <c r="B31" s="37"/>
      <c r="C31" s="12">
        <f>C181+C182+C196+C201+C206+C208+C218</f>
        <v>637</v>
      </c>
      <c r="D31" s="12">
        <f>D181+D182+D196+D201+D206+D208+D218</f>
        <v>50</v>
      </c>
      <c r="E31" s="12">
        <f>E181+E182+E196+E201+E206+E208+E218</f>
        <v>131</v>
      </c>
      <c r="F31" s="12">
        <f>F181+F182+F196+F201+F206+F208+F218</f>
        <v>34</v>
      </c>
    </row>
    <row r="32" spans="1:6" s="7" customFormat="1" ht="11.25" customHeight="1">
      <c r="A32" s="37" t="s">
        <v>21</v>
      </c>
      <c r="B32" s="37"/>
      <c r="C32" s="16">
        <f>C33+C34+C35</f>
        <v>4575</v>
      </c>
      <c r="D32" s="16">
        <f>D33+D34+D35</f>
        <v>319</v>
      </c>
      <c r="E32" s="16">
        <f>E33+E34+E35</f>
        <v>441</v>
      </c>
      <c r="F32" s="16">
        <f>F33+F34+F35</f>
        <v>258</v>
      </c>
    </row>
    <row r="33" spans="1:6" s="7" customFormat="1" ht="11.25" customHeight="1">
      <c r="A33" s="13"/>
      <c r="B33" s="14" t="s">
        <v>22</v>
      </c>
      <c r="C33" s="12">
        <f>C228+C229+C235+C241+C243+C244</f>
        <v>490</v>
      </c>
      <c r="D33" s="12">
        <f>D228+D229+D235+D241+D243+D244</f>
        <v>10</v>
      </c>
      <c r="E33" s="12">
        <f>E228+E229+E235+E241+E243+E244</f>
        <v>17</v>
      </c>
      <c r="F33" s="12">
        <f>F228+F229+F235+F241+F243+F244</f>
        <v>14</v>
      </c>
    </row>
    <row r="34" spans="1:6" s="7" customFormat="1" ht="11.25" customHeight="1">
      <c r="A34" s="13"/>
      <c r="B34" s="11" t="s">
        <v>23</v>
      </c>
      <c r="C34" s="16">
        <f>C227+C230+C232+C238</f>
        <v>173</v>
      </c>
      <c r="D34" s="16">
        <f>D227+D230+D232+D238</f>
        <v>14</v>
      </c>
      <c r="E34" s="16">
        <f>E227+E230+E232+E238</f>
        <v>19</v>
      </c>
      <c r="F34" s="16">
        <f>F227+F230+F232+F238</f>
        <v>13</v>
      </c>
    </row>
    <row r="35" spans="1:6" s="7" customFormat="1" ht="11.25" customHeight="1">
      <c r="A35" s="13"/>
      <c r="B35" s="13" t="s">
        <v>24</v>
      </c>
      <c r="C35" s="18">
        <f>C224+C225+C226+C231+C233+C234+C236+C237+C239+C240+C242+C245</f>
        <v>3912</v>
      </c>
      <c r="D35" s="18">
        <f>D224+D225+D226+D231+D233+D234+D236+D237+D239+D240+D242+D245</f>
        <v>295</v>
      </c>
      <c r="E35" s="18">
        <f>E224+E225+E226+E231+E233+E234+E236+E237+E239+E240+E242+E245</f>
        <v>405</v>
      </c>
      <c r="F35" s="18">
        <f>F224+F225+F226+F231+F233+F234+F236+F237+F239+F240+F242+F245</f>
        <v>231</v>
      </c>
    </row>
    <row r="36" spans="1:6" s="7" customFormat="1" ht="11.25" customHeight="1">
      <c r="A36" s="19"/>
      <c r="B36" s="19"/>
      <c r="C36" s="20"/>
      <c r="D36" s="20"/>
      <c r="E36" s="20"/>
      <c r="F36" s="20"/>
    </row>
    <row r="37" spans="1:6" s="7" customFormat="1" ht="11.25" customHeight="1">
      <c r="A37" s="42" t="s">
        <v>25</v>
      </c>
      <c r="B37" s="42"/>
      <c r="C37" s="10">
        <f>C38+C39</f>
        <v>32733</v>
      </c>
      <c r="D37" s="10">
        <f>D38+D39</f>
        <v>1871</v>
      </c>
      <c r="E37" s="10">
        <f>E38+E39</f>
        <v>5266</v>
      </c>
      <c r="F37" s="10">
        <f>F38+F39</f>
        <v>2445</v>
      </c>
    </row>
    <row r="38" spans="1:6" s="7" customFormat="1" ht="11.25" customHeight="1">
      <c r="A38" s="37" t="s">
        <v>26</v>
      </c>
      <c r="B38" s="37"/>
      <c r="C38" s="12">
        <f>C248+C249+C251+C252+C254+C257+C260+C261+C265+C266</f>
        <v>28550</v>
      </c>
      <c r="D38" s="12">
        <f>D248+D249+D251+D252+D254+D257+D260+D261+D265+D266</f>
        <v>1560</v>
      </c>
      <c r="E38" s="12">
        <f>E248+E249+E251+E252+E254+E257+E260+E261+E265+E266</f>
        <v>4634</v>
      </c>
      <c r="F38" s="12">
        <f>F248+F249+F251+F252+F254+F257+F260+F261+F265+F266</f>
        <v>2260</v>
      </c>
    </row>
    <row r="39" spans="1:6" s="7" customFormat="1" ht="11.25" customHeight="1">
      <c r="A39" s="38" t="s">
        <v>27</v>
      </c>
      <c r="B39" s="38"/>
      <c r="C39" s="18">
        <f>C250+C189+C255+C263+C264</f>
        <v>4183</v>
      </c>
      <c r="D39" s="18">
        <f>D250+D189+D255+D263+D264</f>
        <v>311</v>
      </c>
      <c r="E39" s="18">
        <f>E250+E189+E255+E263+E264</f>
        <v>632</v>
      </c>
      <c r="F39" s="18">
        <f>F250+F189+F255+F263+F264</f>
        <v>185</v>
      </c>
    </row>
    <row r="40" spans="1:6" s="7" customFormat="1" ht="11.25" customHeight="1">
      <c r="A40" s="19"/>
      <c r="B40" s="19"/>
      <c r="C40" s="20"/>
      <c r="D40" s="20"/>
      <c r="E40" s="20"/>
      <c r="F40" s="20"/>
    </row>
    <row r="41" spans="1:6" s="7" customFormat="1" ht="11.25" customHeight="1">
      <c r="A41" s="42" t="s">
        <v>28</v>
      </c>
      <c r="B41" s="42"/>
      <c r="C41" s="10">
        <f>C42+C43+C47</f>
        <v>91468</v>
      </c>
      <c r="D41" s="10">
        <f>D42+D43+D47</f>
        <v>9651</v>
      </c>
      <c r="E41" s="10">
        <f>E42+E43+E47</f>
        <v>17322</v>
      </c>
      <c r="F41" s="10">
        <f>F42+F43+F47</f>
        <v>6352</v>
      </c>
    </row>
    <row r="42" spans="1:6" s="7" customFormat="1" ht="11.25" customHeight="1">
      <c r="A42" s="37" t="s">
        <v>29</v>
      </c>
      <c r="B42" s="37"/>
      <c r="C42" s="12">
        <f>C88+C93+C102+C106+C107+C110+C111+C112+C113+C118+C121+C122+C124+C126+C127+C128+C131+C134+C138+C140+C143+C145+C147+C151+C152+C153+C156+C157+C163+C167+C173+C175+C176</f>
        <v>60000</v>
      </c>
      <c r="D42" s="12">
        <f>D88+D93+D102+D106+D107+D110+D111+D112+D113+D118+D121+D122+D124+D126+D127+D128+D131+D134+D138+D140+D143+D145+D147+D151+D152+D153+D156+D157+D163+D167+D173+D175+D176</f>
        <v>5948</v>
      </c>
      <c r="E42" s="12">
        <f>E88+E93+E102+E106+E107+E110+E111+E112+E113+E118+E121+E122+E124+E126+E127+E128+E131+E134+E138+E140+E143+E145+E147+E151+E152+E153+E156+E157+E163+E167+E173+E175+E176</f>
        <v>12871</v>
      </c>
      <c r="F42" s="12">
        <f>F88+F93+F102+F106+F107+F110+F111+F112+F113+F118+F121+F122+F124+F126+F127+F128+F131+F134+F138+F140+F143+F145+F147+F151+F152+F153+F156+F157+F163+F167+F173+F175+F176</f>
        <v>4889</v>
      </c>
    </row>
    <row r="43" spans="1:6" s="7" customFormat="1" ht="11.25" customHeight="1">
      <c r="A43" s="37" t="s">
        <v>30</v>
      </c>
      <c r="B43" s="37"/>
      <c r="C43" s="12">
        <f>C44+C45+C46</f>
        <v>16891</v>
      </c>
      <c r="D43" s="12">
        <f>D44+D45+D46</f>
        <v>1567</v>
      </c>
      <c r="E43" s="12">
        <f>E44+E45+E46</f>
        <v>2161</v>
      </c>
      <c r="F43" s="12">
        <f>F44+F45+F46</f>
        <v>791</v>
      </c>
    </row>
    <row r="44" spans="1:6" s="7" customFormat="1" ht="11.25" customHeight="1">
      <c r="A44" s="13"/>
      <c r="B44" s="11" t="s">
        <v>31</v>
      </c>
      <c r="C44" s="12">
        <f>C94+C98+C109+C129+C256+C136+C258+C141+C159+C165+C169</f>
        <v>8413</v>
      </c>
      <c r="D44" s="12">
        <f>D94+D98+D109+D129+D256+D136+D258+D141+D159+D165+D169</f>
        <v>713</v>
      </c>
      <c r="E44" s="12">
        <f>E94+E98+E109+E129+E256+E136+E258+E141+E159+E165+E169</f>
        <v>956</v>
      </c>
      <c r="F44" s="12">
        <f>F94+F98+F109+F129+F256+F136+F258+F141+F159+F165+F169</f>
        <v>419</v>
      </c>
    </row>
    <row r="45" spans="1:6" s="7" customFormat="1" ht="11.25" customHeight="1">
      <c r="A45" s="13"/>
      <c r="B45" s="11" t="s">
        <v>32</v>
      </c>
      <c r="C45" s="12">
        <f>C96+C108+C119+C132+C133+C150+C154+C160+C162+C166+C168+C170+C177</f>
        <v>7819</v>
      </c>
      <c r="D45" s="12">
        <f>D96+D108+D119+D132+D133+D150+D154+D160+D162+D166+D168+D170+D177</f>
        <v>812</v>
      </c>
      <c r="E45" s="12">
        <f>E96+E108+E119+E132+E133+E150+E154+E160+E162+E166+E168+E170+E177</f>
        <v>1127</v>
      </c>
      <c r="F45" s="12">
        <f>F96+F108+F119+F132+F133+F150+F154+F160+F162+F166+F168+F170+F177</f>
        <v>335</v>
      </c>
    </row>
    <row r="46" spans="1:6" s="7" customFormat="1" ht="11.25" customHeight="1">
      <c r="A46" s="14"/>
      <c r="B46" s="11" t="s">
        <v>33</v>
      </c>
      <c r="C46" s="16">
        <f>C100+C115+C116+C171</f>
        <v>659</v>
      </c>
      <c r="D46" s="16">
        <f>D100+D115+D116+D171</f>
        <v>42</v>
      </c>
      <c r="E46" s="16">
        <f>E100+E115+E116+E171</f>
        <v>78</v>
      </c>
      <c r="F46" s="16">
        <f>F100+F115+F116+F171</f>
        <v>37</v>
      </c>
    </row>
    <row r="47" spans="1:6" s="7" customFormat="1" ht="11.25" customHeight="1">
      <c r="A47" s="37" t="s">
        <v>34</v>
      </c>
      <c r="B47" s="37"/>
      <c r="C47" s="12">
        <f>C48+C49+C50</f>
        <v>14577</v>
      </c>
      <c r="D47" s="12">
        <f>D48+D49+D50</f>
        <v>2136</v>
      </c>
      <c r="E47" s="12">
        <f>E48+E49+E50</f>
        <v>2290</v>
      </c>
      <c r="F47" s="12">
        <f>F48+F49+F50</f>
        <v>672</v>
      </c>
    </row>
    <row r="48" spans="1:6" s="7" customFormat="1" ht="11.25" customHeight="1">
      <c r="A48" s="13"/>
      <c r="B48" s="11" t="s">
        <v>35</v>
      </c>
      <c r="C48" s="12">
        <f>C89+C91+C103+C105+C125+C130+C142+C146+C174</f>
        <v>1656</v>
      </c>
      <c r="D48" s="12">
        <f>D89+D91+D103+D105+D125+D130+D142+D146+D174</f>
        <v>223</v>
      </c>
      <c r="E48" s="12">
        <f>E89+E91+E103+E105+E125+E130+E142+E146+E174</f>
        <v>320</v>
      </c>
      <c r="F48" s="12">
        <f>F89+F91+F103+F105+F125+F130+F142+F146+F174</f>
        <v>62</v>
      </c>
    </row>
    <row r="49" spans="1:6" s="7" customFormat="1" ht="11.25" customHeight="1">
      <c r="A49" s="13"/>
      <c r="B49" s="11" t="s">
        <v>36</v>
      </c>
      <c r="C49" s="12">
        <f>C92+C95+C120+C123+C144+C149+C158+C164</f>
        <v>3802</v>
      </c>
      <c r="D49" s="12">
        <f>D92+D95+D120+D123+D144+D149+D158+D164</f>
        <v>643</v>
      </c>
      <c r="E49" s="12">
        <f>E92+E95+E120+E123+E144+E149+E158+E164</f>
        <v>692</v>
      </c>
      <c r="F49" s="12">
        <f>F92+F95+F120+F123+F144+F149+F158+F164</f>
        <v>223</v>
      </c>
    </row>
    <row r="50" spans="1:6" s="7" customFormat="1" ht="11.25" customHeight="1">
      <c r="A50" s="13"/>
      <c r="B50" s="13" t="s">
        <v>37</v>
      </c>
      <c r="C50" s="18">
        <f>C87+C97+C101+C114+C117+C135+C148+C155+C172</f>
        <v>9119</v>
      </c>
      <c r="D50" s="18">
        <f>D87+D97+D101+D114+D117+D135+D148+D155+D172</f>
        <v>1270</v>
      </c>
      <c r="E50" s="18">
        <f>E87+E97+E101+E114+E117+E135+E148+E155+E172</f>
        <v>1278</v>
      </c>
      <c r="F50" s="18">
        <f>F87+F97+F101+F114+F117+F135+F148+F155+F172</f>
        <v>387</v>
      </c>
    </row>
    <row r="51" spans="1:6" s="7" customFormat="1" ht="11.25" customHeight="1">
      <c r="A51" s="15"/>
      <c r="B51" s="15"/>
      <c r="C51" s="21"/>
      <c r="D51" s="21"/>
      <c r="E51" s="21"/>
      <c r="F51" s="21"/>
    </row>
    <row r="52" spans="1:6" s="7" customFormat="1" ht="11.25" customHeight="1">
      <c r="A52" s="42" t="s">
        <v>38</v>
      </c>
      <c r="B52" s="42"/>
      <c r="C52" s="10">
        <f>C53+C54+C55</f>
        <v>41672</v>
      </c>
      <c r="D52" s="10">
        <f>D53+D54+D55</f>
        <v>2247</v>
      </c>
      <c r="E52" s="10">
        <f>E53+E54+E55</f>
        <v>4455</v>
      </c>
      <c r="F52" s="10">
        <f>F53+F54+F55</f>
        <v>1821</v>
      </c>
    </row>
    <row r="53" spans="1:6" s="7" customFormat="1" ht="11.25" customHeight="1">
      <c r="A53" s="37" t="s">
        <v>39</v>
      </c>
      <c r="B53" s="37"/>
      <c r="C53" s="12">
        <f>C59+C67+C74+C84</f>
        <v>15021</v>
      </c>
      <c r="D53" s="12">
        <f>D59+D67+D74+D84</f>
        <v>640</v>
      </c>
      <c r="E53" s="12">
        <f>E59+E67+E74+E84</f>
        <v>1472</v>
      </c>
      <c r="F53" s="12">
        <f>F59+F67+F74+F84</f>
        <v>865</v>
      </c>
    </row>
    <row r="54" spans="1:6" s="7" customFormat="1" ht="11.25" customHeight="1">
      <c r="A54" s="37" t="s">
        <v>40</v>
      </c>
      <c r="B54" s="37"/>
      <c r="C54" s="16">
        <f>C90+C58+C60+C99+C104+C64+C68+C69+C70+C137+C139+C71+C72+C77+C78+C79+C161+C81+C82+C83</f>
        <v>23516</v>
      </c>
      <c r="D54" s="16">
        <f>D90+D58+D60+D99+D104+D64+D68+D69+D70+D137+D139+D71+D72+D77+D78+D79+D161+D81+D82+D83</f>
        <v>1409</v>
      </c>
      <c r="E54" s="16">
        <f>E90+E58+E60+E99+E104+E64+E68+E69+E70+E137+E139+E71+E72+E77+E78+E79+E161+E81+E82+E83</f>
        <v>2701</v>
      </c>
      <c r="F54" s="16">
        <f>F90+F58+F60+F99+F104+F64+F68+F69+F70+F137+F139+F71+F72+F77+F78+F79+F161+F81+F82+F83</f>
        <v>847</v>
      </c>
    </row>
    <row r="55" spans="1:6" s="7" customFormat="1" ht="11.25" customHeight="1">
      <c r="A55" s="38" t="s">
        <v>41</v>
      </c>
      <c r="B55" s="38"/>
      <c r="C55" s="18">
        <f>C61+C62+C63+C65+C66+C73+C75+C76+C80</f>
        <v>3135</v>
      </c>
      <c r="D55" s="18">
        <f>D61+D62+D63+D65+D66+D73+D75+D76+D80</f>
        <v>198</v>
      </c>
      <c r="E55" s="18">
        <f>E61+E62+E63+E65+E66+E73+E75+E76+E80</f>
        <v>282</v>
      </c>
      <c r="F55" s="18">
        <f>F61+F62+F63+F65+F66+F73+F75+F76+F80</f>
        <v>109</v>
      </c>
    </row>
    <row r="56" spans="1:6" s="7" customFormat="1" ht="11.25" customHeight="1">
      <c r="A56" s="15"/>
      <c r="B56" s="15"/>
      <c r="C56" s="21"/>
      <c r="D56" s="21"/>
      <c r="E56" s="21"/>
      <c r="F56" s="21"/>
    </row>
    <row r="57" spans="1:6" s="22" customFormat="1" ht="11.25" customHeight="1">
      <c r="A57" s="41" t="s">
        <v>42</v>
      </c>
      <c r="B57" s="41"/>
      <c r="C57" s="10">
        <f>SUM(C58:C84)</f>
        <v>38182</v>
      </c>
      <c r="D57" s="10">
        <f>SUM(D58:D84)</f>
        <v>1914</v>
      </c>
      <c r="E57" s="10">
        <f>SUM(E58:E84)</f>
        <v>3943</v>
      </c>
      <c r="F57" s="10">
        <f>SUM(F58:F84)</f>
        <v>1685</v>
      </c>
    </row>
    <row r="58" spans="1:6" s="7" customFormat="1" ht="11.25" customHeight="1">
      <c r="A58" s="37" t="s">
        <v>43</v>
      </c>
      <c r="B58" s="37"/>
      <c r="C58" s="12">
        <v>808</v>
      </c>
      <c r="D58" s="12">
        <v>40</v>
      </c>
      <c r="E58" s="12">
        <v>125</v>
      </c>
      <c r="F58" s="12">
        <v>37</v>
      </c>
    </row>
    <row r="59" spans="1:6" s="7" customFormat="1" ht="11.25" customHeight="1">
      <c r="A59" s="37" t="s">
        <v>44</v>
      </c>
      <c r="B59" s="37"/>
      <c r="C59" s="16">
        <v>2926</v>
      </c>
      <c r="D59" s="16">
        <v>120</v>
      </c>
      <c r="E59" s="16">
        <v>257</v>
      </c>
      <c r="F59" s="16">
        <v>112</v>
      </c>
    </row>
    <row r="60" spans="1:6" s="7" customFormat="1" ht="11.25" customHeight="1">
      <c r="A60" s="37" t="s">
        <v>45</v>
      </c>
      <c r="B60" s="37"/>
      <c r="C60" s="12">
        <v>413</v>
      </c>
      <c r="D60" s="12">
        <v>36</v>
      </c>
      <c r="E60" s="12">
        <v>41</v>
      </c>
      <c r="F60" s="12">
        <v>11</v>
      </c>
    </row>
    <row r="61" spans="1:6" s="7" customFormat="1" ht="11.25" customHeight="1">
      <c r="A61" s="37" t="s">
        <v>46</v>
      </c>
      <c r="B61" s="37"/>
      <c r="C61" s="12">
        <v>152</v>
      </c>
      <c r="D61" s="12">
        <v>10</v>
      </c>
      <c r="E61" s="12">
        <v>20</v>
      </c>
      <c r="F61" s="12">
        <v>1</v>
      </c>
    </row>
    <row r="62" spans="1:6" s="7" customFormat="1" ht="11.25" customHeight="1">
      <c r="A62" s="37" t="s">
        <v>47</v>
      </c>
      <c r="B62" s="37"/>
      <c r="C62" s="12">
        <v>140</v>
      </c>
      <c r="D62" s="12">
        <v>15</v>
      </c>
      <c r="E62" s="12">
        <v>15</v>
      </c>
      <c r="F62" s="12">
        <v>3</v>
      </c>
    </row>
    <row r="63" spans="1:6" s="7" customFormat="1" ht="11.25" customHeight="1">
      <c r="A63" s="37" t="s">
        <v>48</v>
      </c>
      <c r="B63" s="37"/>
      <c r="C63" s="12">
        <v>300</v>
      </c>
      <c r="D63" s="12">
        <v>18</v>
      </c>
      <c r="E63" s="12">
        <v>24</v>
      </c>
      <c r="F63" s="12">
        <v>1</v>
      </c>
    </row>
    <row r="64" spans="1:6" s="7" customFormat="1" ht="11.25" customHeight="1">
      <c r="A64" s="37" t="s">
        <v>49</v>
      </c>
      <c r="B64" s="37"/>
      <c r="C64" s="12">
        <v>620</v>
      </c>
      <c r="D64" s="12">
        <v>36</v>
      </c>
      <c r="E64" s="12">
        <v>77</v>
      </c>
      <c r="F64" s="12">
        <v>25</v>
      </c>
    </row>
    <row r="65" spans="1:6" s="7" customFormat="1" ht="11.25" customHeight="1">
      <c r="A65" s="37" t="s">
        <v>50</v>
      </c>
      <c r="B65" s="37"/>
      <c r="C65" s="12">
        <v>49</v>
      </c>
      <c r="D65" s="12">
        <v>1</v>
      </c>
      <c r="E65" s="12">
        <v>7</v>
      </c>
      <c r="F65" s="12">
        <v>4</v>
      </c>
    </row>
    <row r="66" spans="1:6" s="7" customFormat="1" ht="11.25" customHeight="1">
      <c r="A66" s="37" t="s">
        <v>51</v>
      </c>
      <c r="B66" s="37"/>
      <c r="C66" s="12">
        <v>1484</v>
      </c>
      <c r="D66" s="12">
        <v>87</v>
      </c>
      <c r="E66" s="12">
        <v>123</v>
      </c>
      <c r="F66" s="12">
        <v>34</v>
      </c>
    </row>
    <row r="67" spans="1:6" s="7" customFormat="1" ht="11.25" customHeight="1">
      <c r="A67" s="37" t="s">
        <v>52</v>
      </c>
      <c r="B67" s="37"/>
      <c r="C67" s="12">
        <v>6235</v>
      </c>
      <c r="D67" s="12">
        <v>230</v>
      </c>
      <c r="E67" s="12">
        <v>754</v>
      </c>
      <c r="F67" s="12">
        <v>501</v>
      </c>
    </row>
    <row r="68" spans="1:6" s="7" customFormat="1" ht="11.25" customHeight="1">
      <c r="A68" s="37" t="s">
        <v>53</v>
      </c>
      <c r="B68" s="37"/>
      <c r="C68" s="12">
        <v>2199</v>
      </c>
      <c r="D68" s="12">
        <v>98</v>
      </c>
      <c r="E68" s="12">
        <v>169</v>
      </c>
      <c r="F68" s="12">
        <v>72</v>
      </c>
    </row>
    <row r="69" spans="1:6" s="7" customFormat="1" ht="11.25" customHeight="1">
      <c r="A69" s="37" t="s">
        <v>54</v>
      </c>
      <c r="B69" s="37"/>
      <c r="C69" s="12">
        <v>709</v>
      </c>
      <c r="D69" s="12">
        <v>41</v>
      </c>
      <c r="E69" s="12">
        <v>55</v>
      </c>
      <c r="F69" s="12">
        <v>22</v>
      </c>
    </row>
    <row r="70" spans="1:6" s="7" customFormat="1" ht="11.25" customHeight="1">
      <c r="A70" s="37" t="s">
        <v>55</v>
      </c>
      <c r="B70" s="37"/>
      <c r="C70" s="12">
        <v>1168</v>
      </c>
      <c r="D70" s="12">
        <v>65</v>
      </c>
      <c r="E70" s="12">
        <v>135</v>
      </c>
      <c r="F70" s="12">
        <v>40</v>
      </c>
    </row>
    <row r="71" spans="1:6" s="7" customFormat="1" ht="11.25" customHeight="1">
      <c r="A71" s="37" t="s">
        <v>56</v>
      </c>
      <c r="B71" s="37"/>
      <c r="C71" s="12">
        <v>4982</v>
      </c>
      <c r="D71" s="12">
        <v>279</v>
      </c>
      <c r="E71" s="12">
        <v>665</v>
      </c>
      <c r="F71" s="12">
        <v>220</v>
      </c>
    </row>
    <row r="72" spans="1:6" s="7" customFormat="1" ht="11.25" customHeight="1">
      <c r="A72" s="37" t="s">
        <v>57</v>
      </c>
      <c r="B72" s="37"/>
      <c r="C72" s="12">
        <v>219</v>
      </c>
      <c r="D72" s="12">
        <v>21</v>
      </c>
      <c r="E72" s="12">
        <v>49</v>
      </c>
      <c r="F72" s="12">
        <v>4</v>
      </c>
    </row>
    <row r="73" spans="1:6" s="7" customFormat="1" ht="11.25" customHeight="1">
      <c r="A73" s="37" t="s">
        <v>58</v>
      </c>
      <c r="B73" s="37"/>
      <c r="C73" s="12">
        <v>69</v>
      </c>
      <c r="D73" s="12">
        <v>12</v>
      </c>
      <c r="E73" s="12">
        <v>11</v>
      </c>
      <c r="F73" s="12">
        <v>0</v>
      </c>
    </row>
    <row r="74" spans="1:6" s="7" customFormat="1" ht="11.25" customHeight="1">
      <c r="A74" s="37" t="s">
        <v>59</v>
      </c>
      <c r="B74" s="37"/>
      <c r="C74" s="12">
        <v>3460</v>
      </c>
      <c r="D74" s="12">
        <v>163</v>
      </c>
      <c r="E74" s="12">
        <v>290</v>
      </c>
      <c r="F74" s="12">
        <v>192</v>
      </c>
    </row>
    <row r="75" spans="1:6" s="7" customFormat="1" ht="11.25" customHeight="1">
      <c r="A75" s="37" t="s">
        <v>60</v>
      </c>
      <c r="B75" s="37"/>
      <c r="C75" s="12">
        <v>586</v>
      </c>
      <c r="D75" s="12">
        <v>35</v>
      </c>
      <c r="E75" s="12">
        <v>45</v>
      </c>
      <c r="F75" s="12">
        <v>34</v>
      </c>
    </row>
    <row r="76" spans="1:6" s="7" customFormat="1" ht="11.25" customHeight="1">
      <c r="A76" s="37" t="s">
        <v>61</v>
      </c>
      <c r="B76" s="37"/>
      <c r="C76" s="12">
        <v>165</v>
      </c>
      <c r="D76" s="12">
        <v>5</v>
      </c>
      <c r="E76" s="12">
        <v>15</v>
      </c>
      <c r="F76" s="12">
        <v>21</v>
      </c>
    </row>
    <row r="77" spans="1:6" s="7" customFormat="1" ht="11.25" customHeight="1">
      <c r="A77" s="37" t="s">
        <v>62</v>
      </c>
      <c r="B77" s="37"/>
      <c r="C77" s="12">
        <v>2124</v>
      </c>
      <c r="D77" s="12">
        <v>90</v>
      </c>
      <c r="E77" s="12">
        <v>117</v>
      </c>
      <c r="F77" s="12">
        <v>38</v>
      </c>
    </row>
    <row r="78" spans="1:6" s="7" customFormat="1" ht="11.25" customHeight="1">
      <c r="A78" s="37" t="s">
        <v>63</v>
      </c>
      <c r="B78" s="37"/>
      <c r="C78" s="12">
        <v>1166</v>
      </c>
      <c r="D78" s="12">
        <v>52</v>
      </c>
      <c r="E78" s="12">
        <v>111</v>
      </c>
      <c r="F78" s="12">
        <v>24</v>
      </c>
    </row>
    <row r="79" spans="1:6" s="7" customFormat="1" ht="11.25" customHeight="1">
      <c r="A79" s="37" t="s">
        <v>64</v>
      </c>
      <c r="B79" s="37"/>
      <c r="C79" s="12">
        <v>1914</v>
      </c>
      <c r="D79" s="12">
        <v>97</v>
      </c>
      <c r="E79" s="12">
        <v>174</v>
      </c>
      <c r="F79" s="12">
        <v>107</v>
      </c>
    </row>
    <row r="80" spans="1:6" s="7" customFormat="1" ht="11.25" customHeight="1">
      <c r="A80" s="37" t="s">
        <v>65</v>
      </c>
      <c r="B80" s="37"/>
      <c r="C80" s="12">
        <v>190</v>
      </c>
      <c r="D80" s="12">
        <v>15</v>
      </c>
      <c r="E80" s="12">
        <v>22</v>
      </c>
      <c r="F80" s="12">
        <v>11</v>
      </c>
    </row>
    <row r="81" spans="1:6" s="7" customFormat="1" ht="11.25" customHeight="1">
      <c r="A81" s="37" t="s">
        <v>66</v>
      </c>
      <c r="B81" s="37"/>
      <c r="C81" s="12">
        <v>407</v>
      </c>
      <c r="D81" s="12">
        <v>25</v>
      </c>
      <c r="E81" s="12">
        <v>40</v>
      </c>
      <c r="F81" s="12">
        <v>15</v>
      </c>
    </row>
    <row r="82" spans="1:6" s="7" customFormat="1" ht="11.25" customHeight="1">
      <c r="A82" s="37" t="s">
        <v>67</v>
      </c>
      <c r="B82" s="37"/>
      <c r="C82" s="12">
        <v>3015</v>
      </c>
      <c r="D82" s="12">
        <v>154</v>
      </c>
      <c r="E82" s="12">
        <v>375</v>
      </c>
      <c r="F82" s="12">
        <v>83</v>
      </c>
    </row>
    <row r="83" spans="1:6" s="7" customFormat="1" ht="11.25" customHeight="1">
      <c r="A83" s="37" t="s">
        <v>68</v>
      </c>
      <c r="B83" s="37"/>
      <c r="C83" s="12">
        <v>282</v>
      </c>
      <c r="D83" s="12">
        <v>42</v>
      </c>
      <c r="E83" s="12">
        <v>56</v>
      </c>
      <c r="F83" s="12">
        <v>13</v>
      </c>
    </row>
    <row r="84" spans="1:6" s="7" customFormat="1" ht="11.25" customHeight="1">
      <c r="A84" s="38" t="s">
        <v>69</v>
      </c>
      <c r="B84" s="38"/>
      <c r="C84" s="18">
        <v>2400</v>
      </c>
      <c r="D84" s="18">
        <v>127</v>
      </c>
      <c r="E84" s="18">
        <v>171</v>
      </c>
      <c r="F84" s="18">
        <v>60</v>
      </c>
    </row>
    <row r="85" spans="1:6" s="7" customFormat="1" ht="11.25" customHeight="1">
      <c r="A85" s="15"/>
      <c r="B85" s="15"/>
      <c r="C85" s="21"/>
      <c r="D85" s="21"/>
      <c r="E85" s="21"/>
      <c r="F85" s="21"/>
    </row>
    <row r="86" spans="1:6" s="22" customFormat="1" ht="11.25" customHeight="1">
      <c r="A86" s="41" t="s">
        <v>70</v>
      </c>
      <c r="B86" s="41"/>
      <c r="C86" s="10">
        <f>SUM(C87:C177)</f>
        <v>94365</v>
      </c>
      <c r="D86" s="10">
        <f>SUM(D87:D177)</f>
        <v>9965</v>
      </c>
      <c r="E86" s="10">
        <f>SUM(E87:E177)</f>
        <v>17787</v>
      </c>
      <c r="F86" s="10">
        <f>SUM(F87:F177)</f>
        <v>6464</v>
      </c>
    </row>
    <row r="87" spans="1:6" s="7" customFormat="1" ht="11.25" customHeight="1">
      <c r="A87" s="37" t="s">
        <v>71</v>
      </c>
      <c r="B87" s="37"/>
      <c r="C87" s="12">
        <v>2787</v>
      </c>
      <c r="D87" s="12">
        <v>402</v>
      </c>
      <c r="E87" s="12">
        <v>336</v>
      </c>
      <c r="F87" s="12">
        <v>130</v>
      </c>
    </row>
    <row r="88" spans="1:6" s="7" customFormat="1" ht="11.25" customHeight="1">
      <c r="A88" s="37" t="s">
        <v>72</v>
      </c>
      <c r="B88" s="37"/>
      <c r="C88" s="12">
        <v>282</v>
      </c>
      <c r="D88" s="12">
        <v>45</v>
      </c>
      <c r="E88" s="12">
        <v>61</v>
      </c>
      <c r="F88" s="12">
        <v>13</v>
      </c>
    </row>
    <row r="89" spans="1:6" s="7" customFormat="1" ht="11.25" customHeight="1">
      <c r="A89" s="37" t="s">
        <v>73</v>
      </c>
      <c r="B89" s="37"/>
      <c r="C89" s="12">
        <v>179</v>
      </c>
      <c r="D89" s="12">
        <v>34</v>
      </c>
      <c r="E89" s="12">
        <v>43</v>
      </c>
      <c r="F89" s="12">
        <v>11</v>
      </c>
    </row>
    <row r="90" spans="1:6" s="7" customFormat="1" ht="11.25" customHeight="1">
      <c r="A90" s="37" t="s">
        <v>74</v>
      </c>
      <c r="B90" s="37"/>
      <c r="C90" s="12">
        <v>724</v>
      </c>
      <c r="D90" s="12">
        <v>88</v>
      </c>
      <c r="E90" s="12">
        <v>119</v>
      </c>
      <c r="F90" s="12">
        <v>38</v>
      </c>
    </row>
    <row r="91" spans="1:6" s="7" customFormat="1" ht="11.25" customHeight="1">
      <c r="A91" s="37" t="s">
        <v>75</v>
      </c>
      <c r="B91" s="37"/>
      <c r="C91" s="12">
        <v>331</v>
      </c>
      <c r="D91" s="12">
        <v>34</v>
      </c>
      <c r="E91" s="12">
        <v>52</v>
      </c>
      <c r="F91" s="12">
        <v>5</v>
      </c>
    </row>
    <row r="92" spans="1:6" s="7" customFormat="1" ht="11.25" customHeight="1">
      <c r="A92" s="37" t="s">
        <v>76</v>
      </c>
      <c r="B92" s="37"/>
      <c r="C92" s="12">
        <v>182</v>
      </c>
      <c r="D92" s="12">
        <v>53</v>
      </c>
      <c r="E92" s="12">
        <v>49</v>
      </c>
      <c r="F92" s="12">
        <v>6</v>
      </c>
    </row>
    <row r="93" spans="1:6" s="7" customFormat="1" ht="11.25" customHeight="1">
      <c r="A93" s="37" t="s">
        <v>77</v>
      </c>
      <c r="B93" s="37"/>
      <c r="C93" s="12">
        <v>1149</v>
      </c>
      <c r="D93" s="12">
        <v>196</v>
      </c>
      <c r="E93" s="12">
        <v>147</v>
      </c>
      <c r="F93" s="12">
        <v>67</v>
      </c>
    </row>
    <row r="94" spans="1:6" s="7" customFormat="1" ht="11.25" customHeight="1">
      <c r="A94" s="37" t="s">
        <v>78</v>
      </c>
      <c r="B94" s="37"/>
      <c r="C94" s="12">
        <v>968</v>
      </c>
      <c r="D94" s="12">
        <v>94</v>
      </c>
      <c r="E94" s="12">
        <v>102</v>
      </c>
      <c r="F94" s="12">
        <v>32</v>
      </c>
    </row>
    <row r="95" spans="1:6" s="7" customFormat="1" ht="11.25" customHeight="1">
      <c r="A95" s="37" t="s">
        <v>79</v>
      </c>
      <c r="B95" s="37"/>
      <c r="C95" s="12">
        <v>411</v>
      </c>
      <c r="D95" s="12">
        <v>34</v>
      </c>
      <c r="E95" s="12">
        <v>66</v>
      </c>
      <c r="F95" s="12">
        <v>29</v>
      </c>
    </row>
    <row r="96" spans="1:6" s="7" customFormat="1" ht="11.25" customHeight="1">
      <c r="A96" s="37" t="s">
        <v>80</v>
      </c>
      <c r="B96" s="37"/>
      <c r="C96" s="12">
        <v>250</v>
      </c>
      <c r="D96" s="12">
        <v>6</v>
      </c>
      <c r="E96" s="12">
        <v>26</v>
      </c>
      <c r="F96" s="12">
        <v>14</v>
      </c>
    </row>
    <row r="97" spans="1:6" s="7" customFormat="1" ht="11.25" customHeight="1">
      <c r="A97" s="37" t="s">
        <v>81</v>
      </c>
      <c r="B97" s="37"/>
      <c r="C97" s="12">
        <v>1215</v>
      </c>
      <c r="D97" s="12">
        <v>119</v>
      </c>
      <c r="E97" s="12">
        <v>128</v>
      </c>
      <c r="F97" s="12">
        <v>42</v>
      </c>
    </row>
    <row r="98" spans="1:6" s="7" customFormat="1" ht="11.25" customHeight="1">
      <c r="A98" s="37" t="s">
        <v>82</v>
      </c>
      <c r="B98" s="37"/>
      <c r="C98" s="12">
        <v>432</v>
      </c>
      <c r="D98" s="12">
        <v>22</v>
      </c>
      <c r="E98" s="12">
        <v>40</v>
      </c>
      <c r="F98" s="12">
        <v>18</v>
      </c>
    </row>
    <row r="99" spans="1:6" s="7" customFormat="1" ht="11.25" customHeight="1">
      <c r="A99" s="37" t="s">
        <v>83</v>
      </c>
      <c r="B99" s="37"/>
      <c r="C99" s="12">
        <v>546</v>
      </c>
      <c r="D99" s="12">
        <v>71</v>
      </c>
      <c r="E99" s="12">
        <v>64</v>
      </c>
      <c r="F99" s="12">
        <v>30</v>
      </c>
    </row>
    <row r="100" spans="1:6" s="7" customFormat="1" ht="11.25" customHeight="1">
      <c r="A100" s="37" t="s">
        <v>84</v>
      </c>
      <c r="B100" s="37"/>
      <c r="C100" s="12">
        <v>78</v>
      </c>
      <c r="D100" s="12">
        <v>3</v>
      </c>
      <c r="E100" s="12">
        <v>10</v>
      </c>
      <c r="F100" s="12">
        <v>2</v>
      </c>
    </row>
    <row r="101" spans="1:6" s="7" customFormat="1" ht="11.25" customHeight="1">
      <c r="A101" s="37" t="s">
        <v>85</v>
      </c>
      <c r="B101" s="37"/>
      <c r="C101" s="12">
        <v>283</v>
      </c>
      <c r="D101" s="12">
        <v>29</v>
      </c>
      <c r="E101" s="12">
        <v>33</v>
      </c>
      <c r="F101" s="12">
        <v>3</v>
      </c>
    </row>
    <row r="102" spans="1:6" s="7" customFormat="1" ht="11.25" customHeight="1">
      <c r="A102" s="37" t="s">
        <v>86</v>
      </c>
      <c r="B102" s="37"/>
      <c r="C102" s="12">
        <v>3545</v>
      </c>
      <c r="D102" s="12">
        <v>425</v>
      </c>
      <c r="E102" s="12">
        <v>612</v>
      </c>
      <c r="F102" s="12">
        <v>200</v>
      </c>
    </row>
    <row r="103" spans="1:6" s="7" customFormat="1" ht="11.25" customHeight="1">
      <c r="A103" s="37" t="s">
        <v>87</v>
      </c>
      <c r="B103" s="37"/>
      <c r="C103" s="12">
        <v>175</v>
      </c>
      <c r="D103" s="12">
        <v>25</v>
      </c>
      <c r="E103" s="12">
        <v>48</v>
      </c>
      <c r="F103" s="12">
        <v>7</v>
      </c>
    </row>
    <row r="104" spans="1:6" s="7" customFormat="1" ht="11.25" customHeight="1">
      <c r="A104" s="37" t="s">
        <v>88</v>
      </c>
      <c r="B104" s="37"/>
      <c r="C104" s="12">
        <v>361</v>
      </c>
      <c r="D104" s="12">
        <v>40</v>
      </c>
      <c r="E104" s="12">
        <v>41</v>
      </c>
      <c r="F104" s="12">
        <v>12</v>
      </c>
    </row>
    <row r="105" spans="1:6" s="7" customFormat="1" ht="11.25" customHeight="1">
      <c r="A105" s="37" t="s">
        <v>89</v>
      </c>
      <c r="B105" s="37"/>
      <c r="C105" s="12">
        <v>430</v>
      </c>
      <c r="D105" s="12">
        <v>79</v>
      </c>
      <c r="E105" s="12">
        <v>72</v>
      </c>
      <c r="F105" s="12">
        <v>15</v>
      </c>
    </row>
    <row r="106" spans="1:6" s="7" customFormat="1" ht="11.25" customHeight="1">
      <c r="A106" s="37" t="s">
        <v>90</v>
      </c>
      <c r="B106" s="37"/>
      <c r="C106" s="12">
        <v>1067</v>
      </c>
      <c r="D106" s="12">
        <v>77</v>
      </c>
      <c r="E106" s="12">
        <v>121</v>
      </c>
      <c r="F106" s="12">
        <v>52</v>
      </c>
    </row>
    <row r="107" spans="1:6" s="7" customFormat="1" ht="11.25" customHeight="1">
      <c r="A107" s="37" t="s">
        <v>91</v>
      </c>
      <c r="B107" s="37"/>
      <c r="C107" s="12">
        <v>1358</v>
      </c>
      <c r="D107" s="12">
        <v>128</v>
      </c>
      <c r="E107" s="12">
        <v>222</v>
      </c>
      <c r="F107" s="12">
        <v>89</v>
      </c>
    </row>
    <row r="108" spans="1:6" s="7" customFormat="1" ht="11.25" customHeight="1">
      <c r="A108" s="37" t="s">
        <v>92</v>
      </c>
      <c r="B108" s="37"/>
      <c r="C108" s="12">
        <v>430</v>
      </c>
      <c r="D108" s="12">
        <v>29</v>
      </c>
      <c r="E108" s="12">
        <v>52</v>
      </c>
      <c r="F108" s="12">
        <v>27</v>
      </c>
    </row>
    <row r="109" spans="1:6" s="7" customFormat="1" ht="11.25" customHeight="1">
      <c r="A109" s="37" t="s">
        <v>93</v>
      </c>
      <c r="B109" s="37"/>
      <c r="C109" s="12">
        <v>520</v>
      </c>
      <c r="D109" s="12">
        <v>35</v>
      </c>
      <c r="E109" s="12">
        <v>26</v>
      </c>
      <c r="F109" s="12">
        <v>15</v>
      </c>
    </row>
    <row r="110" spans="1:6" s="7" customFormat="1" ht="11.25" customHeight="1">
      <c r="A110" s="37" t="s">
        <v>94</v>
      </c>
      <c r="B110" s="37"/>
      <c r="C110" s="12">
        <v>1513</v>
      </c>
      <c r="D110" s="12">
        <v>99</v>
      </c>
      <c r="E110" s="12">
        <v>164</v>
      </c>
      <c r="F110" s="12">
        <v>49</v>
      </c>
    </row>
    <row r="111" spans="1:6" s="7" customFormat="1" ht="11.25" customHeight="1">
      <c r="A111" s="37" t="s">
        <v>95</v>
      </c>
      <c r="B111" s="37"/>
      <c r="C111" s="12">
        <v>364</v>
      </c>
      <c r="D111" s="12">
        <v>73</v>
      </c>
      <c r="E111" s="12">
        <v>58</v>
      </c>
      <c r="F111" s="12">
        <v>17</v>
      </c>
    </row>
    <row r="112" spans="1:6" s="7" customFormat="1" ht="11.25" customHeight="1">
      <c r="A112" s="37" t="s">
        <v>96</v>
      </c>
      <c r="B112" s="37"/>
      <c r="C112" s="12">
        <v>71</v>
      </c>
      <c r="D112" s="12">
        <v>13</v>
      </c>
      <c r="E112" s="12">
        <v>15</v>
      </c>
      <c r="F112" s="12">
        <v>1</v>
      </c>
    </row>
    <row r="113" spans="1:6" s="7" customFormat="1" ht="11.25" customHeight="1">
      <c r="A113" s="37" t="s">
        <v>97</v>
      </c>
      <c r="B113" s="37"/>
      <c r="C113" s="12">
        <v>402</v>
      </c>
      <c r="D113" s="12">
        <v>83</v>
      </c>
      <c r="E113" s="12">
        <v>161</v>
      </c>
      <c r="F113" s="12">
        <v>35</v>
      </c>
    </row>
    <row r="114" spans="1:6" s="7" customFormat="1" ht="11.25" customHeight="1">
      <c r="A114" s="37" t="s">
        <v>98</v>
      </c>
      <c r="B114" s="37"/>
      <c r="C114" s="12">
        <v>2564</v>
      </c>
      <c r="D114" s="12">
        <v>404</v>
      </c>
      <c r="E114" s="12">
        <v>431</v>
      </c>
      <c r="F114" s="12">
        <v>96</v>
      </c>
    </row>
    <row r="115" spans="1:6" s="7" customFormat="1" ht="11.25" customHeight="1">
      <c r="A115" s="37" t="s">
        <v>99</v>
      </c>
      <c r="B115" s="37"/>
      <c r="C115" s="12">
        <v>49</v>
      </c>
      <c r="D115" s="12">
        <v>3</v>
      </c>
      <c r="E115" s="12">
        <v>8</v>
      </c>
      <c r="F115" s="12">
        <v>5</v>
      </c>
    </row>
    <row r="116" spans="1:6" s="7" customFormat="1" ht="11.25" customHeight="1">
      <c r="A116" s="37" t="s">
        <v>100</v>
      </c>
      <c r="B116" s="37"/>
      <c r="C116" s="12">
        <v>79</v>
      </c>
      <c r="D116" s="12">
        <v>9</v>
      </c>
      <c r="E116" s="12">
        <v>10</v>
      </c>
      <c r="F116" s="12">
        <v>2</v>
      </c>
    </row>
    <row r="117" spans="1:6" s="7" customFormat="1" ht="11.25" customHeight="1">
      <c r="A117" s="37" t="s">
        <v>101</v>
      </c>
      <c r="B117" s="37"/>
      <c r="C117" s="12">
        <v>170</v>
      </c>
      <c r="D117" s="12">
        <v>13</v>
      </c>
      <c r="E117" s="12">
        <v>24</v>
      </c>
      <c r="F117" s="12">
        <v>2</v>
      </c>
    </row>
    <row r="118" spans="1:6" s="7" customFormat="1" ht="11.25" customHeight="1">
      <c r="A118" s="37" t="s">
        <v>102</v>
      </c>
      <c r="B118" s="37"/>
      <c r="C118" s="12">
        <v>1191</v>
      </c>
      <c r="D118" s="12">
        <v>146</v>
      </c>
      <c r="E118" s="12">
        <v>222</v>
      </c>
      <c r="F118" s="12">
        <v>35</v>
      </c>
    </row>
    <row r="119" spans="1:6" s="7" customFormat="1" ht="11.25" customHeight="1">
      <c r="A119" s="37" t="s">
        <v>103</v>
      </c>
      <c r="B119" s="37"/>
      <c r="C119" s="12">
        <v>85</v>
      </c>
      <c r="D119" s="12">
        <v>5</v>
      </c>
      <c r="E119" s="12">
        <v>45</v>
      </c>
      <c r="F119" s="12">
        <v>3</v>
      </c>
    </row>
    <row r="120" spans="1:6" s="7" customFormat="1" ht="11.25" customHeight="1">
      <c r="A120" s="37" t="s">
        <v>104</v>
      </c>
      <c r="B120" s="37"/>
      <c r="C120" s="12">
        <v>623</v>
      </c>
      <c r="D120" s="12">
        <v>80</v>
      </c>
      <c r="E120" s="12">
        <v>129</v>
      </c>
      <c r="F120" s="12">
        <v>33</v>
      </c>
    </row>
    <row r="121" spans="1:6" s="7" customFormat="1" ht="11.25" customHeight="1">
      <c r="A121" s="37" t="s">
        <v>105</v>
      </c>
      <c r="B121" s="37"/>
      <c r="C121" s="12">
        <v>76</v>
      </c>
      <c r="D121" s="12">
        <v>15</v>
      </c>
      <c r="E121" s="12">
        <v>17</v>
      </c>
      <c r="F121" s="12">
        <v>4</v>
      </c>
    </row>
    <row r="122" spans="1:6" s="7" customFormat="1" ht="11.25" customHeight="1">
      <c r="A122" s="37" t="s">
        <v>106</v>
      </c>
      <c r="B122" s="37"/>
      <c r="C122" s="12">
        <v>994</v>
      </c>
      <c r="D122" s="12">
        <v>94</v>
      </c>
      <c r="E122" s="12">
        <v>107</v>
      </c>
      <c r="F122" s="12">
        <v>24</v>
      </c>
    </row>
    <row r="123" spans="1:6" s="7" customFormat="1" ht="11.25" customHeight="1">
      <c r="A123" s="37" t="s">
        <v>107</v>
      </c>
      <c r="B123" s="37"/>
      <c r="C123" s="12">
        <v>355</v>
      </c>
      <c r="D123" s="12">
        <v>72</v>
      </c>
      <c r="E123" s="12">
        <v>61</v>
      </c>
      <c r="F123" s="12">
        <v>33</v>
      </c>
    </row>
    <row r="124" spans="1:6" s="7" customFormat="1" ht="11.25" customHeight="1">
      <c r="A124" s="37" t="s">
        <v>108</v>
      </c>
      <c r="B124" s="37"/>
      <c r="C124" s="12">
        <v>1061</v>
      </c>
      <c r="D124" s="12">
        <v>79</v>
      </c>
      <c r="E124" s="12">
        <v>115</v>
      </c>
      <c r="F124" s="12">
        <v>33</v>
      </c>
    </row>
    <row r="125" spans="1:6" s="7" customFormat="1" ht="11.25" customHeight="1">
      <c r="A125" s="37" t="s">
        <v>109</v>
      </c>
      <c r="B125" s="37"/>
      <c r="C125" s="12">
        <v>67</v>
      </c>
      <c r="D125" s="12">
        <v>6</v>
      </c>
      <c r="E125" s="12">
        <v>13</v>
      </c>
      <c r="F125" s="12">
        <v>2</v>
      </c>
    </row>
    <row r="126" spans="1:6" s="7" customFormat="1" ht="11.25" customHeight="1">
      <c r="A126" s="37" t="s">
        <v>110</v>
      </c>
      <c r="B126" s="37"/>
      <c r="C126" s="12">
        <v>160</v>
      </c>
      <c r="D126" s="12">
        <v>7</v>
      </c>
      <c r="E126" s="12">
        <v>30</v>
      </c>
      <c r="F126" s="12">
        <v>10</v>
      </c>
    </row>
    <row r="127" spans="1:6" s="7" customFormat="1" ht="11.25" customHeight="1">
      <c r="A127" s="37" t="s">
        <v>111</v>
      </c>
      <c r="B127" s="37"/>
      <c r="C127" s="12">
        <v>1033</v>
      </c>
      <c r="D127" s="12">
        <v>128</v>
      </c>
      <c r="E127" s="12">
        <v>132</v>
      </c>
      <c r="F127" s="12">
        <v>35</v>
      </c>
    </row>
    <row r="128" spans="1:6" s="7" customFormat="1" ht="11.25" customHeight="1">
      <c r="A128" s="37" t="s">
        <v>112</v>
      </c>
      <c r="B128" s="37"/>
      <c r="C128" s="12">
        <v>287</v>
      </c>
      <c r="D128" s="12">
        <v>16</v>
      </c>
      <c r="E128" s="12">
        <v>55</v>
      </c>
      <c r="F128" s="12">
        <v>8</v>
      </c>
    </row>
    <row r="129" spans="1:6" s="7" customFormat="1" ht="11.25" customHeight="1">
      <c r="A129" s="37" t="s">
        <v>113</v>
      </c>
      <c r="B129" s="37"/>
      <c r="C129" s="12">
        <v>791</v>
      </c>
      <c r="D129" s="12">
        <v>81</v>
      </c>
      <c r="E129" s="12">
        <v>135</v>
      </c>
      <c r="F129" s="12">
        <v>15</v>
      </c>
    </row>
    <row r="130" spans="1:6" s="7" customFormat="1" ht="11.25" customHeight="1">
      <c r="A130" s="37" t="s">
        <v>114</v>
      </c>
      <c r="B130" s="37"/>
      <c r="C130" s="12">
        <v>45</v>
      </c>
      <c r="D130" s="12">
        <v>14</v>
      </c>
      <c r="E130" s="12">
        <v>9</v>
      </c>
      <c r="F130" s="12">
        <v>1</v>
      </c>
    </row>
    <row r="131" spans="1:6" s="7" customFormat="1" ht="11.25" customHeight="1">
      <c r="A131" s="37" t="s">
        <v>115</v>
      </c>
      <c r="B131" s="37"/>
      <c r="C131" s="12">
        <v>1213</v>
      </c>
      <c r="D131" s="12">
        <v>76</v>
      </c>
      <c r="E131" s="12">
        <v>207</v>
      </c>
      <c r="F131" s="12">
        <v>68</v>
      </c>
    </row>
    <row r="132" spans="1:6" s="7" customFormat="1" ht="11.25" customHeight="1">
      <c r="A132" s="37" t="s">
        <v>116</v>
      </c>
      <c r="B132" s="37"/>
      <c r="C132" s="12">
        <v>376</v>
      </c>
      <c r="D132" s="12">
        <v>38</v>
      </c>
      <c r="E132" s="12">
        <v>62</v>
      </c>
      <c r="F132" s="12">
        <v>20</v>
      </c>
    </row>
    <row r="133" spans="1:6" s="7" customFormat="1" ht="11.25" customHeight="1">
      <c r="A133" s="37" t="s">
        <v>117</v>
      </c>
      <c r="B133" s="37"/>
      <c r="C133" s="12">
        <v>558</v>
      </c>
      <c r="D133" s="12">
        <v>42</v>
      </c>
      <c r="E133" s="12">
        <v>78</v>
      </c>
      <c r="F133" s="12">
        <v>19</v>
      </c>
    </row>
    <row r="134" spans="1:6" s="7" customFormat="1" ht="11.25" customHeight="1">
      <c r="A134" s="37" t="s">
        <v>118</v>
      </c>
      <c r="B134" s="37"/>
      <c r="C134" s="12">
        <v>18035</v>
      </c>
      <c r="D134" s="12">
        <v>1517</v>
      </c>
      <c r="E134" s="12">
        <v>4714</v>
      </c>
      <c r="F134" s="12">
        <v>2294</v>
      </c>
    </row>
    <row r="135" spans="1:6" s="7" customFormat="1" ht="11.25" customHeight="1">
      <c r="A135" s="37" t="s">
        <v>119</v>
      </c>
      <c r="B135" s="37"/>
      <c r="C135" s="12">
        <v>979</v>
      </c>
      <c r="D135" s="12">
        <v>159</v>
      </c>
      <c r="E135" s="12">
        <v>152</v>
      </c>
      <c r="F135" s="12">
        <v>69</v>
      </c>
    </row>
    <row r="136" spans="1:6" s="7" customFormat="1" ht="11.25" customHeight="1">
      <c r="A136" s="37" t="s">
        <v>120</v>
      </c>
      <c r="B136" s="37"/>
      <c r="C136" s="12">
        <v>854</v>
      </c>
      <c r="D136" s="12">
        <v>62</v>
      </c>
      <c r="E136" s="12">
        <v>109</v>
      </c>
      <c r="F136" s="12">
        <v>20</v>
      </c>
    </row>
    <row r="137" spans="1:6" s="7" customFormat="1" ht="11.25" customHeight="1">
      <c r="A137" s="37" t="s">
        <v>121</v>
      </c>
      <c r="B137" s="37"/>
      <c r="C137" s="12">
        <v>456</v>
      </c>
      <c r="D137" s="12">
        <v>24</v>
      </c>
      <c r="E137" s="12">
        <v>71</v>
      </c>
      <c r="F137" s="12">
        <v>11</v>
      </c>
    </row>
    <row r="138" spans="1:6" s="7" customFormat="1" ht="11.25" customHeight="1">
      <c r="A138" s="37" t="s">
        <v>122</v>
      </c>
      <c r="B138" s="37"/>
      <c r="C138" s="12">
        <v>3837</v>
      </c>
      <c r="D138" s="12">
        <v>362</v>
      </c>
      <c r="E138" s="12">
        <v>1054</v>
      </c>
      <c r="F138" s="12">
        <v>305</v>
      </c>
    </row>
    <row r="139" spans="1:6" s="7" customFormat="1" ht="11.25" customHeight="1">
      <c r="A139" s="37" t="s">
        <v>123</v>
      </c>
      <c r="B139" s="37"/>
      <c r="C139" s="12">
        <v>905</v>
      </c>
      <c r="D139" s="12">
        <v>55</v>
      </c>
      <c r="E139" s="12">
        <v>125</v>
      </c>
      <c r="F139" s="12">
        <v>17</v>
      </c>
    </row>
    <row r="140" spans="1:6" s="7" customFormat="1" ht="11.25" customHeight="1">
      <c r="A140" s="37" t="s">
        <v>124</v>
      </c>
      <c r="B140" s="37"/>
      <c r="C140" s="12">
        <v>1167</v>
      </c>
      <c r="D140" s="12">
        <v>145</v>
      </c>
      <c r="E140" s="12">
        <v>152</v>
      </c>
      <c r="F140" s="12">
        <v>37</v>
      </c>
    </row>
    <row r="141" spans="1:6" s="7" customFormat="1" ht="11.25" customHeight="1">
      <c r="A141" s="37" t="s">
        <v>125</v>
      </c>
      <c r="B141" s="37"/>
      <c r="C141" s="12">
        <v>800</v>
      </c>
      <c r="D141" s="12">
        <v>64</v>
      </c>
      <c r="E141" s="12">
        <v>51</v>
      </c>
      <c r="F141" s="12">
        <v>23</v>
      </c>
    </row>
    <row r="142" spans="1:6" s="7" customFormat="1" ht="11.25" customHeight="1">
      <c r="A142" s="37" t="s">
        <v>126</v>
      </c>
      <c r="B142" s="37"/>
      <c r="C142" s="12">
        <v>145</v>
      </c>
      <c r="D142" s="12">
        <v>17</v>
      </c>
      <c r="E142" s="12">
        <v>42</v>
      </c>
      <c r="F142" s="12">
        <v>11</v>
      </c>
    </row>
    <row r="143" spans="1:6" s="7" customFormat="1" ht="11.25" customHeight="1">
      <c r="A143" s="37" t="s">
        <v>127</v>
      </c>
      <c r="B143" s="37"/>
      <c r="C143" s="12">
        <v>1404</v>
      </c>
      <c r="D143" s="12">
        <v>195</v>
      </c>
      <c r="E143" s="12">
        <v>382</v>
      </c>
      <c r="F143" s="12">
        <v>111</v>
      </c>
    </row>
    <row r="144" spans="1:6" s="7" customFormat="1" ht="11.25" customHeight="1">
      <c r="A144" s="37" t="s">
        <v>128</v>
      </c>
      <c r="B144" s="37"/>
      <c r="C144" s="12">
        <v>561</v>
      </c>
      <c r="D144" s="12">
        <v>72</v>
      </c>
      <c r="E144" s="12">
        <v>98</v>
      </c>
      <c r="F144" s="12">
        <v>53</v>
      </c>
    </row>
    <row r="145" spans="1:6" s="7" customFormat="1" ht="11.25" customHeight="1">
      <c r="A145" s="37" t="s">
        <v>129</v>
      </c>
      <c r="B145" s="37"/>
      <c r="C145" s="12">
        <v>555</v>
      </c>
      <c r="D145" s="12">
        <v>87</v>
      </c>
      <c r="E145" s="12">
        <v>92</v>
      </c>
      <c r="F145" s="12">
        <v>20</v>
      </c>
    </row>
    <row r="146" spans="1:6" s="7" customFormat="1" ht="11.25" customHeight="1">
      <c r="A146" s="37" t="s">
        <v>130</v>
      </c>
      <c r="B146" s="37"/>
      <c r="C146" s="12">
        <v>105</v>
      </c>
      <c r="D146" s="12">
        <v>5</v>
      </c>
      <c r="E146" s="12">
        <v>22</v>
      </c>
      <c r="F146" s="12">
        <v>9</v>
      </c>
    </row>
    <row r="147" spans="1:6" s="7" customFormat="1" ht="11.25" customHeight="1">
      <c r="A147" s="37" t="s">
        <v>131</v>
      </c>
      <c r="B147" s="37"/>
      <c r="C147" s="12">
        <v>584</v>
      </c>
      <c r="D147" s="12">
        <v>68</v>
      </c>
      <c r="E147" s="12">
        <v>72</v>
      </c>
      <c r="F147" s="12">
        <v>12</v>
      </c>
    </row>
    <row r="148" spans="1:6" s="7" customFormat="1" ht="11.25" customHeight="1">
      <c r="A148" s="37" t="s">
        <v>132</v>
      </c>
      <c r="B148" s="37"/>
      <c r="C148" s="12">
        <v>268</v>
      </c>
      <c r="D148" s="12">
        <v>36</v>
      </c>
      <c r="E148" s="12">
        <v>36</v>
      </c>
      <c r="F148" s="12">
        <v>12</v>
      </c>
    </row>
    <row r="149" spans="1:6" s="7" customFormat="1" ht="11.25" customHeight="1">
      <c r="A149" s="37" t="s">
        <v>133</v>
      </c>
      <c r="B149" s="37"/>
      <c r="C149" s="12">
        <v>480</v>
      </c>
      <c r="D149" s="12">
        <v>116</v>
      </c>
      <c r="E149" s="12">
        <v>93</v>
      </c>
      <c r="F149" s="12">
        <v>27</v>
      </c>
    </row>
    <row r="150" spans="1:6" s="7" customFormat="1" ht="11.25" customHeight="1">
      <c r="A150" s="37" t="s">
        <v>134</v>
      </c>
      <c r="B150" s="37"/>
      <c r="C150" s="12">
        <v>821</v>
      </c>
      <c r="D150" s="12">
        <v>138</v>
      </c>
      <c r="E150" s="12">
        <v>147</v>
      </c>
      <c r="F150" s="12">
        <v>52</v>
      </c>
    </row>
    <row r="151" spans="1:6" s="7" customFormat="1" ht="11.25" customHeight="1">
      <c r="A151" s="37" t="s">
        <v>135</v>
      </c>
      <c r="B151" s="37"/>
      <c r="C151" s="12">
        <v>460</v>
      </c>
      <c r="D151" s="12">
        <v>39</v>
      </c>
      <c r="E151" s="12">
        <v>43</v>
      </c>
      <c r="F151" s="12">
        <v>28</v>
      </c>
    </row>
    <row r="152" spans="1:6" s="7" customFormat="1" ht="11.25" customHeight="1">
      <c r="A152" s="37" t="s">
        <v>136</v>
      </c>
      <c r="B152" s="37"/>
      <c r="C152" s="12">
        <v>2270</v>
      </c>
      <c r="D152" s="12">
        <v>267</v>
      </c>
      <c r="E152" s="12">
        <v>890</v>
      </c>
      <c r="F152" s="12">
        <v>267</v>
      </c>
    </row>
    <row r="153" spans="1:6" s="7" customFormat="1" ht="11.25" customHeight="1">
      <c r="A153" s="37" t="s">
        <v>137</v>
      </c>
      <c r="B153" s="37"/>
      <c r="C153" s="12">
        <v>811</v>
      </c>
      <c r="D153" s="12">
        <v>90</v>
      </c>
      <c r="E153" s="12">
        <v>219</v>
      </c>
      <c r="F153" s="12">
        <v>42</v>
      </c>
    </row>
    <row r="154" spans="1:6" s="7" customFormat="1" ht="11.25" customHeight="1">
      <c r="A154" s="37" t="s">
        <v>138</v>
      </c>
      <c r="B154" s="37"/>
      <c r="C154" s="12">
        <v>1095</v>
      </c>
      <c r="D154" s="12">
        <v>186</v>
      </c>
      <c r="E154" s="12">
        <v>159</v>
      </c>
      <c r="F154" s="12">
        <v>38</v>
      </c>
    </row>
    <row r="155" spans="1:6" s="7" customFormat="1" ht="11.25" customHeight="1">
      <c r="A155" s="37" t="s">
        <v>139</v>
      </c>
      <c r="B155" s="37"/>
      <c r="C155" s="12">
        <v>605</v>
      </c>
      <c r="D155" s="12">
        <v>59</v>
      </c>
      <c r="E155" s="12">
        <v>81</v>
      </c>
      <c r="F155" s="12">
        <v>24</v>
      </c>
    </row>
    <row r="156" spans="1:6" s="7" customFormat="1" ht="11.25" customHeight="1">
      <c r="A156" s="37" t="s">
        <v>140</v>
      </c>
      <c r="B156" s="37"/>
      <c r="C156" s="12">
        <v>1066</v>
      </c>
      <c r="D156" s="12">
        <v>115</v>
      </c>
      <c r="E156" s="12">
        <v>136</v>
      </c>
      <c r="F156" s="12">
        <v>31</v>
      </c>
    </row>
    <row r="157" spans="1:6" s="7" customFormat="1" ht="11.25" customHeight="1">
      <c r="A157" s="37" t="s">
        <v>141</v>
      </c>
      <c r="B157" s="37"/>
      <c r="C157" s="12">
        <v>5297</v>
      </c>
      <c r="D157" s="12">
        <v>504</v>
      </c>
      <c r="E157" s="12">
        <v>1107</v>
      </c>
      <c r="F157" s="12">
        <v>446</v>
      </c>
    </row>
    <row r="158" spans="1:6" s="7" customFormat="1" ht="11.25" customHeight="1">
      <c r="A158" s="37" t="s">
        <v>142</v>
      </c>
      <c r="B158" s="37"/>
      <c r="C158" s="12">
        <v>743</v>
      </c>
      <c r="D158" s="12">
        <v>154</v>
      </c>
      <c r="E158" s="12">
        <v>110</v>
      </c>
      <c r="F158" s="12">
        <v>33</v>
      </c>
    </row>
    <row r="159" spans="1:6" s="7" customFormat="1" ht="11.25" customHeight="1">
      <c r="A159" s="37" t="s">
        <v>143</v>
      </c>
      <c r="B159" s="37"/>
      <c r="C159" s="12">
        <v>1162</v>
      </c>
      <c r="D159" s="12">
        <v>72</v>
      </c>
      <c r="E159" s="12">
        <v>125</v>
      </c>
      <c r="F159" s="12">
        <v>56</v>
      </c>
    </row>
    <row r="160" spans="1:6" s="7" customFormat="1" ht="11.25" customHeight="1">
      <c r="A160" s="37" t="s">
        <v>144</v>
      </c>
      <c r="B160" s="37"/>
      <c r="C160" s="12">
        <v>96</v>
      </c>
      <c r="D160" s="12">
        <v>11</v>
      </c>
      <c r="E160" s="12">
        <v>17</v>
      </c>
      <c r="F160" s="12">
        <v>2</v>
      </c>
    </row>
    <row r="161" spans="1:6" s="7" customFormat="1" ht="11.25" customHeight="1">
      <c r="A161" s="37" t="s">
        <v>145</v>
      </c>
      <c r="B161" s="37"/>
      <c r="C161" s="12">
        <v>498</v>
      </c>
      <c r="D161" s="12">
        <v>55</v>
      </c>
      <c r="E161" s="12">
        <v>92</v>
      </c>
      <c r="F161" s="12">
        <v>28</v>
      </c>
    </row>
    <row r="162" spans="1:6" s="7" customFormat="1" ht="11.25" customHeight="1">
      <c r="A162" s="37" t="s">
        <v>146</v>
      </c>
      <c r="B162" s="37"/>
      <c r="C162" s="12">
        <v>897</v>
      </c>
      <c r="D162" s="12">
        <v>88</v>
      </c>
      <c r="E162" s="12">
        <v>150</v>
      </c>
      <c r="F162" s="12">
        <v>44</v>
      </c>
    </row>
    <row r="163" spans="1:6" s="7" customFormat="1" ht="11.25" customHeight="1">
      <c r="A163" s="37" t="s">
        <v>147</v>
      </c>
      <c r="B163" s="37"/>
      <c r="C163" s="12">
        <v>1645</v>
      </c>
      <c r="D163" s="12">
        <v>160</v>
      </c>
      <c r="E163" s="12">
        <v>204</v>
      </c>
      <c r="F163" s="12">
        <v>52</v>
      </c>
    </row>
    <row r="164" spans="1:6" s="7" customFormat="1" ht="11.25" customHeight="1">
      <c r="A164" s="37" t="s">
        <v>148</v>
      </c>
      <c r="B164" s="37"/>
      <c r="C164" s="12">
        <v>447</v>
      </c>
      <c r="D164" s="12">
        <v>62</v>
      </c>
      <c r="E164" s="12">
        <v>86</v>
      </c>
      <c r="F164" s="12">
        <v>9</v>
      </c>
    </row>
    <row r="165" spans="1:6" s="7" customFormat="1" ht="11.25" customHeight="1">
      <c r="A165" s="37" t="s">
        <v>149</v>
      </c>
      <c r="B165" s="37"/>
      <c r="C165" s="12">
        <v>266</v>
      </c>
      <c r="D165" s="12">
        <v>33</v>
      </c>
      <c r="E165" s="12">
        <v>32</v>
      </c>
      <c r="F165" s="12">
        <v>59</v>
      </c>
    </row>
    <row r="166" spans="1:6" s="7" customFormat="1" ht="11.25" customHeight="1">
      <c r="A166" s="37" t="s">
        <v>150</v>
      </c>
      <c r="B166" s="37"/>
      <c r="C166" s="12">
        <v>1275</v>
      </c>
      <c r="D166" s="12">
        <v>102</v>
      </c>
      <c r="E166" s="12">
        <v>170</v>
      </c>
      <c r="F166" s="12">
        <v>53</v>
      </c>
    </row>
    <row r="167" spans="1:6" s="7" customFormat="1" ht="11.25" customHeight="1">
      <c r="A167" s="37" t="s">
        <v>151</v>
      </c>
      <c r="B167" s="37"/>
      <c r="C167" s="12">
        <v>1184</v>
      </c>
      <c r="D167" s="12">
        <v>110</v>
      </c>
      <c r="E167" s="12">
        <v>186</v>
      </c>
      <c r="F167" s="12">
        <v>77</v>
      </c>
    </row>
    <row r="168" spans="1:6" s="7" customFormat="1" ht="11.25" customHeight="1">
      <c r="A168" s="37" t="s">
        <v>152</v>
      </c>
      <c r="B168" s="37"/>
      <c r="C168" s="12">
        <v>1191</v>
      </c>
      <c r="D168" s="12">
        <v>83</v>
      </c>
      <c r="E168" s="12">
        <v>112</v>
      </c>
      <c r="F168" s="12">
        <v>38</v>
      </c>
    </row>
    <row r="169" spans="1:6" s="7" customFormat="1" ht="11.25" customHeight="1">
      <c r="A169" s="37" t="s">
        <v>153</v>
      </c>
      <c r="B169" s="37"/>
      <c r="C169" s="12">
        <v>2027</v>
      </c>
      <c r="D169" s="12">
        <v>231</v>
      </c>
      <c r="E169" s="12">
        <v>289</v>
      </c>
      <c r="F169" s="12">
        <v>157</v>
      </c>
    </row>
    <row r="170" spans="1:6" s="7" customFormat="1" ht="11.25" customHeight="1">
      <c r="A170" s="37" t="s">
        <v>154</v>
      </c>
      <c r="B170" s="37"/>
      <c r="C170" s="12">
        <v>367</v>
      </c>
      <c r="D170" s="12">
        <v>44</v>
      </c>
      <c r="E170" s="12">
        <v>73</v>
      </c>
      <c r="F170" s="12">
        <v>12</v>
      </c>
    </row>
    <row r="171" spans="1:6" s="7" customFormat="1" ht="11.25" customHeight="1">
      <c r="A171" s="37" t="s">
        <v>155</v>
      </c>
      <c r="B171" s="37"/>
      <c r="C171" s="12">
        <v>453</v>
      </c>
      <c r="D171" s="12">
        <v>27</v>
      </c>
      <c r="E171" s="12">
        <v>50</v>
      </c>
      <c r="F171" s="12">
        <v>28</v>
      </c>
    </row>
    <row r="172" spans="1:6" s="7" customFormat="1" ht="11.25" customHeight="1">
      <c r="A172" s="37" t="s">
        <v>156</v>
      </c>
      <c r="B172" s="37"/>
      <c r="C172" s="12">
        <v>248</v>
      </c>
      <c r="D172" s="12">
        <v>49</v>
      </c>
      <c r="E172" s="12">
        <v>57</v>
      </c>
      <c r="F172" s="12">
        <v>9</v>
      </c>
    </row>
    <row r="173" spans="1:6" s="7" customFormat="1" ht="11.25" customHeight="1">
      <c r="A173" s="37" t="s">
        <v>157</v>
      </c>
      <c r="B173" s="37"/>
      <c r="C173" s="12">
        <v>1229</v>
      </c>
      <c r="D173" s="12">
        <v>110</v>
      </c>
      <c r="E173" s="12">
        <v>185</v>
      </c>
      <c r="F173" s="12">
        <v>51</v>
      </c>
    </row>
    <row r="174" spans="1:6" s="7" customFormat="1" ht="11.25" customHeight="1">
      <c r="A174" s="37" t="s">
        <v>158</v>
      </c>
      <c r="B174" s="37"/>
      <c r="C174" s="12">
        <v>179</v>
      </c>
      <c r="D174" s="12">
        <v>9</v>
      </c>
      <c r="E174" s="12">
        <v>19</v>
      </c>
      <c r="F174" s="12">
        <v>1</v>
      </c>
    </row>
    <row r="175" spans="1:6" s="7" customFormat="1" ht="11.25" customHeight="1">
      <c r="A175" s="37" t="s">
        <v>159</v>
      </c>
      <c r="B175" s="37"/>
      <c r="C175" s="12">
        <v>174</v>
      </c>
      <c r="D175" s="12">
        <v>36</v>
      </c>
      <c r="E175" s="12">
        <v>34</v>
      </c>
      <c r="F175" s="12">
        <v>6</v>
      </c>
    </row>
    <row r="176" spans="1:6" s="7" customFormat="1" ht="11.25" customHeight="1">
      <c r="A176" s="37" t="s">
        <v>160</v>
      </c>
      <c r="B176" s="37"/>
      <c r="C176" s="12">
        <v>4516</v>
      </c>
      <c r="D176" s="12">
        <v>443</v>
      </c>
      <c r="E176" s="12">
        <v>955</v>
      </c>
      <c r="F176" s="12">
        <v>370</v>
      </c>
    </row>
    <row r="177" spans="1:6" s="7" customFormat="1" ht="11.25" customHeight="1">
      <c r="A177" s="38" t="s">
        <v>161</v>
      </c>
      <c r="B177" s="38"/>
      <c r="C177" s="18">
        <v>378</v>
      </c>
      <c r="D177" s="18">
        <v>40</v>
      </c>
      <c r="E177" s="18">
        <v>36</v>
      </c>
      <c r="F177" s="18">
        <v>13</v>
      </c>
    </row>
    <row r="178" spans="1:6" s="7" customFormat="1" ht="11.25" customHeight="1">
      <c r="A178" s="15"/>
      <c r="B178" s="15"/>
      <c r="C178" s="21"/>
      <c r="D178" s="21"/>
      <c r="E178" s="21"/>
      <c r="F178" s="21"/>
    </row>
    <row r="179" spans="1:6" s="22" customFormat="1" ht="11.25" customHeight="1">
      <c r="A179" s="41" t="s">
        <v>162</v>
      </c>
      <c r="B179" s="41"/>
      <c r="C179" s="10">
        <f>SUM(C180:C221)</f>
        <v>41145</v>
      </c>
      <c r="D179" s="10">
        <f>SUM(D180:D221)</f>
        <v>6229</v>
      </c>
      <c r="E179" s="10">
        <f>SUM(E180:E221)</f>
        <v>7244</v>
      </c>
      <c r="F179" s="10">
        <f>SUM(F180:F221)</f>
        <v>2709</v>
      </c>
    </row>
    <row r="180" spans="1:6" s="7" customFormat="1" ht="11.25" customHeight="1">
      <c r="A180" s="37" t="s">
        <v>163</v>
      </c>
      <c r="B180" s="37"/>
      <c r="C180" s="12">
        <v>3308</v>
      </c>
      <c r="D180" s="12">
        <v>835</v>
      </c>
      <c r="E180" s="12">
        <v>606</v>
      </c>
      <c r="F180" s="12">
        <v>235</v>
      </c>
    </row>
    <row r="181" spans="1:6" s="7" customFormat="1" ht="11.25" customHeight="1">
      <c r="A181" s="37" t="s">
        <v>164</v>
      </c>
      <c r="B181" s="37"/>
      <c r="C181" s="16">
        <v>48</v>
      </c>
      <c r="D181" s="16">
        <v>4</v>
      </c>
      <c r="E181" s="16">
        <v>14</v>
      </c>
      <c r="F181" s="16">
        <v>5</v>
      </c>
    </row>
    <row r="182" spans="1:6" s="7" customFormat="1" ht="11.25" customHeight="1">
      <c r="A182" s="37" t="s">
        <v>165</v>
      </c>
      <c r="B182" s="37"/>
      <c r="C182" s="12">
        <v>40</v>
      </c>
      <c r="D182" s="12">
        <v>0</v>
      </c>
      <c r="E182" s="12">
        <v>7</v>
      </c>
      <c r="F182" s="12">
        <v>1</v>
      </c>
    </row>
    <row r="183" spans="1:6" s="7" customFormat="1" ht="11.25" customHeight="1">
      <c r="A183" s="37" t="s">
        <v>166</v>
      </c>
      <c r="B183" s="37"/>
      <c r="C183" s="12">
        <v>96</v>
      </c>
      <c r="D183" s="12">
        <v>14</v>
      </c>
      <c r="E183" s="12">
        <v>23</v>
      </c>
      <c r="F183" s="12">
        <v>10</v>
      </c>
    </row>
    <row r="184" spans="1:6" s="7" customFormat="1" ht="11.25" customHeight="1">
      <c r="A184" s="37" t="s">
        <v>167</v>
      </c>
      <c r="B184" s="37"/>
      <c r="C184" s="12">
        <v>157</v>
      </c>
      <c r="D184" s="12">
        <v>12</v>
      </c>
      <c r="E184" s="12">
        <v>28</v>
      </c>
      <c r="F184" s="12">
        <v>6</v>
      </c>
    </row>
    <row r="185" spans="1:6" s="7" customFormat="1" ht="11.25" customHeight="1">
      <c r="A185" s="37" t="s">
        <v>168</v>
      </c>
      <c r="B185" s="37"/>
      <c r="C185" s="12">
        <v>319</v>
      </c>
      <c r="D185" s="12">
        <v>92</v>
      </c>
      <c r="E185" s="12">
        <v>56</v>
      </c>
      <c r="F185" s="12">
        <v>17</v>
      </c>
    </row>
    <row r="186" spans="1:6" s="7" customFormat="1" ht="11.25" customHeight="1">
      <c r="A186" s="37" t="s">
        <v>169</v>
      </c>
      <c r="B186" s="37"/>
      <c r="C186" s="12">
        <v>1316</v>
      </c>
      <c r="D186" s="12">
        <v>260</v>
      </c>
      <c r="E186" s="12">
        <v>191</v>
      </c>
      <c r="F186" s="12">
        <v>66</v>
      </c>
    </row>
    <row r="187" spans="1:6" s="7" customFormat="1" ht="11.25" customHeight="1">
      <c r="A187" s="37" t="s">
        <v>170</v>
      </c>
      <c r="B187" s="37"/>
      <c r="C187" s="12">
        <v>71</v>
      </c>
      <c r="D187" s="12">
        <v>19</v>
      </c>
      <c r="E187" s="12">
        <v>13</v>
      </c>
      <c r="F187" s="12">
        <v>8</v>
      </c>
    </row>
    <row r="188" spans="1:6" s="7" customFormat="1" ht="11.25" customHeight="1">
      <c r="A188" s="37" t="s">
        <v>171</v>
      </c>
      <c r="B188" s="37"/>
      <c r="C188" s="12">
        <v>427</v>
      </c>
      <c r="D188" s="12">
        <v>86</v>
      </c>
      <c r="E188" s="12">
        <v>111</v>
      </c>
      <c r="F188" s="12">
        <v>22</v>
      </c>
    </row>
    <row r="189" spans="1:6" s="7" customFormat="1" ht="11.25" customHeight="1">
      <c r="A189" s="37" t="s">
        <v>172</v>
      </c>
      <c r="B189" s="37"/>
      <c r="C189" s="12">
        <v>598</v>
      </c>
      <c r="D189" s="12">
        <v>34</v>
      </c>
      <c r="E189" s="12">
        <v>54</v>
      </c>
      <c r="F189" s="12">
        <v>17</v>
      </c>
    </row>
    <row r="190" spans="1:6" s="7" customFormat="1" ht="11.25" customHeight="1">
      <c r="A190" s="37" t="s">
        <v>173</v>
      </c>
      <c r="B190" s="37"/>
      <c r="C190" s="12">
        <v>21</v>
      </c>
      <c r="D190" s="12">
        <v>0</v>
      </c>
      <c r="E190" s="12">
        <v>1</v>
      </c>
      <c r="F190" s="12">
        <v>0</v>
      </c>
    </row>
    <row r="191" spans="1:6" s="7" customFormat="1" ht="11.25" customHeight="1">
      <c r="A191" s="37" t="s">
        <v>174</v>
      </c>
      <c r="B191" s="37"/>
      <c r="C191" s="12">
        <v>877</v>
      </c>
      <c r="D191" s="12">
        <v>118</v>
      </c>
      <c r="E191" s="12">
        <v>103</v>
      </c>
      <c r="F191" s="12">
        <v>22</v>
      </c>
    </row>
    <row r="192" spans="1:6" s="7" customFormat="1" ht="11.25" customHeight="1">
      <c r="A192" s="37" t="s">
        <v>175</v>
      </c>
      <c r="B192" s="37"/>
      <c r="C192" s="12">
        <v>87</v>
      </c>
      <c r="D192" s="12">
        <v>2</v>
      </c>
      <c r="E192" s="12">
        <v>7</v>
      </c>
      <c r="F192" s="12">
        <v>4</v>
      </c>
    </row>
    <row r="193" spans="1:6" s="7" customFormat="1" ht="11.25" customHeight="1">
      <c r="A193" s="37" t="s">
        <v>176</v>
      </c>
      <c r="B193" s="37"/>
      <c r="C193" s="12">
        <v>176</v>
      </c>
      <c r="D193" s="12">
        <v>40</v>
      </c>
      <c r="E193" s="12">
        <v>33</v>
      </c>
      <c r="F193" s="12">
        <v>5</v>
      </c>
    </row>
    <row r="194" spans="1:6" s="7" customFormat="1" ht="11.25" customHeight="1">
      <c r="A194" s="37" t="s">
        <v>177</v>
      </c>
      <c r="B194" s="37"/>
      <c r="C194" s="12">
        <v>830</v>
      </c>
      <c r="D194" s="12">
        <v>130</v>
      </c>
      <c r="E194" s="12">
        <v>121</v>
      </c>
      <c r="F194" s="12">
        <v>17</v>
      </c>
    </row>
    <row r="195" spans="1:6" s="7" customFormat="1" ht="11.25" customHeight="1">
      <c r="A195" s="37" t="s">
        <v>178</v>
      </c>
      <c r="B195" s="37"/>
      <c r="C195" s="12">
        <v>3210</v>
      </c>
      <c r="D195" s="12">
        <v>297</v>
      </c>
      <c r="E195" s="12">
        <v>287</v>
      </c>
      <c r="F195" s="12">
        <v>84</v>
      </c>
    </row>
    <row r="196" spans="1:6" s="7" customFormat="1" ht="11.25" customHeight="1">
      <c r="A196" s="37" t="s">
        <v>179</v>
      </c>
      <c r="B196" s="37"/>
      <c r="C196" s="12">
        <v>32</v>
      </c>
      <c r="D196" s="12">
        <v>0</v>
      </c>
      <c r="E196" s="12">
        <v>1</v>
      </c>
      <c r="F196" s="12">
        <v>2</v>
      </c>
    </row>
    <row r="197" spans="1:6" s="7" customFormat="1" ht="11.25" customHeight="1">
      <c r="A197" s="37" t="s">
        <v>180</v>
      </c>
      <c r="B197" s="37"/>
      <c r="C197" s="12">
        <v>17</v>
      </c>
      <c r="D197" s="12">
        <v>10</v>
      </c>
      <c r="E197" s="12">
        <v>12</v>
      </c>
      <c r="F197" s="12">
        <v>0</v>
      </c>
    </row>
    <row r="198" spans="1:6" s="7" customFormat="1" ht="11.25" customHeight="1">
      <c r="A198" s="37" t="s">
        <v>181</v>
      </c>
      <c r="B198" s="37"/>
      <c r="C198" s="12">
        <v>674</v>
      </c>
      <c r="D198" s="12">
        <v>106</v>
      </c>
      <c r="E198" s="12">
        <v>104</v>
      </c>
      <c r="F198" s="12">
        <v>31</v>
      </c>
    </row>
    <row r="199" spans="1:6" s="7" customFormat="1" ht="11.25" customHeight="1">
      <c r="A199" s="37" t="s">
        <v>182</v>
      </c>
      <c r="B199" s="37"/>
      <c r="C199" s="12">
        <v>840</v>
      </c>
      <c r="D199" s="12">
        <v>119</v>
      </c>
      <c r="E199" s="12">
        <v>96</v>
      </c>
      <c r="F199" s="12">
        <v>43</v>
      </c>
    </row>
    <row r="200" spans="1:6" s="7" customFormat="1" ht="11.25" customHeight="1">
      <c r="A200" s="37" t="s">
        <v>183</v>
      </c>
      <c r="B200" s="37"/>
      <c r="C200" s="12">
        <v>10179</v>
      </c>
      <c r="D200" s="12">
        <v>1072</v>
      </c>
      <c r="E200" s="12">
        <v>2307</v>
      </c>
      <c r="F200" s="12">
        <v>1003</v>
      </c>
    </row>
    <row r="201" spans="1:6" s="7" customFormat="1" ht="11.25" customHeight="1">
      <c r="A201" s="37" t="s">
        <v>184</v>
      </c>
      <c r="B201" s="37"/>
      <c r="C201" s="12">
        <v>182</v>
      </c>
      <c r="D201" s="12">
        <v>19</v>
      </c>
      <c r="E201" s="12">
        <v>45</v>
      </c>
      <c r="F201" s="12">
        <v>8</v>
      </c>
    </row>
    <row r="202" spans="1:6" s="7" customFormat="1" ht="11.25" customHeight="1">
      <c r="A202" s="37" t="s">
        <v>185</v>
      </c>
      <c r="B202" s="37"/>
      <c r="C202" s="12">
        <v>4500</v>
      </c>
      <c r="D202" s="12">
        <v>587</v>
      </c>
      <c r="E202" s="12">
        <v>566</v>
      </c>
      <c r="F202" s="12">
        <v>254</v>
      </c>
    </row>
    <row r="203" spans="1:6" s="7" customFormat="1" ht="11.25" customHeight="1">
      <c r="A203" s="37" t="s">
        <v>186</v>
      </c>
      <c r="B203" s="37"/>
      <c r="C203" s="12">
        <v>1184</v>
      </c>
      <c r="D203" s="12">
        <v>134</v>
      </c>
      <c r="E203" s="12">
        <v>136</v>
      </c>
      <c r="F203" s="12">
        <v>45</v>
      </c>
    </row>
    <row r="204" spans="1:6" s="7" customFormat="1" ht="11.25" customHeight="1">
      <c r="A204" s="37" t="s">
        <v>187</v>
      </c>
      <c r="B204" s="37"/>
      <c r="C204" s="12">
        <v>129</v>
      </c>
      <c r="D204" s="12">
        <v>25</v>
      </c>
      <c r="E204" s="12">
        <v>20</v>
      </c>
      <c r="F204" s="12">
        <v>7</v>
      </c>
    </row>
    <row r="205" spans="1:6" s="7" customFormat="1" ht="11.25" customHeight="1">
      <c r="A205" s="37" t="s">
        <v>188</v>
      </c>
      <c r="B205" s="37"/>
      <c r="C205" s="12">
        <v>4343</v>
      </c>
      <c r="D205" s="12">
        <v>817</v>
      </c>
      <c r="E205" s="12">
        <v>900</v>
      </c>
      <c r="F205" s="12">
        <v>368</v>
      </c>
    </row>
    <row r="206" spans="1:6" s="7" customFormat="1" ht="11.25" customHeight="1">
      <c r="A206" s="37" t="s">
        <v>189</v>
      </c>
      <c r="B206" s="37"/>
      <c r="C206" s="12">
        <v>43</v>
      </c>
      <c r="D206" s="12">
        <v>5</v>
      </c>
      <c r="E206" s="12">
        <v>6</v>
      </c>
      <c r="F206" s="12">
        <v>3</v>
      </c>
    </row>
    <row r="207" spans="1:6" s="7" customFormat="1" ht="11.25" customHeight="1">
      <c r="A207" s="37" t="s">
        <v>190</v>
      </c>
      <c r="B207" s="37"/>
      <c r="C207" s="12">
        <v>1713</v>
      </c>
      <c r="D207" s="12">
        <v>365</v>
      </c>
      <c r="E207" s="12">
        <v>464</v>
      </c>
      <c r="F207" s="12">
        <v>134</v>
      </c>
    </row>
    <row r="208" spans="1:6" s="7" customFormat="1" ht="11.25" customHeight="1">
      <c r="A208" s="37" t="s">
        <v>191</v>
      </c>
      <c r="B208" s="37"/>
      <c r="C208" s="12">
        <v>232</v>
      </c>
      <c r="D208" s="12">
        <v>18</v>
      </c>
      <c r="E208" s="12">
        <v>58</v>
      </c>
      <c r="F208" s="12">
        <v>14</v>
      </c>
    </row>
    <row r="209" spans="1:6" s="7" customFormat="1" ht="11.25" customHeight="1">
      <c r="A209" s="37" t="s">
        <v>192</v>
      </c>
      <c r="B209" s="37"/>
      <c r="C209" s="12">
        <v>536</v>
      </c>
      <c r="D209" s="12">
        <v>195</v>
      </c>
      <c r="E209" s="12">
        <v>115</v>
      </c>
      <c r="F209" s="12">
        <v>20</v>
      </c>
    </row>
    <row r="210" spans="1:6" s="7" customFormat="1" ht="11.25" customHeight="1">
      <c r="A210" s="37" t="s">
        <v>193</v>
      </c>
      <c r="B210" s="37"/>
      <c r="C210" s="12">
        <v>70</v>
      </c>
      <c r="D210" s="12">
        <v>7</v>
      </c>
      <c r="E210" s="12">
        <v>12</v>
      </c>
      <c r="F210" s="12">
        <v>3</v>
      </c>
    </row>
    <row r="211" spans="1:6" s="7" customFormat="1" ht="11.25" customHeight="1">
      <c r="A211" s="37" t="s">
        <v>194</v>
      </c>
      <c r="B211" s="37"/>
      <c r="C211" s="12">
        <v>281</v>
      </c>
      <c r="D211" s="12">
        <v>28</v>
      </c>
      <c r="E211" s="12">
        <v>41</v>
      </c>
      <c r="F211" s="12">
        <v>12</v>
      </c>
    </row>
    <row r="212" spans="1:6" s="7" customFormat="1" ht="11.25" customHeight="1">
      <c r="A212" s="37" t="s">
        <v>195</v>
      </c>
      <c r="B212" s="37"/>
      <c r="C212" s="12">
        <v>407</v>
      </c>
      <c r="D212" s="12">
        <v>151</v>
      </c>
      <c r="E212" s="12">
        <v>76</v>
      </c>
      <c r="F212" s="12">
        <v>25</v>
      </c>
    </row>
    <row r="213" spans="1:6" s="7" customFormat="1" ht="11.25" customHeight="1">
      <c r="A213" s="37" t="s">
        <v>196</v>
      </c>
      <c r="B213" s="37"/>
      <c r="C213" s="12">
        <v>430</v>
      </c>
      <c r="D213" s="12">
        <v>93</v>
      </c>
      <c r="E213" s="12">
        <v>93</v>
      </c>
      <c r="F213" s="12">
        <v>25</v>
      </c>
    </row>
    <row r="214" spans="1:6" s="7" customFormat="1" ht="11.25" customHeight="1">
      <c r="A214" s="37" t="s">
        <v>197</v>
      </c>
      <c r="B214" s="37"/>
      <c r="C214" s="12">
        <v>69</v>
      </c>
      <c r="D214" s="12">
        <v>27</v>
      </c>
      <c r="E214" s="12">
        <v>13</v>
      </c>
      <c r="F214" s="12">
        <v>14</v>
      </c>
    </row>
    <row r="215" spans="1:6" s="7" customFormat="1" ht="11.25" customHeight="1">
      <c r="A215" s="37" t="s">
        <v>198</v>
      </c>
      <c r="B215" s="37"/>
      <c r="C215" s="12">
        <v>74</v>
      </c>
      <c r="D215" s="12">
        <v>1</v>
      </c>
      <c r="E215" s="12">
        <v>6</v>
      </c>
      <c r="F215" s="12">
        <v>5</v>
      </c>
    </row>
    <row r="216" spans="1:6" s="7" customFormat="1" ht="11.25" customHeight="1">
      <c r="A216" s="37" t="s">
        <v>199</v>
      </c>
      <c r="B216" s="37"/>
      <c r="C216" s="12">
        <v>461</v>
      </c>
      <c r="D216" s="12">
        <v>84</v>
      </c>
      <c r="E216" s="12">
        <v>82</v>
      </c>
      <c r="F216" s="12">
        <v>34</v>
      </c>
    </row>
    <row r="217" spans="1:6" s="7" customFormat="1" ht="11.25" customHeight="1">
      <c r="A217" s="37" t="s">
        <v>200</v>
      </c>
      <c r="B217" s="37"/>
      <c r="C217" s="12">
        <v>1764</v>
      </c>
      <c r="D217" s="12">
        <v>222</v>
      </c>
      <c r="E217" s="12">
        <v>231</v>
      </c>
      <c r="F217" s="12">
        <v>78</v>
      </c>
    </row>
    <row r="218" spans="1:6" s="7" customFormat="1" ht="11.25" customHeight="1">
      <c r="A218" s="37" t="s">
        <v>201</v>
      </c>
      <c r="B218" s="37"/>
      <c r="C218" s="12">
        <v>60</v>
      </c>
      <c r="D218" s="12">
        <v>4</v>
      </c>
      <c r="E218" s="12">
        <v>0</v>
      </c>
      <c r="F218" s="12">
        <v>1</v>
      </c>
    </row>
    <row r="219" spans="1:6" s="7" customFormat="1" ht="11.25" customHeight="1">
      <c r="A219" s="37" t="s">
        <v>202</v>
      </c>
      <c r="B219" s="37"/>
      <c r="C219" s="12">
        <v>629</v>
      </c>
      <c r="D219" s="12">
        <v>99</v>
      </c>
      <c r="E219" s="12">
        <v>128</v>
      </c>
      <c r="F219" s="12">
        <v>31</v>
      </c>
    </row>
    <row r="220" spans="1:6" s="7" customFormat="1" ht="11.25" customHeight="1">
      <c r="A220" s="37" t="s">
        <v>203</v>
      </c>
      <c r="B220" s="37"/>
      <c r="C220" s="12">
        <v>456</v>
      </c>
      <c r="D220" s="12">
        <v>78</v>
      </c>
      <c r="E220" s="12">
        <v>56</v>
      </c>
      <c r="F220" s="12">
        <v>26</v>
      </c>
    </row>
    <row r="221" spans="1:6" s="7" customFormat="1" ht="11.25" customHeight="1">
      <c r="A221" s="38" t="s">
        <v>204</v>
      </c>
      <c r="B221" s="38"/>
      <c r="C221" s="18">
        <v>259</v>
      </c>
      <c r="D221" s="18">
        <v>20</v>
      </c>
      <c r="E221" s="18">
        <v>21</v>
      </c>
      <c r="F221" s="18">
        <v>4</v>
      </c>
    </row>
    <row r="222" spans="1:6" s="7" customFormat="1" ht="11.25" customHeight="1">
      <c r="A222" s="15"/>
      <c r="B222" s="15"/>
      <c r="C222" s="21"/>
      <c r="D222" s="21"/>
      <c r="E222" s="21"/>
      <c r="F222" s="21"/>
    </row>
    <row r="223" spans="1:6" s="22" customFormat="1" ht="11.25" customHeight="1">
      <c r="A223" s="41" t="s">
        <v>205</v>
      </c>
      <c r="B223" s="41"/>
      <c r="C223" s="10">
        <f>SUM(C224:C245)</f>
        <v>4575</v>
      </c>
      <c r="D223" s="10">
        <f>SUM(D224:D245)</f>
        <v>319</v>
      </c>
      <c r="E223" s="10">
        <f>SUM(E224:E245)</f>
        <v>441</v>
      </c>
      <c r="F223" s="10">
        <f>SUM(F224:F245)</f>
        <v>258</v>
      </c>
    </row>
    <row r="224" spans="1:6" s="7" customFormat="1" ht="11.25" customHeight="1">
      <c r="A224" s="37" t="s">
        <v>206</v>
      </c>
      <c r="B224" s="37"/>
      <c r="C224" s="12">
        <v>274</v>
      </c>
      <c r="D224" s="12">
        <v>45</v>
      </c>
      <c r="E224" s="12">
        <v>41</v>
      </c>
      <c r="F224" s="12">
        <v>12</v>
      </c>
    </row>
    <row r="225" spans="1:6" s="7" customFormat="1" ht="11.25" customHeight="1">
      <c r="A225" s="37" t="s">
        <v>207</v>
      </c>
      <c r="B225" s="37"/>
      <c r="C225" s="16">
        <v>386</v>
      </c>
      <c r="D225" s="16">
        <v>39</v>
      </c>
      <c r="E225" s="16">
        <v>47</v>
      </c>
      <c r="F225" s="16">
        <v>21</v>
      </c>
    </row>
    <row r="226" spans="1:6" s="7" customFormat="1" ht="11.25" customHeight="1">
      <c r="A226" s="37" t="s">
        <v>208</v>
      </c>
      <c r="B226" s="37"/>
      <c r="C226" s="12">
        <v>261</v>
      </c>
      <c r="D226" s="12">
        <v>10</v>
      </c>
      <c r="E226" s="12">
        <v>18</v>
      </c>
      <c r="F226" s="12">
        <v>17</v>
      </c>
    </row>
    <row r="227" spans="1:6" s="7" customFormat="1" ht="11.25" customHeight="1">
      <c r="A227" s="37" t="s">
        <v>209</v>
      </c>
      <c r="B227" s="37"/>
      <c r="C227" s="12">
        <v>61</v>
      </c>
      <c r="D227" s="12">
        <v>2</v>
      </c>
      <c r="E227" s="12">
        <v>2</v>
      </c>
      <c r="F227" s="12">
        <v>6</v>
      </c>
    </row>
    <row r="228" spans="1:6" s="7" customFormat="1" ht="11.25" customHeight="1">
      <c r="A228" s="37" t="s">
        <v>210</v>
      </c>
      <c r="B228" s="37"/>
      <c r="C228" s="12">
        <v>86</v>
      </c>
      <c r="D228" s="12">
        <v>1</v>
      </c>
      <c r="E228" s="12">
        <v>1</v>
      </c>
      <c r="F228" s="12">
        <v>0</v>
      </c>
    </row>
    <row r="229" spans="1:6" s="7" customFormat="1" ht="11.25" customHeight="1">
      <c r="A229" s="37" t="s">
        <v>211</v>
      </c>
      <c r="B229" s="37"/>
      <c r="C229" s="12">
        <v>45</v>
      </c>
      <c r="D229" s="12">
        <v>2</v>
      </c>
      <c r="E229" s="12">
        <v>1</v>
      </c>
      <c r="F229" s="12">
        <v>2</v>
      </c>
    </row>
    <row r="230" spans="1:6" s="7" customFormat="1" ht="11.25" customHeight="1">
      <c r="A230" s="37" t="s">
        <v>212</v>
      </c>
      <c r="B230" s="37"/>
      <c r="C230" s="12">
        <v>47</v>
      </c>
      <c r="D230" s="12">
        <v>5</v>
      </c>
      <c r="E230" s="12">
        <v>3</v>
      </c>
      <c r="F230" s="12">
        <v>3</v>
      </c>
    </row>
    <row r="231" spans="1:6" s="7" customFormat="1" ht="11.25" customHeight="1">
      <c r="A231" s="37" t="s">
        <v>213</v>
      </c>
      <c r="B231" s="37"/>
      <c r="C231" s="12">
        <v>406</v>
      </c>
      <c r="D231" s="12">
        <v>11</v>
      </c>
      <c r="E231" s="12">
        <v>35</v>
      </c>
      <c r="F231" s="12">
        <v>16</v>
      </c>
    </row>
    <row r="232" spans="1:6" s="7" customFormat="1" ht="11.25" customHeight="1">
      <c r="A232" s="37" t="s">
        <v>214</v>
      </c>
      <c r="B232" s="37"/>
      <c r="C232" s="12">
        <v>41</v>
      </c>
      <c r="D232" s="12">
        <v>6</v>
      </c>
      <c r="E232" s="12">
        <v>8</v>
      </c>
      <c r="F232" s="12">
        <v>3</v>
      </c>
    </row>
    <row r="233" spans="1:6" s="7" customFormat="1" ht="11.25" customHeight="1">
      <c r="A233" s="37" t="s">
        <v>215</v>
      </c>
      <c r="B233" s="37"/>
      <c r="C233" s="12">
        <v>389</v>
      </c>
      <c r="D233" s="12">
        <v>38</v>
      </c>
      <c r="E233" s="12">
        <v>47</v>
      </c>
      <c r="F233" s="12">
        <v>23</v>
      </c>
    </row>
    <row r="234" spans="1:6" s="7" customFormat="1" ht="11.25" customHeight="1">
      <c r="A234" s="37" t="s">
        <v>216</v>
      </c>
      <c r="B234" s="37"/>
      <c r="C234" s="12">
        <v>65</v>
      </c>
      <c r="D234" s="12">
        <v>14</v>
      </c>
      <c r="E234" s="12">
        <v>16</v>
      </c>
      <c r="F234" s="12">
        <v>1</v>
      </c>
    </row>
    <row r="235" spans="1:6" s="7" customFormat="1" ht="11.25" customHeight="1">
      <c r="A235" s="37" t="s">
        <v>217</v>
      </c>
      <c r="B235" s="37"/>
      <c r="C235" s="12">
        <v>41</v>
      </c>
      <c r="D235" s="12">
        <v>1</v>
      </c>
      <c r="E235" s="12">
        <v>3</v>
      </c>
      <c r="F235" s="12">
        <v>0</v>
      </c>
    </row>
    <row r="236" spans="1:6" s="7" customFormat="1" ht="11.25" customHeight="1">
      <c r="A236" s="37" t="s">
        <v>218</v>
      </c>
      <c r="B236" s="37"/>
      <c r="C236" s="12">
        <v>187</v>
      </c>
      <c r="D236" s="12">
        <v>7</v>
      </c>
      <c r="E236" s="12">
        <v>4</v>
      </c>
      <c r="F236" s="12">
        <v>4</v>
      </c>
    </row>
    <row r="237" spans="1:6" s="7" customFormat="1" ht="11.25" customHeight="1">
      <c r="A237" s="37" t="s">
        <v>219</v>
      </c>
      <c r="B237" s="37"/>
      <c r="C237" s="12">
        <v>632</v>
      </c>
      <c r="D237" s="12">
        <v>52</v>
      </c>
      <c r="E237" s="12">
        <v>84</v>
      </c>
      <c r="F237" s="12">
        <v>30</v>
      </c>
    </row>
    <row r="238" spans="1:6" s="7" customFormat="1" ht="11.25" customHeight="1">
      <c r="A238" s="37" t="s">
        <v>220</v>
      </c>
      <c r="B238" s="37"/>
      <c r="C238" s="12">
        <v>24</v>
      </c>
      <c r="D238" s="12">
        <v>1</v>
      </c>
      <c r="E238" s="12">
        <v>6</v>
      </c>
      <c r="F238" s="12">
        <v>1</v>
      </c>
    </row>
    <row r="239" spans="1:6" s="7" customFormat="1" ht="11.25" customHeight="1">
      <c r="A239" s="37" t="s">
        <v>221</v>
      </c>
      <c r="B239" s="37"/>
      <c r="C239" s="12">
        <v>138</v>
      </c>
      <c r="D239" s="12">
        <v>13</v>
      </c>
      <c r="E239" s="12">
        <v>16</v>
      </c>
      <c r="F239" s="12">
        <v>4</v>
      </c>
    </row>
    <row r="240" spans="1:6" s="7" customFormat="1" ht="11.25" customHeight="1">
      <c r="A240" s="37" t="s">
        <v>222</v>
      </c>
      <c r="B240" s="37"/>
      <c r="C240" s="12">
        <v>683</v>
      </c>
      <c r="D240" s="12">
        <v>43</v>
      </c>
      <c r="E240" s="12">
        <v>46</v>
      </c>
      <c r="F240" s="12">
        <v>78</v>
      </c>
    </row>
    <row r="241" spans="1:6" s="7" customFormat="1" ht="11.25" customHeight="1">
      <c r="A241" s="37" t="s">
        <v>223</v>
      </c>
      <c r="B241" s="37"/>
      <c r="C241" s="12">
        <v>64</v>
      </c>
      <c r="D241" s="12">
        <v>0</v>
      </c>
      <c r="E241" s="12">
        <v>3</v>
      </c>
      <c r="F241" s="12">
        <v>6</v>
      </c>
    </row>
    <row r="242" spans="1:6" s="7" customFormat="1" ht="11.25" customHeight="1">
      <c r="A242" s="37" t="s">
        <v>224</v>
      </c>
      <c r="B242" s="37"/>
      <c r="C242" s="12">
        <v>264</v>
      </c>
      <c r="D242" s="12">
        <v>17</v>
      </c>
      <c r="E242" s="12">
        <v>36</v>
      </c>
      <c r="F242" s="12">
        <v>19</v>
      </c>
    </row>
    <row r="243" spans="1:6" s="7" customFormat="1" ht="11.25" customHeight="1">
      <c r="A243" s="37" t="s">
        <v>225</v>
      </c>
      <c r="B243" s="37"/>
      <c r="C243" s="12">
        <v>159</v>
      </c>
      <c r="D243" s="12">
        <v>2</v>
      </c>
      <c r="E243" s="12">
        <v>5</v>
      </c>
      <c r="F243" s="12">
        <v>5</v>
      </c>
    </row>
    <row r="244" spans="1:6" s="7" customFormat="1" ht="11.25" customHeight="1">
      <c r="A244" s="37" t="s">
        <v>226</v>
      </c>
      <c r="B244" s="37"/>
      <c r="C244" s="12">
        <v>95</v>
      </c>
      <c r="D244" s="12">
        <v>4</v>
      </c>
      <c r="E244" s="12">
        <v>4</v>
      </c>
      <c r="F244" s="12">
        <v>1</v>
      </c>
    </row>
    <row r="245" spans="1:6" s="7" customFormat="1" ht="11.25" customHeight="1">
      <c r="A245" s="38" t="s">
        <v>227</v>
      </c>
      <c r="B245" s="38"/>
      <c r="C245" s="18">
        <v>227</v>
      </c>
      <c r="D245" s="18">
        <v>6</v>
      </c>
      <c r="E245" s="18">
        <v>15</v>
      </c>
      <c r="F245" s="18">
        <v>6</v>
      </c>
    </row>
    <row r="246" spans="1:6" s="7" customFormat="1" ht="11.25" customHeight="1">
      <c r="A246" s="15"/>
      <c r="B246" s="15"/>
      <c r="C246" s="21"/>
      <c r="D246" s="21"/>
      <c r="E246" s="21"/>
      <c r="F246" s="21"/>
    </row>
    <row r="247" spans="1:6" s="22" customFormat="1" ht="11.25" customHeight="1">
      <c r="A247" s="41" t="s">
        <v>228</v>
      </c>
      <c r="B247" s="41"/>
      <c r="C247" s="10">
        <f>SUM(C248:C266)</f>
        <v>33661</v>
      </c>
      <c r="D247" s="10">
        <f>SUM(D248:D266)</f>
        <v>1908</v>
      </c>
      <c r="E247" s="10">
        <f>SUM(E248:E266)</f>
        <v>5346</v>
      </c>
      <c r="F247" s="10">
        <f>SUM(F248:F266)</f>
        <v>2483</v>
      </c>
    </row>
    <row r="248" spans="1:6" s="7" customFormat="1" ht="11.25" customHeight="1">
      <c r="A248" s="37" t="s">
        <v>229</v>
      </c>
      <c r="B248" s="37"/>
      <c r="C248" s="12">
        <v>2961</v>
      </c>
      <c r="D248" s="12">
        <v>156</v>
      </c>
      <c r="E248" s="12">
        <v>461</v>
      </c>
      <c r="F248" s="12">
        <v>151</v>
      </c>
    </row>
    <row r="249" spans="1:6" s="7" customFormat="1" ht="11.25" customHeight="1">
      <c r="A249" s="37" t="s">
        <v>230</v>
      </c>
      <c r="B249" s="37"/>
      <c r="C249" s="16">
        <v>12185</v>
      </c>
      <c r="D249" s="16">
        <v>651</v>
      </c>
      <c r="E249" s="16">
        <v>2164</v>
      </c>
      <c r="F249" s="16">
        <v>1463</v>
      </c>
    </row>
    <row r="250" spans="1:6" s="7" customFormat="1" ht="11.25" customHeight="1">
      <c r="A250" s="37" t="s">
        <v>231</v>
      </c>
      <c r="B250" s="37"/>
      <c r="C250" s="12">
        <v>1298</v>
      </c>
      <c r="D250" s="12">
        <v>95</v>
      </c>
      <c r="E250" s="12">
        <v>302</v>
      </c>
      <c r="F250" s="12">
        <v>60</v>
      </c>
    </row>
    <row r="251" spans="1:6" s="7" customFormat="1" ht="11.25" customHeight="1">
      <c r="A251" s="37" t="s">
        <v>232</v>
      </c>
      <c r="B251" s="37"/>
      <c r="C251" s="12">
        <v>1776</v>
      </c>
      <c r="D251" s="12">
        <v>118</v>
      </c>
      <c r="E251" s="12">
        <v>246</v>
      </c>
      <c r="F251" s="12">
        <v>70</v>
      </c>
    </row>
    <row r="252" spans="1:6" s="7" customFormat="1" ht="11.25" customHeight="1">
      <c r="A252" s="37" t="s">
        <v>233</v>
      </c>
      <c r="B252" s="37"/>
      <c r="C252" s="12">
        <v>5765</v>
      </c>
      <c r="D252" s="12">
        <v>323</v>
      </c>
      <c r="E252" s="12">
        <v>991</v>
      </c>
      <c r="F252" s="12">
        <v>339</v>
      </c>
    </row>
    <row r="253" spans="1:6" s="7" customFormat="1" ht="11.25" customHeight="1">
      <c r="A253" s="37" t="s">
        <v>234</v>
      </c>
      <c r="B253" s="37"/>
      <c r="C253" s="12">
        <v>447</v>
      </c>
      <c r="D253" s="12">
        <v>20</v>
      </c>
      <c r="E253" s="12">
        <v>29</v>
      </c>
      <c r="F253" s="12">
        <v>18</v>
      </c>
    </row>
    <row r="254" spans="1:6" s="7" customFormat="1" ht="11.25" customHeight="1">
      <c r="A254" s="37" t="s">
        <v>235</v>
      </c>
      <c r="B254" s="37"/>
      <c r="C254" s="12">
        <v>563</v>
      </c>
      <c r="D254" s="12">
        <v>13</v>
      </c>
      <c r="E254" s="12">
        <v>32</v>
      </c>
      <c r="F254" s="12">
        <v>13</v>
      </c>
    </row>
    <row r="255" spans="1:6" s="7" customFormat="1" ht="11.25" customHeight="1">
      <c r="A255" s="37" t="s">
        <v>236</v>
      </c>
      <c r="B255" s="37"/>
      <c r="C255" s="12">
        <v>520</v>
      </c>
      <c r="D255" s="12">
        <v>60</v>
      </c>
      <c r="E255" s="12">
        <v>84</v>
      </c>
      <c r="F255" s="12">
        <v>15</v>
      </c>
    </row>
    <row r="256" spans="1:6" s="7" customFormat="1" ht="11.25" customHeight="1">
      <c r="A256" s="37" t="s">
        <v>237</v>
      </c>
      <c r="B256" s="37"/>
      <c r="C256" s="12">
        <v>304</v>
      </c>
      <c r="D256" s="12">
        <v>9</v>
      </c>
      <c r="E256" s="12">
        <v>25</v>
      </c>
      <c r="F256" s="12">
        <v>15</v>
      </c>
    </row>
    <row r="257" spans="1:6" s="7" customFormat="1" ht="11.25" customHeight="1">
      <c r="A257" s="37" t="s">
        <v>238</v>
      </c>
      <c r="B257" s="37"/>
      <c r="C257" s="12">
        <v>923</v>
      </c>
      <c r="D257" s="12">
        <v>42</v>
      </c>
      <c r="E257" s="12">
        <v>124</v>
      </c>
      <c r="F257" s="12">
        <v>38</v>
      </c>
    </row>
    <row r="258" spans="1:6" s="7" customFormat="1" ht="11.25" customHeight="1">
      <c r="A258" s="37" t="s">
        <v>239</v>
      </c>
      <c r="B258" s="37"/>
      <c r="C258" s="12">
        <v>289</v>
      </c>
      <c r="D258" s="12">
        <v>10</v>
      </c>
      <c r="E258" s="12">
        <v>22</v>
      </c>
      <c r="F258" s="12">
        <v>9</v>
      </c>
    </row>
    <row r="259" spans="1:6" s="7" customFormat="1" ht="11.25" customHeight="1">
      <c r="A259" s="37" t="s">
        <v>240</v>
      </c>
      <c r="B259" s="37"/>
      <c r="C259" s="12">
        <v>90</v>
      </c>
      <c r="D259" s="12">
        <v>7</v>
      </c>
      <c r="E259" s="12">
        <v>5</v>
      </c>
      <c r="F259" s="12">
        <v>3</v>
      </c>
    </row>
    <row r="260" spans="1:6" s="7" customFormat="1" ht="11.25" customHeight="1">
      <c r="A260" s="37" t="s">
        <v>241</v>
      </c>
      <c r="B260" s="37"/>
      <c r="C260" s="12">
        <v>1748</v>
      </c>
      <c r="D260" s="12">
        <v>71</v>
      </c>
      <c r="E260" s="12">
        <v>246</v>
      </c>
      <c r="F260" s="12">
        <v>68</v>
      </c>
    </row>
    <row r="261" spans="1:6" s="7" customFormat="1" ht="11.25" customHeight="1">
      <c r="A261" s="37" t="s">
        <v>242</v>
      </c>
      <c r="B261" s="37"/>
      <c r="C261" s="12">
        <v>383</v>
      </c>
      <c r="D261" s="12">
        <v>17</v>
      </c>
      <c r="E261" s="12">
        <v>67</v>
      </c>
      <c r="F261" s="12">
        <v>22</v>
      </c>
    </row>
    <row r="262" spans="1:6" s="7" customFormat="1" ht="11.25" customHeight="1">
      <c r="A262" s="37" t="s">
        <v>243</v>
      </c>
      <c r="B262" s="37"/>
      <c r="C262" s="12">
        <v>396</v>
      </c>
      <c r="D262" s="12">
        <v>25</v>
      </c>
      <c r="E262" s="12">
        <v>53</v>
      </c>
      <c r="F262" s="12">
        <v>10</v>
      </c>
    </row>
    <row r="263" spans="1:6" s="7" customFormat="1" ht="11.25" customHeight="1">
      <c r="A263" s="37" t="s">
        <v>244</v>
      </c>
      <c r="B263" s="37"/>
      <c r="C263" s="12">
        <v>88</v>
      </c>
      <c r="D263" s="12">
        <v>3</v>
      </c>
      <c r="E263" s="12">
        <v>15</v>
      </c>
      <c r="F263" s="12">
        <v>2</v>
      </c>
    </row>
    <row r="264" spans="1:6" s="7" customFormat="1" ht="11.25" customHeight="1">
      <c r="A264" s="37" t="s">
        <v>245</v>
      </c>
      <c r="B264" s="37"/>
      <c r="C264" s="12">
        <v>1679</v>
      </c>
      <c r="D264" s="12">
        <v>119</v>
      </c>
      <c r="E264" s="12">
        <v>177</v>
      </c>
      <c r="F264" s="12">
        <v>91</v>
      </c>
    </row>
    <row r="265" spans="1:6" s="7" customFormat="1" ht="11.25" customHeight="1">
      <c r="A265" s="37" t="s">
        <v>246</v>
      </c>
      <c r="B265" s="37"/>
      <c r="C265" s="12">
        <v>127</v>
      </c>
      <c r="D265" s="12">
        <v>13</v>
      </c>
      <c r="E265" s="12">
        <v>25</v>
      </c>
      <c r="F265" s="12">
        <v>3</v>
      </c>
    </row>
    <row r="266" spans="1:6" s="7" customFormat="1" ht="11.25" customHeight="1">
      <c r="A266" s="38" t="s">
        <v>247</v>
      </c>
      <c r="B266" s="38"/>
      <c r="C266" s="18">
        <v>2119</v>
      </c>
      <c r="D266" s="18">
        <v>156</v>
      </c>
      <c r="E266" s="18">
        <v>278</v>
      </c>
      <c r="F266" s="18">
        <v>93</v>
      </c>
    </row>
    <row r="267" spans="1:6" s="7" customFormat="1" ht="11.25" customHeight="1">
      <c r="A267" s="15"/>
      <c r="B267" s="15"/>
      <c r="C267" s="21"/>
      <c r="D267" s="21"/>
      <c r="E267" s="21"/>
      <c r="F267" s="21"/>
    </row>
    <row r="268" spans="1:6" s="22" customFormat="1" ht="11.25" customHeight="1">
      <c r="A268" s="42" t="s">
        <v>248</v>
      </c>
      <c r="B268" s="42"/>
      <c r="C268" s="10">
        <f>SUM(C269:C274)</f>
        <v>8858</v>
      </c>
      <c r="D268" s="10">
        <f>SUM(D269:D274)</f>
        <v>391</v>
      </c>
      <c r="E268" s="10">
        <f>SUM(E269:E274)</f>
        <v>1769</v>
      </c>
      <c r="F268" s="10">
        <f>SUM(F269:F274)</f>
        <v>416</v>
      </c>
    </row>
    <row r="269" spans="1:6" s="7" customFormat="1" ht="11.25" customHeight="1">
      <c r="A269" s="37" t="s">
        <v>249</v>
      </c>
      <c r="B269" s="37"/>
      <c r="C269" s="12">
        <v>4230</v>
      </c>
      <c r="D269" s="12">
        <v>183</v>
      </c>
      <c r="E269" s="12">
        <v>1181</v>
      </c>
      <c r="F269" s="12">
        <v>201</v>
      </c>
    </row>
    <row r="270" spans="1:6" s="7" customFormat="1" ht="11.25" customHeight="1">
      <c r="A270" s="37" t="s">
        <v>250</v>
      </c>
      <c r="B270" s="37"/>
      <c r="C270" s="16">
        <v>1720</v>
      </c>
      <c r="D270" s="16">
        <v>128</v>
      </c>
      <c r="E270" s="16">
        <v>216</v>
      </c>
      <c r="F270" s="16">
        <v>95</v>
      </c>
    </row>
    <row r="271" spans="1:6" s="7" customFormat="1" ht="11.25" customHeight="1">
      <c r="A271" s="37" t="s">
        <v>251</v>
      </c>
      <c r="B271" s="37"/>
      <c r="C271" s="12">
        <v>476</v>
      </c>
      <c r="D271" s="12">
        <v>31</v>
      </c>
      <c r="E271" s="12">
        <v>56</v>
      </c>
      <c r="F271" s="12">
        <v>24</v>
      </c>
    </row>
    <row r="272" spans="1:6" s="7" customFormat="1" ht="11.25" customHeight="1">
      <c r="A272" s="37" t="s">
        <v>252</v>
      </c>
      <c r="B272" s="37"/>
      <c r="C272" s="12">
        <v>418</v>
      </c>
      <c r="D272" s="12">
        <v>5</v>
      </c>
      <c r="E272" s="12">
        <v>50</v>
      </c>
      <c r="F272" s="12">
        <v>18</v>
      </c>
    </row>
    <row r="273" spans="1:6" s="7" customFormat="1" ht="11.25" customHeight="1">
      <c r="A273" s="37" t="s">
        <v>253</v>
      </c>
      <c r="B273" s="37"/>
      <c r="C273" s="12">
        <v>1262</v>
      </c>
      <c r="D273" s="12">
        <v>25</v>
      </c>
      <c r="E273" s="12">
        <v>126</v>
      </c>
      <c r="F273" s="12">
        <v>48</v>
      </c>
    </row>
    <row r="274" spans="1:6" s="7" customFormat="1" ht="11.25" customHeight="1">
      <c r="A274" s="38" t="s">
        <v>254</v>
      </c>
      <c r="B274" s="38"/>
      <c r="C274" s="18">
        <v>752</v>
      </c>
      <c r="D274" s="18">
        <v>19</v>
      </c>
      <c r="E274" s="18">
        <v>140</v>
      </c>
      <c r="F274" s="18">
        <v>30</v>
      </c>
    </row>
    <row r="275" spans="1:6" s="7" customFormat="1" ht="11.25" customHeight="1">
      <c r="A275" s="15"/>
      <c r="B275" s="15"/>
      <c r="C275" s="21"/>
      <c r="D275" s="21"/>
      <c r="E275" s="21"/>
      <c r="F275" s="21"/>
    </row>
    <row r="276" spans="1:6" s="22" customFormat="1" ht="11.25" customHeight="1">
      <c r="A276" s="42" t="s">
        <v>255</v>
      </c>
      <c r="B276" s="42"/>
      <c r="C276" s="10">
        <f>SUM(C277:C293)</f>
        <v>4422</v>
      </c>
      <c r="D276" s="10">
        <f>SUM(D277:D293)</f>
        <v>184</v>
      </c>
      <c r="E276" s="10">
        <f>SUM(E277:E293)</f>
        <v>483</v>
      </c>
      <c r="F276" s="10">
        <f>SUM(F277:F293)</f>
        <v>198</v>
      </c>
    </row>
    <row r="277" spans="1:6" s="7" customFormat="1" ht="11.25" customHeight="1">
      <c r="A277" s="37" t="s">
        <v>256</v>
      </c>
      <c r="B277" s="37"/>
      <c r="C277" s="12">
        <v>421</v>
      </c>
      <c r="D277" s="12">
        <v>11</v>
      </c>
      <c r="E277" s="12">
        <v>35</v>
      </c>
      <c r="F277" s="12">
        <v>20</v>
      </c>
    </row>
    <row r="278" spans="1:6" s="7" customFormat="1" ht="11.25" customHeight="1">
      <c r="A278" s="37" t="s">
        <v>257</v>
      </c>
      <c r="B278" s="37"/>
      <c r="C278" s="12">
        <v>60</v>
      </c>
      <c r="D278" s="12">
        <v>0</v>
      </c>
      <c r="E278" s="12">
        <v>6</v>
      </c>
      <c r="F278" s="12">
        <v>2</v>
      </c>
    </row>
    <row r="279" spans="1:6" s="7" customFormat="1" ht="11.25" customHeight="1">
      <c r="A279" s="37" t="s">
        <v>258</v>
      </c>
      <c r="B279" s="37"/>
      <c r="C279" s="12">
        <v>57</v>
      </c>
      <c r="D279" s="12">
        <v>10</v>
      </c>
      <c r="E279" s="12">
        <v>9</v>
      </c>
      <c r="F279" s="12">
        <v>5</v>
      </c>
    </row>
    <row r="280" spans="1:6" s="7" customFormat="1" ht="11.25" customHeight="1">
      <c r="A280" s="37" t="s">
        <v>259</v>
      </c>
      <c r="B280" s="37"/>
      <c r="C280" s="12">
        <v>435</v>
      </c>
      <c r="D280" s="12">
        <v>21</v>
      </c>
      <c r="E280" s="12">
        <v>32</v>
      </c>
      <c r="F280" s="12">
        <v>18</v>
      </c>
    </row>
    <row r="281" spans="1:6" s="7" customFormat="1" ht="11.25" customHeight="1">
      <c r="A281" s="37" t="s">
        <v>260</v>
      </c>
      <c r="B281" s="37"/>
      <c r="C281" s="12">
        <v>345</v>
      </c>
      <c r="D281" s="12">
        <v>20</v>
      </c>
      <c r="E281" s="12">
        <v>43</v>
      </c>
      <c r="F281" s="12">
        <v>15</v>
      </c>
    </row>
    <row r="282" spans="1:6" s="7" customFormat="1" ht="11.25" customHeight="1">
      <c r="A282" s="37" t="s">
        <v>261</v>
      </c>
      <c r="B282" s="37"/>
      <c r="C282" s="12">
        <v>35</v>
      </c>
      <c r="D282" s="12">
        <v>0</v>
      </c>
      <c r="E282" s="12">
        <v>2</v>
      </c>
      <c r="F282" s="12">
        <v>7</v>
      </c>
    </row>
    <row r="283" spans="1:6" s="7" customFormat="1" ht="11.25" customHeight="1">
      <c r="A283" s="37" t="s">
        <v>262</v>
      </c>
      <c r="B283" s="37"/>
      <c r="C283" s="12">
        <v>23</v>
      </c>
      <c r="D283" s="12">
        <v>0</v>
      </c>
      <c r="E283" s="12">
        <v>1</v>
      </c>
      <c r="F283" s="12">
        <v>1</v>
      </c>
    </row>
    <row r="284" spans="1:6" s="7" customFormat="1" ht="11.25" customHeight="1">
      <c r="A284" s="37" t="s">
        <v>263</v>
      </c>
      <c r="B284" s="37"/>
      <c r="C284" s="12">
        <v>228</v>
      </c>
      <c r="D284" s="12">
        <v>2</v>
      </c>
      <c r="E284" s="12">
        <v>27</v>
      </c>
      <c r="F284" s="12">
        <v>10</v>
      </c>
    </row>
    <row r="285" spans="1:6" s="7" customFormat="1" ht="11.25" customHeight="1">
      <c r="A285" s="37" t="s">
        <v>264</v>
      </c>
      <c r="B285" s="37"/>
      <c r="C285" s="12">
        <v>64</v>
      </c>
      <c r="D285" s="12">
        <v>3</v>
      </c>
      <c r="E285" s="12">
        <v>10</v>
      </c>
      <c r="F285" s="12">
        <v>2</v>
      </c>
    </row>
    <row r="286" spans="1:6" s="7" customFormat="1" ht="11.25" customHeight="1">
      <c r="A286" s="37" t="s">
        <v>265</v>
      </c>
      <c r="B286" s="37"/>
      <c r="C286" s="12">
        <v>230</v>
      </c>
      <c r="D286" s="12">
        <v>19</v>
      </c>
      <c r="E286" s="12">
        <v>29</v>
      </c>
      <c r="F286" s="12">
        <v>13</v>
      </c>
    </row>
    <row r="287" spans="1:6" s="7" customFormat="1" ht="11.25" customHeight="1">
      <c r="A287" s="37" t="s">
        <v>266</v>
      </c>
      <c r="B287" s="37"/>
      <c r="C287" s="12">
        <v>986</v>
      </c>
      <c r="D287" s="12">
        <v>40</v>
      </c>
      <c r="E287" s="12">
        <v>110</v>
      </c>
      <c r="F287" s="12">
        <v>36</v>
      </c>
    </row>
    <row r="288" spans="1:6" s="7" customFormat="1" ht="11.25" customHeight="1">
      <c r="A288" s="37" t="s">
        <v>267</v>
      </c>
      <c r="B288" s="37"/>
      <c r="C288" s="12">
        <v>35</v>
      </c>
      <c r="D288" s="12">
        <v>4</v>
      </c>
      <c r="E288" s="12">
        <v>3</v>
      </c>
      <c r="F288" s="12">
        <v>1</v>
      </c>
    </row>
    <row r="289" spans="1:6" s="7" customFormat="1" ht="11.25" customHeight="1">
      <c r="A289" s="37" t="s">
        <v>268</v>
      </c>
      <c r="B289" s="37"/>
      <c r="C289" s="12">
        <v>707</v>
      </c>
      <c r="D289" s="12">
        <v>7</v>
      </c>
      <c r="E289" s="12">
        <v>89</v>
      </c>
      <c r="F289" s="12">
        <v>42</v>
      </c>
    </row>
    <row r="290" spans="1:6" s="7" customFormat="1" ht="11.25" customHeight="1">
      <c r="A290" s="37" t="s">
        <v>269</v>
      </c>
      <c r="B290" s="37"/>
      <c r="C290" s="12">
        <v>200</v>
      </c>
      <c r="D290" s="12">
        <v>7</v>
      </c>
      <c r="E290" s="12">
        <v>7</v>
      </c>
      <c r="F290" s="12">
        <v>4</v>
      </c>
    </row>
    <row r="291" spans="1:6" s="7" customFormat="1" ht="11.25" customHeight="1">
      <c r="A291" s="37" t="s">
        <v>270</v>
      </c>
      <c r="B291" s="37"/>
      <c r="C291" s="12">
        <v>117</v>
      </c>
      <c r="D291" s="12">
        <v>0</v>
      </c>
      <c r="E291" s="12">
        <v>12</v>
      </c>
      <c r="F291" s="12">
        <v>7</v>
      </c>
    </row>
    <row r="292" spans="1:6" s="7" customFormat="1" ht="11.25" customHeight="1">
      <c r="A292" s="37" t="s">
        <v>271</v>
      </c>
      <c r="B292" s="37"/>
      <c r="C292" s="12">
        <v>249</v>
      </c>
      <c r="D292" s="12">
        <v>26</v>
      </c>
      <c r="E292" s="12">
        <v>37</v>
      </c>
      <c r="F292" s="12">
        <v>8</v>
      </c>
    </row>
    <row r="293" spans="1:6" s="7" customFormat="1" ht="11.25" customHeight="1">
      <c r="A293" s="38" t="s">
        <v>272</v>
      </c>
      <c r="B293" s="38"/>
      <c r="C293" s="18">
        <v>230</v>
      </c>
      <c r="D293" s="18">
        <v>14</v>
      </c>
      <c r="E293" s="18">
        <v>31</v>
      </c>
      <c r="F293" s="18">
        <v>7</v>
      </c>
    </row>
    <row r="294" spans="1:6" s="7" customFormat="1" ht="11.25" customHeight="1">
      <c r="A294" s="15"/>
      <c r="B294" s="15"/>
      <c r="C294" s="21"/>
      <c r="D294" s="21"/>
      <c r="E294" s="21"/>
      <c r="F294" s="21"/>
    </row>
    <row r="295" spans="1:6" s="22" customFormat="1" ht="11.25" customHeight="1">
      <c r="A295" s="41" t="s">
        <v>273</v>
      </c>
      <c r="B295" s="41"/>
      <c r="C295" s="10">
        <f>SUM(C296:C316)</f>
        <v>7815</v>
      </c>
      <c r="D295" s="10">
        <f>SUM(D296:D316)</f>
        <v>211</v>
      </c>
      <c r="E295" s="10">
        <f>SUM(E296:E316)</f>
        <v>1197</v>
      </c>
      <c r="F295" s="10">
        <f>SUM(F296:F316)</f>
        <v>279</v>
      </c>
    </row>
    <row r="296" spans="1:6" s="7" customFormat="1" ht="11.25" customHeight="1">
      <c r="A296" s="37" t="s">
        <v>274</v>
      </c>
      <c r="B296" s="37"/>
      <c r="C296" s="12">
        <v>1287</v>
      </c>
      <c r="D296" s="12">
        <v>34</v>
      </c>
      <c r="E296" s="12">
        <v>243</v>
      </c>
      <c r="F296" s="12">
        <v>29</v>
      </c>
    </row>
    <row r="297" spans="1:6" s="7" customFormat="1" ht="11.25" customHeight="1">
      <c r="A297" s="37" t="s">
        <v>275</v>
      </c>
      <c r="B297" s="37"/>
      <c r="C297" s="12">
        <v>82</v>
      </c>
      <c r="D297" s="12">
        <v>4</v>
      </c>
      <c r="E297" s="12">
        <v>9</v>
      </c>
      <c r="F297" s="12">
        <v>3</v>
      </c>
    </row>
    <row r="298" spans="1:6" s="7" customFormat="1" ht="11.25" customHeight="1">
      <c r="A298" s="37" t="s">
        <v>276</v>
      </c>
      <c r="B298" s="37"/>
      <c r="C298" s="12">
        <v>65</v>
      </c>
      <c r="D298" s="12">
        <v>2</v>
      </c>
      <c r="E298" s="12">
        <v>2</v>
      </c>
      <c r="F298" s="12">
        <v>3</v>
      </c>
    </row>
    <row r="299" spans="1:6" s="7" customFormat="1" ht="11.25" customHeight="1">
      <c r="A299" s="37" t="s">
        <v>277</v>
      </c>
      <c r="B299" s="37"/>
      <c r="C299" s="12">
        <v>845</v>
      </c>
      <c r="D299" s="12">
        <v>17</v>
      </c>
      <c r="E299" s="12">
        <v>135</v>
      </c>
      <c r="F299" s="12">
        <v>61</v>
      </c>
    </row>
    <row r="300" spans="1:6" s="7" customFormat="1" ht="11.25" customHeight="1">
      <c r="A300" s="37" t="s">
        <v>278</v>
      </c>
      <c r="B300" s="37"/>
      <c r="C300" s="12">
        <v>33</v>
      </c>
      <c r="D300" s="12">
        <v>1</v>
      </c>
      <c r="E300" s="12">
        <v>5</v>
      </c>
      <c r="F300" s="12">
        <v>3</v>
      </c>
    </row>
    <row r="301" spans="1:6" s="7" customFormat="1" ht="11.25" customHeight="1">
      <c r="A301" s="37" t="s">
        <v>279</v>
      </c>
      <c r="B301" s="37"/>
      <c r="C301" s="12">
        <v>34</v>
      </c>
      <c r="D301" s="12">
        <v>5</v>
      </c>
      <c r="E301" s="12">
        <v>1</v>
      </c>
      <c r="F301" s="12">
        <v>0</v>
      </c>
    </row>
    <row r="302" spans="1:6" s="7" customFormat="1" ht="11.25" customHeight="1">
      <c r="A302" s="37" t="s">
        <v>280</v>
      </c>
      <c r="B302" s="37"/>
      <c r="C302" s="12">
        <v>37</v>
      </c>
      <c r="D302" s="12">
        <v>5</v>
      </c>
      <c r="E302" s="12">
        <v>2</v>
      </c>
      <c r="F302" s="12">
        <v>1</v>
      </c>
    </row>
    <row r="303" spans="1:6" s="7" customFormat="1" ht="11.25" customHeight="1">
      <c r="A303" s="37" t="s">
        <v>281</v>
      </c>
      <c r="B303" s="37"/>
      <c r="C303" s="12">
        <v>65</v>
      </c>
      <c r="D303" s="12">
        <v>4</v>
      </c>
      <c r="E303" s="12">
        <v>13</v>
      </c>
      <c r="F303" s="12">
        <v>1</v>
      </c>
    </row>
    <row r="304" spans="1:6" s="7" customFormat="1" ht="11.25" customHeight="1">
      <c r="A304" s="37" t="s">
        <v>282</v>
      </c>
      <c r="B304" s="37"/>
      <c r="C304" s="12">
        <v>313</v>
      </c>
      <c r="D304" s="12">
        <v>16</v>
      </c>
      <c r="E304" s="12">
        <v>45</v>
      </c>
      <c r="F304" s="12">
        <v>4</v>
      </c>
    </row>
    <row r="305" spans="1:6" s="7" customFormat="1" ht="11.25" customHeight="1">
      <c r="A305" s="37" t="s">
        <v>283</v>
      </c>
      <c r="B305" s="37"/>
      <c r="C305" s="12">
        <v>342</v>
      </c>
      <c r="D305" s="12">
        <v>9</v>
      </c>
      <c r="E305" s="12">
        <v>48</v>
      </c>
      <c r="F305" s="12">
        <v>4</v>
      </c>
    </row>
    <row r="306" spans="1:6" s="7" customFormat="1" ht="11.25" customHeight="1">
      <c r="A306" s="37" t="s">
        <v>284</v>
      </c>
      <c r="B306" s="37"/>
      <c r="C306" s="12">
        <v>145</v>
      </c>
      <c r="D306" s="12">
        <v>2</v>
      </c>
      <c r="E306" s="12">
        <v>9</v>
      </c>
      <c r="F306" s="12">
        <v>2</v>
      </c>
    </row>
    <row r="307" spans="1:6" s="7" customFormat="1" ht="11.25" customHeight="1">
      <c r="A307" s="37" t="s">
        <v>285</v>
      </c>
      <c r="B307" s="37"/>
      <c r="C307" s="12">
        <v>1189</v>
      </c>
      <c r="D307" s="12">
        <v>37</v>
      </c>
      <c r="E307" s="12">
        <v>263</v>
      </c>
      <c r="F307" s="12">
        <v>59</v>
      </c>
    </row>
    <row r="308" spans="1:6" s="7" customFormat="1" ht="11.25" customHeight="1">
      <c r="A308" s="37" t="s">
        <v>286</v>
      </c>
      <c r="B308" s="37"/>
      <c r="C308" s="12">
        <v>778</v>
      </c>
      <c r="D308" s="12">
        <v>13</v>
      </c>
      <c r="E308" s="12">
        <v>70</v>
      </c>
      <c r="F308" s="12">
        <v>24</v>
      </c>
    </row>
    <row r="309" spans="1:6" s="7" customFormat="1" ht="11.25" customHeight="1">
      <c r="A309" s="37" t="s">
        <v>287</v>
      </c>
      <c r="B309" s="37"/>
      <c r="C309" s="12">
        <v>200</v>
      </c>
      <c r="D309" s="12">
        <v>13</v>
      </c>
      <c r="E309" s="12">
        <v>56</v>
      </c>
      <c r="F309" s="12">
        <v>3</v>
      </c>
    </row>
    <row r="310" spans="1:6" s="7" customFormat="1" ht="11.25" customHeight="1">
      <c r="A310" s="37" t="s">
        <v>288</v>
      </c>
      <c r="B310" s="37"/>
      <c r="C310" s="12">
        <v>149</v>
      </c>
      <c r="D310" s="12">
        <v>3</v>
      </c>
      <c r="E310" s="12">
        <v>12</v>
      </c>
      <c r="F310" s="12">
        <v>4</v>
      </c>
    </row>
    <row r="311" spans="1:6" s="7" customFormat="1" ht="11.25" customHeight="1">
      <c r="A311" s="37" t="s">
        <v>289</v>
      </c>
      <c r="B311" s="37"/>
      <c r="C311" s="12">
        <v>306</v>
      </c>
      <c r="D311" s="12">
        <v>3</v>
      </c>
      <c r="E311" s="12">
        <v>35</v>
      </c>
      <c r="F311" s="12">
        <v>9</v>
      </c>
    </row>
    <row r="312" spans="1:6" s="7" customFormat="1" ht="11.25" customHeight="1">
      <c r="A312" s="37" t="s">
        <v>290</v>
      </c>
      <c r="B312" s="37"/>
      <c r="C312" s="12">
        <v>631</v>
      </c>
      <c r="D312" s="12">
        <v>9</v>
      </c>
      <c r="E312" s="12">
        <v>57</v>
      </c>
      <c r="F312" s="12">
        <v>26</v>
      </c>
    </row>
    <row r="313" spans="1:6" s="7" customFormat="1" ht="11.25" customHeight="1">
      <c r="A313" s="37" t="s">
        <v>291</v>
      </c>
      <c r="B313" s="37"/>
      <c r="C313" s="12">
        <v>308</v>
      </c>
      <c r="D313" s="12">
        <v>11</v>
      </c>
      <c r="E313" s="12">
        <v>62</v>
      </c>
      <c r="F313" s="12">
        <v>16</v>
      </c>
    </row>
    <row r="314" spans="1:6" s="7" customFormat="1" ht="11.25" customHeight="1">
      <c r="A314" s="37" t="s">
        <v>292</v>
      </c>
      <c r="B314" s="37"/>
      <c r="C314" s="12">
        <v>896</v>
      </c>
      <c r="D314" s="12">
        <v>15</v>
      </c>
      <c r="E314" s="12">
        <v>120</v>
      </c>
      <c r="F314" s="12">
        <v>26</v>
      </c>
    </row>
    <row r="315" spans="1:6" s="7" customFormat="1" ht="11.25" customHeight="1">
      <c r="A315" s="37" t="s">
        <v>293</v>
      </c>
      <c r="B315" s="37"/>
      <c r="C315" s="12">
        <v>53</v>
      </c>
      <c r="D315" s="12">
        <v>1</v>
      </c>
      <c r="E315" s="12">
        <v>0</v>
      </c>
      <c r="F315" s="12">
        <v>1</v>
      </c>
    </row>
    <row r="316" spans="1:6" s="7" customFormat="1" ht="11.25" customHeight="1">
      <c r="A316" s="38" t="s">
        <v>294</v>
      </c>
      <c r="B316" s="38"/>
      <c r="C316" s="18">
        <v>57</v>
      </c>
      <c r="D316" s="18">
        <v>7</v>
      </c>
      <c r="E316" s="18">
        <v>10</v>
      </c>
      <c r="F316" s="18">
        <v>0</v>
      </c>
    </row>
    <row r="317" spans="1:6" s="7" customFormat="1" ht="10.5" customHeight="1">
      <c r="A317" s="15"/>
      <c r="B317" s="15"/>
      <c r="C317" s="23"/>
      <c r="D317" s="23"/>
      <c r="E317" s="23"/>
      <c r="F317" s="23"/>
    </row>
    <row r="318" spans="1:6" s="22" customFormat="1" ht="11.25" customHeight="1">
      <c r="A318" s="41" t="s">
        <v>295</v>
      </c>
      <c r="B318" s="41"/>
      <c r="C318" s="24">
        <f>SUM(C319:C326)</f>
        <v>233023</v>
      </c>
      <c r="D318" s="24">
        <f>SUM(D319:D326)</f>
        <v>21121</v>
      </c>
      <c r="E318" s="24">
        <f>SUM(E319:E326)</f>
        <v>38210</v>
      </c>
      <c r="F318" s="24">
        <f>SUM(F319:F326)</f>
        <v>14492</v>
      </c>
    </row>
    <row r="319" spans="1:6" s="7" customFormat="1" ht="11.25" customHeight="1">
      <c r="A319" s="37" t="s">
        <v>296</v>
      </c>
      <c r="B319" s="37"/>
      <c r="C319" s="12">
        <f>SUM(C58:C84)</f>
        <v>38182</v>
      </c>
      <c r="D319" s="12">
        <f>SUM(D58:D84)</f>
        <v>1914</v>
      </c>
      <c r="E319" s="12">
        <f>SUM(E58:E84)</f>
        <v>3943</v>
      </c>
      <c r="F319" s="12">
        <f>SUM(F58:F84)</f>
        <v>1685</v>
      </c>
    </row>
    <row r="320" spans="1:6" s="7" customFormat="1" ht="11.25" customHeight="1">
      <c r="A320" s="37" t="s">
        <v>297</v>
      </c>
      <c r="B320" s="37"/>
      <c r="C320" s="12">
        <f>SUM(C87:C177)</f>
        <v>94365</v>
      </c>
      <c r="D320" s="12">
        <f>SUM(D87:D177)</f>
        <v>9965</v>
      </c>
      <c r="E320" s="12">
        <f>SUM(E87:E177)</f>
        <v>17787</v>
      </c>
      <c r="F320" s="12">
        <f>SUM(F87:F177)</f>
        <v>6464</v>
      </c>
    </row>
    <row r="321" spans="1:6" s="7" customFormat="1" ht="11.25" customHeight="1">
      <c r="A321" s="37" t="s">
        <v>298</v>
      </c>
      <c r="B321" s="37"/>
      <c r="C321" s="12">
        <f>SUM(C180:C221)</f>
        <v>41145</v>
      </c>
      <c r="D321" s="12">
        <f>SUM(D180:D221)</f>
        <v>6229</v>
      </c>
      <c r="E321" s="12">
        <f>SUM(E180:E221)</f>
        <v>7244</v>
      </c>
      <c r="F321" s="12">
        <f>SUM(F180:F221)</f>
        <v>2709</v>
      </c>
    </row>
    <row r="322" spans="1:6" s="7" customFormat="1" ht="11.25" customHeight="1">
      <c r="A322" s="37" t="s">
        <v>299</v>
      </c>
      <c r="B322" s="37"/>
      <c r="C322" s="12">
        <f>SUM(C224:C245)</f>
        <v>4575</v>
      </c>
      <c r="D322" s="12">
        <f>SUM(D224:D245)</f>
        <v>319</v>
      </c>
      <c r="E322" s="12">
        <f>SUM(E224:E245)</f>
        <v>441</v>
      </c>
      <c r="F322" s="12">
        <f>SUM(F224:F245)</f>
        <v>258</v>
      </c>
    </row>
    <row r="323" spans="1:6" s="7" customFormat="1" ht="11.25" customHeight="1">
      <c r="A323" s="37" t="s">
        <v>300</v>
      </c>
      <c r="B323" s="37"/>
      <c r="C323" s="12">
        <f>SUM(C248:C266)</f>
        <v>33661</v>
      </c>
      <c r="D323" s="12">
        <f>SUM(D248:D266)</f>
        <v>1908</v>
      </c>
      <c r="E323" s="12">
        <f>SUM(E248:E266)</f>
        <v>5346</v>
      </c>
      <c r="F323" s="12">
        <f>SUM(F248:F266)</f>
        <v>2483</v>
      </c>
    </row>
    <row r="324" spans="1:6" s="7" customFormat="1" ht="11.25" customHeight="1">
      <c r="A324" s="37" t="s">
        <v>301</v>
      </c>
      <c r="B324" s="37"/>
      <c r="C324" s="12">
        <f>SUM(C269:C274)</f>
        <v>8858</v>
      </c>
      <c r="D324" s="12">
        <f>SUM(D269:D274)</f>
        <v>391</v>
      </c>
      <c r="E324" s="12">
        <f>SUM(E269:E274)</f>
        <v>1769</v>
      </c>
      <c r="F324" s="12">
        <f>SUM(F269:F274)</f>
        <v>416</v>
      </c>
    </row>
    <row r="325" spans="1:6" s="7" customFormat="1" ht="11.25" customHeight="1">
      <c r="A325" s="37" t="s">
        <v>302</v>
      </c>
      <c r="B325" s="37"/>
      <c r="C325" s="12">
        <f>SUM(C277:C293)</f>
        <v>4422</v>
      </c>
      <c r="D325" s="12">
        <f>SUM(D277:D293)</f>
        <v>184</v>
      </c>
      <c r="E325" s="12">
        <f>SUM(E277:E293)</f>
        <v>483</v>
      </c>
      <c r="F325" s="12">
        <f>SUM(F277:F293)</f>
        <v>198</v>
      </c>
    </row>
    <row r="326" spans="1:6" s="7" customFormat="1" ht="11.25" customHeight="1">
      <c r="A326" s="38" t="s">
        <v>303</v>
      </c>
      <c r="B326" s="38"/>
      <c r="C326" s="25">
        <f>SUM(C296:C316)</f>
        <v>7815</v>
      </c>
      <c r="D326" s="25">
        <f>SUM(D296:D316)</f>
        <v>211</v>
      </c>
      <c r="E326" s="25">
        <f>SUM(E296:E316)</f>
        <v>1197</v>
      </c>
      <c r="F326" s="25">
        <f>SUM(F296:F316)</f>
        <v>279</v>
      </c>
    </row>
    <row r="327" spans="1:6" s="7" customFormat="1" ht="11.25" customHeight="1">
      <c r="A327" s="15"/>
      <c r="B327" s="15"/>
      <c r="C327" s="21"/>
      <c r="D327" s="21"/>
      <c r="E327" s="21"/>
      <c r="F327" s="21"/>
    </row>
    <row r="328" spans="1:6" s="22" customFormat="1" ht="11.25" customHeight="1">
      <c r="A328" s="41" t="s">
        <v>304</v>
      </c>
      <c r="B328" s="41"/>
      <c r="C328" s="24">
        <f>SUM(C329:C332)</f>
        <v>199419</v>
      </c>
      <c r="D328" s="24">
        <f>SUM(D329:D332)</f>
        <v>19024</v>
      </c>
      <c r="E328" s="24">
        <f>SUM(E329:E332)</f>
        <v>33036</v>
      </c>
      <c r="F328" s="24">
        <f>SUM(F329:F332)</f>
        <v>13026</v>
      </c>
    </row>
    <row r="329" spans="1:6" s="7" customFormat="1" ht="11.25" customHeight="1">
      <c r="A329" s="37" t="s">
        <v>300</v>
      </c>
      <c r="B329" s="37"/>
      <c r="C329" s="12">
        <f>C248+C249+C250+C251+C252+C253+C254+C255+C257+C260+C261+C264+C266+C270+C262+C189</f>
        <v>35081</v>
      </c>
      <c r="D329" s="12">
        <f>D248+D249+D250+D251+D252+D253+D254+D255+D257+D260+D261+D264+D266+D270+D262+D189</f>
        <v>2028</v>
      </c>
      <c r="E329" s="12">
        <f>E248+E249+E250+E251+E252+E253+E254+E255+E257+E260+E261+E264+E266+E270+E262+E189</f>
        <v>5524</v>
      </c>
      <c r="F329" s="12">
        <f>F248+F249+F250+F251+F252+F253+F254+F255+F257+F260+F261+F264+F266+F270+F262+F189</f>
        <v>2563</v>
      </c>
    </row>
    <row r="330" spans="1:6" s="7" customFormat="1" ht="11.25" customHeight="1">
      <c r="A330" s="37" t="s">
        <v>305</v>
      </c>
      <c r="B330" s="37"/>
      <c r="C330" s="12">
        <f>+C58+C59+C60+C104+C64+C66+C67+C68+C69+C70+C71+C74+C75+C77+C78+C79+C80+C81+C82+C83+C84</f>
        <v>37449</v>
      </c>
      <c r="D330" s="12">
        <f>+D58+D59+D60+D104+D64+D66+D67+D68+D69+D70+D71+D74+D75+D77+D78+D79+D80+D81+D82+D83+D84</f>
        <v>1872</v>
      </c>
      <c r="E330" s="12">
        <f>+E58+E59+E60+E104+E64+E66+E67+E68+E69+E70+E71+E74+E75+E77+E78+E79+E80+E81+E82+E83+E84</f>
        <v>3843</v>
      </c>
      <c r="F330" s="12">
        <f>+F58+F59+F60+F104+F64+F66+F67+F68+F69+F70+F71+F74+F75+F77+F78+F79+F80+F81+F82+F83+F84</f>
        <v>1663</v>
      </c>
    </row>
    <row r="331" spans="1:6" s="7" customFormat="1" ht="11.25" customHeight="1">
      <c r="A331" s="37" t="s">
        <v>298</v>
      </c>
      <c r="B331" s="37"/>
      <c r="C331" s="12">
        <f>+C180+C224+C225+C185+C188+C191+C194+C237+C195+C198+C199+C200+C239+C202+C203+C240+C205+C242+C207+C209+C212+C216+C217+C219</f>
        <v>38578</v>
      </c>
      <c r="D331" s="12">
        <f>+D180+D224+D225+D185+D188+D191+D194+D237+D195+D198+D199+D200+D239+D202+D203+D240+D205+D242+D207+D209+D212+D216+D217+D219</f>
        <v>5718</v>
      </c>
      <c r="E331" s="12">
        <f>+E180+E224+E225+E185+E188+E191+E194+E237+E195+E198+E199+E200+E239+E202+E203+E240+E205+E242+E207+E209+E212+E216+E217+E219</f>
        <v>6759</v>
      </c>
      <c r="F331" s="12">
        <f>+F180+F224+F225+F185+F188+F191+F194+F237+F195+F198+F199+F200+F239+F202+F203+F240+F205+F242+F207+F209+F212+F216+F217+F219</f>
        <v>2627</v>
      </c>
    </row>
    <row r="332" spans="1:6" s="7" customFormat="1" ht="11.25" customHeight="1">
      <c r="A332" s="38" t="s">
        <v>297</v>
      </c>
      <c r="B332" s="38"/>
      <c r="C332" s="25">
        <f>+C87+C88+C89+C91+C93+C94+C95+C99+C97+C102+C101+C106+C105+C108+C107+C112+C110+C113+C111+C117+C114+C120+C118+C121+C122+C123+C124+C126+C127+C128+C129+C130+C131+C132+C133+C135+C134+C136+C137+C139+C138+C141+C140+C145+C143+C148+C147+C150+C149+C151+C152+C153+C154+C155+C156+C157+C158+C161+C160+C163+C162+C166+C165+C167+C168+C169+C170+C172+C173+C176+C175+C177</f>
        <v>88311</v>
      </c>
      <c r="D332" s="25">
        <f>+D87+D88+D89+D91+D93+D94+D95+D99+D97+D102+D101+D106+D105+D108+D107+D112+D110+D113+D111+D117+D114+D120+D118+D121+D122+D123+D124+D126+D127+D128+D129+D130+D131+D132+D133+D135+D134+D136+D137+D139+D138+D141+D140+D145+D143+D148+D147+D150+D149+D151+D152+D153+D154+D155+D156+D157+D158+D161+D160+D163+D162+D166+D165+D167+D168+D169+D170+D172+D173+D176+D175+D177</f>
        <v>9406</v>
      </c>
      <c r="E332" s="25">
        <f>+E87+E88+E89+E91+E93+E94+E95+E99+E97+E102+E101+E106+E105+E108+E107+E112+E110+E113+E111+E117+E114+E120+E118+E121+E122+E123+E124+E126+E127+E128+E129+E130+E131+E132+E133+E135+E134+E136+E137+E139+E138+E141+E140+E145+E143+E148+E147+E150+E149+E151+E152+E153+E154+E155+E156+E157+E158+E161+E160+E163+E162+E166+E165+E167+E168+E169+E170+E172+E173+E176+E175+E177</f>
        <v>16910</v>
      </c>
      <c r="F332" s="25">
        <f>+F87+F88+F89+F91+F93+F94+F95+F99+F97+F102+F101+F106+F105+F108+F107+F112+F110+F113+F111+F117+F114+F120+F118+F121+F122+F123+F124+F126+F127+F128+F129+F130+F131+F132+F133+F135+F134+F136+F137+F139+F138+F141+F140+F145+F143+F148+F147+F150+F149+F151+F152+F153+F154+F155+F156+F157+F158+F161+F160+F163+F162+F166+F165+F167+F168+F169+F170+F172+F173+F176+F175+F177</f>
        <v>6173</v>
      </c>
    </row>
    <row r="333" spans="1:6" s="26" customFormat="1" ht="5.25" customHeight="1">
      <c r="A333" s="39"/>
      <c r="B333" s="39"/>
      <c r="C333" s="39"/>
      <c r="D333" s="39"/>
      <c r="E333" s="39"/>
      <c r="F333" s="39"/>
    </row>
    <row r="334" spans="1:6" s="27" customFormat="1" ht="13.5" customHeight="1">
      <c r="A334" s="40" t="s">
        <v>306</v>
      </c>
      <c r="B334" s="40"/>
      <c r="C334" s="40"/>
      <c r="D334" s="40"/>
      <c r="E334" s="40"/>
      <c r="F334" s="40"/>
    </row>
    <row r="335" spans="1:6" s="26" customFormat="1" ht="5.25" customHeight="1">
      <c r="A335" s="35"/>
      <c r="B335" s="35"/>
      <c r="C335" s="35"/>
      <c r="D335" s="35"/>
      <c r="E335" s="35"/>
      <c r="F335" s="35"/>
    </row>
    <row r="336" spans="1:6" s="28" customFormat="1" ht="9" customHeight="1">
      <c r="A336" s="35" t="s">
        <v>307</v>
      </c>
      <c r="B336" s="35"/>
      <c r="C336" s="35"/>
      <c r="D336" s="35"/>
      <c r="E336" s="35"/>
      <c r="F336" s="35"/>
    </row>
    <row r="337" spans="1:6" s="26" customFormat="1" ht="5.25" customHeight="1">
      <c r="A337" s="35"/>
      <c r="B337" s="35"/>
      <c r="C337" s="35"/>
      <c r="D337" s="35"/>
      <c r="E337" s="35"/>
      <c r="F337" s="35"/>
    </row>
    <row r="338" spans="1:6" s="29" customFormat="1" ht="12" customHeight="1">
      <c r="A338" s="36" t="s">
        <v>318</v>
      </c>
      <c r="B338" s="36"/>
      <c r="C338" s="36"/>
      <c r="D338" s="36"/>
      <c r="E338" s="36"/>
      <c r="F338" s="36"/>
    </row>
    <row r="339" spans="1:6" s="29" customFormat="1" ht="12" customHeight="1">
      <c r="A339" s="36" t="s">
        <v>308</v>
      </c>
      <c r="B339" s="36"/>
      <c r="C339" s="36"/>
      <c r="D339" s="36"/>
      <c r="E339" s="36"/>
      <c r="F339" s="36"/>
    </row>
  </sheetData>
  <sheetProtection/>
  <mergeCells count="304">
    <mergeCell ref="A6:B6"/>
    <mergeCell ref="A8:F8"/>
    <mergeCell ref="A9:B9"/>
    <mergeCell ref="A2:F2"/>
    <mergeCell ref="A3:F3"/>
    <mergeCell ref="A1:F1"/>
    <mergeCell ref="A4:F4"/>
    <mergeCell ref="A5:B5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8:B268"/>
    <mergeCell ref="A269:B269"/>
    <mergeCell ref="A270:B270"/>
    <mergeCell ref="A271:B271"/>
    <mergeCell ref="A272:B272"/>
    <mergeCell ref="A273:B273"/>
    <mergeCell ref="A274:B274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B328"/>
    <mergeCell ref="A329:B329"/>
    <mergeCell ref="A330:B330"/>
    <mergeCell ref="A336:F336"/>
    <mergeCell ref="A337:F337"/>
    <mergeCell ref="A338:F338"/>
    <mergeCell ref="A339:F339"/>
    <mergeCell ref="A331:B331"/>
    <mergeCell ref="A332:B332"/>
    <mergeCell ref="A333:F333"/>
    <mergeCell ref="A334:F334"/>
    <mergeCell ref="A335:F335"/>
  </mergeCells>
  <printOptions/>
  <pageMargins left="0" right="0" top="0" bottom="0" header="0" footer="0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residente, secondo la lingua principale e la religione, nel 2000</dc:title>
  <dc:subject/>
  <dc:creator>Cavallo Giovanna</dc:creator>
  <cp:keywords/>
  <dc:description/>
  <cp:lastModifiedBy>Paganetti Sheila / Fust025</cp:lastModifiedBy>
  <cp:lastPrinted>2018-10-19T10:01:56Z</cp:lastPrinted>
  <dcterms:created xsi:type="dcterms:W3CDTF">2000-10-02T13:15:38Z</dcterms:created>
  <dcterms:modified xsi:type="dcterms:W3CDTF">2018-10-19T10:03:38Z</dcterms:modified>
  <cp:category/>
  <cp:version/>
  <cp:contentType/>
  <cp:contentStatus/>
</cp:coreProperties>
</file>