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60" yWindow="65521" windowWidth="9405" windowHeight="11595" activeTab="0"/>
  </bookViews>
  <sheets>
    <sheet name="Serie dal 2003" sheetId="1" r:id="rId1"/>
    <sheet name="1999-2002" sheetId="2" r:id="rId2"/>
  </sheets>
  <definedNames>
    <definedName name="_xlnm.Print_Titles" localSheetId="1">'1999-2002'!$A:$C</definedName>
    <definedName name="_xlnm.Print_Titles" localSheetId="0">'Serie dal 2003'!$A:$C</definedName>
  </definedNames>
  <calcPr fullCalcOnLoad="1"/>
</workbook>
</file>

<file path=xl/sharedStrings.xml><?xml version="1.0" encoding="utf-8"?>
<sst xmlns="http://schemas.openxmlformats.org/spreadsheetml/2006/main" count="117" uniqueCount="53">
  <si>
    <t>Totale</t>
  </si>
  <si>
    <r>
      <t>EOC</t>
    </r>
    <r>
      <rPr>
        <vertAlign val="superscript"/>
        <sz val="9"/>
        <rFont val="Arial"/>
        <family val="0"/>
      </rPr>
      <t>1</t>
    </r>
  </si>
  <si>
    <r>
      <t>CPC</t>
    </r>
    <r>
      <rPr>
        <vertAlign val="superscript"/>
        <sz val="9"/>
        <rFont val="Arial"/>
        <family val="0"/>
      </rPr>
      <t>2</t>
    </r>
  </si>
  <si>
    <t>Fabbisogno totale</t>
  </si>
  <si>
    <t>Uscite</t>
  </si>
  <si>
    <t>Spese personale</t>
  </si>
  <si>
    <t>Medici e altri professionisti</t>
  </si>
  <si>
    <t>Personale curante</t>
  </si>
  <si>
    <t>Personale di altre specializzazioni</t>
  </si>
  <si>
    <t>Personale amministrativo</t>
  </si>
  <si>
    <t>Personale servizi generali</t>
  </si>
  <si>
    <t>Artigiani</t>
  </si>
  <si>
    <t>Prestazioni sociali</t>
  </si>
  <si>
    <t>Personale pagato da terzi</t>
  </si>
  <si>
    <r>
      <t>Onorari medici</t>
    </r>
    <r>
      <rPr>
        <vertAlign val="superscript"/>
        <sz val="8"/>
        <rFont val="Arial"/>
        <family val="2"/>
      </rPr>
      <t>3</t>
    </r>
  </si>
  <si>
    <t>Costi accessori del personale</t>
  </si>
  <si>
    <t>Altre uscite</t>
  </si>
  <si>
    <t>Fabbisogno medico</t>
  </si>
  <si>
    <t>Prodotti alimentari</t>
  </si>
  <si>
    <t>Economia domestica</t>
  </si>
  <si>
    <t>Manutenzione immobili e mobili</t>
  </si>
  <si>
    <t>Spese per gli investimenti</t>
  </si>
  <si>
    <t>Energia e acqua</t>
  </si>
  <si>
    <t>Interessi</t>
  </si>
  <si>
    <t>Spese amministrative</t>
  </si>
  <si>
    <t>Eliminazione dei rifiuti</t>
  </si>
  <si>
    <t>…</t>
  </si>
  <si>
    <t>Altre spese d'esercizio</t>
  </si>
  <si>
    <t>Entrate</t>
  </si>
  <si>
    <t>Diarie</t>
  </si>
  <si>
    <r>
      <t>Onorari dei medici</t>
    </r>
    <r>
      <rPr>
        <vertAlign val="superscript"/>
        <sz val="8"/>
        <rFont val="Arial"/>
        <family val="2"/>
      </rPr>
      <t>3</t>
    </r>
  </si>
  <si>
    <t>Altre prestazioni mediche</t>
  </si>
  <si>
    <t>Istituti specializzati</t>
  </si>
  <si>
    <t>Ricavi cure ambulatoriali</t>
  </si>
  <si>
    <t>Introiti altre prestazioni</t>
  </si>
  <si>
    <t>Affitti e interessi</t>
  </si>
  <si>
    <t>Prestazioni al personale e a terzi</t>
  </si>
  <si>
    <t>Contributi e sussidi</t>
  </si>
  <si>
    <t>Avanzo d'esercizio</t>
  </si>
  <si>
    <r>
      <t>1</t>
    </r>
    <r>
      <rPr>
        <sz val="6"/>
        <rFont val="Arial"/>
        <family val="2"/>
      </rPr>
      <t>Ente ospedaliero cantonale.</t>
    </r>
  </si>
  <si>
    <r>
      <t>2</t>
    </r>
    <r>
      <rPr>
        <sz val="6"/>
        <rFont val="Arial"/>
        <family val="2"/>
      </rPr>
      <t>Clinica psichiatrica cantonale.</t>
    </r>
  </si>
  <si>
    <r>
      <t>3</t>
    </r>
    <r>
      <rPr>
        <sz val="6"/>
        <rFont val="Arial"/>
        <family val="2"/>
      </rPr>
      <t>A partire dal 2005 gli onorari medici sono contabilizzati al lordo.</t>
    </r>
  </si>
  <si>
    <t>Fonte: Ente ospedaliero cantonale, Bellinzona; Dipartimento della sanità e della socialità, Organizzazione sociopsichiatrica cantonale, Mendrisio</t>
  </si>
  <si>
    <t>Ustat, ultima modifica: 28.05.2010</t>
  </si>
  <si>
    <r>
      <t>CARL</t>
    </r>
    <r>
      <rPr>
        <vertAlign val="superscript"/>
        <sz val="9"/>
        <rFont val="Arial"/>
        <family val="0"/>
      </rPr>
      <t>2</t>
    </r>
  </si>
  <si>
    <t>CPC +</t>
  </si>
  <si>
    <t>3</t>
  </si>
  <si>
    <t>Movimento finanziario negli ospedali pubblici (in mille franchi), secondo la voce di bilancio, in Ticino, dal 1999 al 2002</t>
  </si>
  <si>
    <t>Movimento finanziario negli ospedali pubblici (in mille franchi), secondo la voce di bilancio, in Ticino, dal 2003</t>
  </si>
  <si>
    <t>Onorari medici</t>
  </si>
  <si>
    <t>Onorari dei medici</t>
  </si>
  <si>
    <t>T_140501_04C</t>
  </si>
  <si>
    <t>Ustat, ultima modifica: 26.10.2011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</si>
</sst>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7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"/>
      <name val="Arial"/>
      <family val="0"/>
    </font>
    <font>
      <sz val="6"/>
      <name val="Arial"/>
      <family val="2"/>
    </font>
    <font>
      <vertAlign val="superscript"/>
      <sz val="6"/>
      <name val="Arial"/>
      <family val="2"/>
    </font>
    <font>
      <sz val="7"/>
      <name val="Arial"/>
      <family val="0"/>
    </font>
    <font>
      <sz val="8.5"/>
      <name val="Arial"/>
      <family val="0"/>
    </font>
    <font>
      <vertAlign val="superscript"/>
      <sz val="9"/>
      <name val="Arial"/>
      <family val="0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7" fillId="0" borderId="4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3" xfId="0" applyNumberFormat="1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3" fontId="6" fillId="0" borderId="3" xfId="0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6" fillId="0" borderId="4" xfId="0" applyNumberFormat="1" applyFont="1" applyFill="1" applyBorder="1" applyAlignment="1">
      <alignment horizontal="right"/>
    </xf>
    <xf numFmtId="49" fontId="14" fillId="0" borderId="4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5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6" fillId="0" borderId="5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5" fillId="0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workbookViewId="0" topLeftCell="A1">
      <selection activeCell="A1" sqref="A1:AB1"/>
    </sheetView>
  </sheetViews>
  <sheetFormatPr defaultColWidth="9.140625" defaultRowHeight="12.75"/>
  <cols>
    <col min="1" max="2" width="1.7109375" style="1" customWidth="1"/>
    <col min="3" max="3" width="39.8515625" style="1" customWidth="1"/>
    <col min="4" max="10" width="8.7109375" style="1" customWidth="1"/>
    <col min="11" max="11" width="1.28515625" style="34" customWidth="1"/>
    <col min="12" max="28" width="8.7109375" style="1" customWidth="1"/>
    <col min="29" max="16384" width="9.140625" style="1" customWidth="1"/>
  </cols>
  <sheetData>
    <row r="1" spans="1:28" s="3" customFormat="1" ht="15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s="4" customFormat="1" ht="39.75" customHeight="1">
      <c r="A2" s="60" t="s">
        <v>48</v>
      </c>
      <c r="B2" s="60"/>
      <c r="C2" s="60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</row>
    <row r="3" spans="1:28" s="4" customFormat="1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</row>
    <row r="4" spans="1:28" s="3" customFormat="1" ht="14.2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1:28" s="5" customFormat="1" ht="12.75" customHeight="1">
      <c r="A5" s="49"/>
      <c r="B5" s="50"/>
      <c r="C5" s="51"/>
      <c r="D5" s="39">
        <v>2003</v>
      </c>
      <c r="E5" s="40"/>
      <c r="F5" s="40"/>
      <c r="G5" s="39">
        <v>2004</v>
      </c>
      <c r="H5" s="40"/>
      <c r="I5" s="42"/>
      <c r="J5" s="39">
        <v>2005</v>
      </c>
      <c r="K5" s="40"/>
      <c r="L5" s="40"/>
      <c r="M5" s="42"/>
      <c r="N5" s="39">
        <v>2006</v>
      </c>
      <c r="O5" s="40"/>
      <c r="P5" s="42"/>
      <c r="Q5" s="39">
        <v>2007</v>
      </c>
      <c r="R5" s="40"/>
      <c r="S5" s="42"/>
      <c r="T5" s="39">
        <v>2008</v>
      </c>
      <c r="U5" s="40"/>
      <c r="V5" s="42"/>
      <c r="W5" s="39">
        <v>2009</v>
      </c>
      <c r="X5" s="40"/>
      <c r="Y5" s="42"/>
      <c r="Z5" s="39">
        <v>2010</v>
      </c>
      <c r="AA5" s="40"/>
      <c r="AB5" s="40"/>
    </row>
    <row r="6" spans="1:28" s="5" customFormat="1" ht="12.75" customHeight="1">
      <c r="A6" s="38"/>
      <c r="B6" s="52"/>
      <c r="C6" s="53"/>
      <c r="D6" s="54"/>
      <c r="E6" s="55"/>
      <c r="F6" s="55"/>
      <c r="G6" s="54"/>
      <c r="H6" s="55"/>
      <c r="I6" s="61"/>
      <c r="J6" s="54"/>
      <c r="K6" s="55"/>
      <c r="L6" s="55"/>
      <c r="M6" s="61"/>
      <c r="N6" s="37"/>
      <c r="O6" s="38"/>
      <c r="P6" s="41"/>
      <c r="Q6" s="37"/>
      <c r="R6" s="38"/>
      <c r="S6" s="41"/>
      <c r="T6" s="37"/>
      <c r="U6" s="38"/>
      <c r="V6" s="41"/>
      <c r="W6" s="37"/>
      <c r="X6" s="38"/>
      <c r="Y6" s="41"/>
      <c r="Z6" s="37"/>
      <c r="AA6" s="38"/>
      <c r="AB6" s="38"/>
    </row>
    <row r="7" spans="1:28" s="5" customFormat="1" ht="12" customHeight="1">
      <c r="A7" s="38"/>
      <c r="B7" s="52"/>
      <c r="C7" s="52"/>
      <c r="D7" s="6"/>
      <c r="E7" s="6" t="s">
        <v>45</v>
      </c>
      <c r="F7" s="6"/>
      <c r="G7" s="6"/>
      <c r="H7" s="6" t="s">
        <v>45</v>
      </c>
      <c r="I7" s="6"/>
      <c r="J7" s="6"/>
      <c r="K7" s="26"/>
      <c r="L7" s="6" t="s">
        <v>45</v>
      </c>
      <c r="M7" s="6"/>
      <c r="N7" s="7"/>
      <c r="O7" s="6"/>
      <c r="P7" s="6" t="s">
        <v>45</v>
      </c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</row>
    <row r="8" spans="1:28" s="5" customFormat="1" ht="12" customHeight="1">
      <c r="A8" s="56"/>
      <c r="B8" s="56"/>
      <c r="C8" s="56"/>
      <c r="D8" s="10" t="s">
        <v>1</v>
      </c>
      <c r="E8" s="10" t="s">
        <v>44</v>
      </c>
      <c r="F8" s="10" t="s">
        <v>0</v>
      </c>
      <c r="G8" s="10" t="s">
        <v>1</v>
      </c>
      <c r="H8" s="10" t="s">
        <v>44</v>
      </c>
      <c r="I8" s="10" t="s">
        <v>0</v>
      </c>
      <c r="J8" s="10" t="s">
        <v>1</v>
      </c>
      <c r="K8" s="27"/>
      <c r="L8" s="10" t="s">
        <v>44</v>
      </c>
      <c r="M8" s="10" t="s">
        <v>0</v>
      </c>
      <c r="N8" s="10" t="s">
        <v>0</v>
      </c>
      <c r="O8" s="10" t="s">
        <v>1</v>
      </c>
      <c r="P8" s="10" t="s">
        <v>44</v>
      </c>
      <c r="Q8" s="10" t="s">
        <v>0</v>
      </c>
      <c r="R8" s="10" t="s">
        <v>1</v>
      </c>
      <c r="S8" s="10" t="s">
        <v>44</v>
      </c>
      <c r="T8" s="10" t="s">
        <v>0</v>
      </c>
      <c r="U8" s="10" t="s">
        <v>1</v>
      </c>
      <c r="V8" s="10" t="s">
        <v>2</v>
      </c>
      <c r="W8" s="10" t="s">
        <v>0</v>
      </c>
      <c r="X8" s="10" t="s">
        <v>1</v>
      </c>
      <c r="Y8" s="10" t="s">
        <v>2</v>
      </c>
      <c r="Z8" s="10" t="s">
        <v>0</v>
      </c>
      <c r="AA8" s="10" t="s">
        <v>1</v>
      </c>
      <c r="AB8" s="10" t="s">
        <v>2</v>
      </c>
    </row>
    <row r="9" spans="1:28" s="11" customFormat="1" ht="12" customHeight="1">
      <c r="A9" s="48" t="s">
        <v>3</v>
      </c>
      <c r="B9" s="48"/>
      <c r="C9" s="48"/>
      <c r="D9" s="32">
        <v>162852</v>
      </c>
      <c r="E9" s="32">
        <v>14736</v>
      </c>
      <c r="F9" s="32">
        <f aca="true" t="shared" si="0" ref="F9:F18">SUM(D9:E9)</f>
        <v>177588</v>
      </c>
      <c r="G9" s="32">
        <v>159654</v>
      </c>
      <c r="H9" s="32">
        <v>12967</v>
      </c>
      <c r="I9" s="33">
        <f aca="true" t="shared" si="1" ref="I9:I18">SUM(G9:H9)</f>
        <v>172621</v>
      </c>
      <c r="J9" s="32">
        <f>SUM(J10-J33)</f>
        <v>160400</v>
      </c>
      <c r="K9" s="32"/>
      <c r="L9" s="32">
        <f aca="true" t="shared" si="2" ref="L9:S9">SUM(L10-L33)</f>
        <v>14572</v>
      </c>
      <c r="M9" s="32">
        <f t="shared" si="2"/>
        <v>174972</v>
      </c>
      <c r="N9" s="12">
        <f t="shared" si="2"/>
        <v>175184</v>
      </c>
      <c r="O9" s="12">
        <f t="shared" si="2"/>
        <v>161198</v>
      </c>
      <c r="P9" s="12">
        <f t="shared" si="2"/>
        <v>13986</v>
      </c>
      <c r="Q9" s="12">
        <f t="shared" si="2"/>
        <v>176912</v>
      </c>
      <c r="R9" s="12">
        <f t="shared" si="2"/>
        <v>162220</v>
      </c>
      <c r="S9" s="12">
        <f t="shared" si="2"/>
        <v>14692</v>
      </c>
      <c r="T9" s="12">
        <v>178402</v>
      </c>
      <c r="U9" s="12">
        <v>164287</v>
      </c>
      <c r="V9" s="12">
        <v>14115</v>
      </c>
      <c r="W9" s="12">
        <v>180001</v>
      </c>
      <c r="X9" s="12">
        <v>165841</v>
      </c>
      <c r="Y9" s="12">
        <v>14160</v>
      </c>
      <c r="Z9" s="12">
        <v>183985</v>
      </c>
      <c r="AA9" s="12">
        <v>169806</v>
      </c>
      <c r="AB9" s="12">
        <v>14179</v>
      </c>
    </row>
    <row r="10" spans="1:28" s="13" customFormat="1" ht="11.25" customHeight="1">
      <c r="A10" s="48" t="s">
        <v>4</v>
      </c>
      <c r="B10" s="48"/>
      <c r="C10" s="48"/>
      <c r="D10" s="12">
        <f>SUM(D11+D21)</f>
        <v>273424</v>
      </c>
      <c r="E10" s="12">
        <f>SUM(E11+E21)</f>
        <v>32276</v>
      </c>
      <c r="F10" s="12">
        <f t="shared" si="0"/>
        <v>305700</v>
      </c>
      <c r="G10" s="12">
        <v>431484</v>
      </c>
      <c r="H10" s="12">
        <f>SUM(H21+H11)</f>
        <v>32428</v>
      </c>
      <c r="I10" s="12">
        <f t="shared" si="1"/>
        <v>463912</v>
      </c>
      <c r="J10" s="12">
        <f>J11+J22</f>
        <v>472795</v>
      </c>
      <c r="K10" s="28"/>
      <c r="L10" s="12">
        <f>SUM(L22+L11)</f>
        <v>38656</v>
      </c>
      <c r="M10" s="12">
        <f aca="true" t="shared" si="3" ref="M10:M43">+L10+J10</f>
        <v>511451</v>
      </c>
      <c r="N10" s="14">
        <f aca="true" t="shared" si="4" ref="N10:S10">SUM(N22+N11)</f>
        <v>536917</v>
      </c>
      <c r="O10" s="14">
        <f t="shared" si="4"/>
        <v>498105</v>
      </c>
      <c r="P10" s="14">
        <f t="shared" si="4"/>
        <v>38812</v>
      </c>
      <c r="Q10" s="14">
        <f t="shared" si="4"/>
        <v>557302</v>
      </c>
      <c r="R10" s="14">
        <f t="shared" si="4"/>
        <v>517322</v>
      </c>
      <c r="S10" s="14">
        <f t="shared" si="4"/>
        <v>39980</v>
      </c>
      <c r="T10" s="14">
        <v>558546</v>
      </c>
      <c r="U10" s="14">
        <v>533847</v>
      </c>
      <c r="V10" s="14">
        <v>24699</v>
      </c>
      <c r="W10" s="12">
        <v>577324</v>
      </c>
      <c r="X10" s="14">
        <v>552091</v>
      </c>
      <c r="Y10" s="14">
        <v>25233</v>
      </c>
      <c r="Z10" s="12">
        <v>565187</v>
      </c>
      <c r="AA10" s="14">
        <v>539523</v>
      </c>
      <c r="AB10" s="14">
        <v>25664</v>
      </c>
    </row>
    <row r="11" spans="2:28" s="11" customFormat="1" ht="11.25" customHeight="1">
      <c r="B11" s="36" t="s">
        <v>5</v>
      </c>
      <c r="C11" s="36"/>
      <c r="D11" s="12">
        <v>272557</v>
      </c>
      <c r="E11" s="12">
        <f>SUM(E12:E20)</f>
        <v>32178</v>
      </c>
      <c r="F11" s="12">
        <f t="shared" si="0"/>
        <v>304735</v>
      </c>
      <c r="G11" s="12">
        <v>281802</v>
      </c>
      <c r="H11" s="12">
        <f>SUM(H12:H20)</f>
        <v>32417</v>
      </c>
      <c r="I11" s="12">
        <f t="shared" si="1"/>
        <v>314219</v>
      </c>
      <c r="J11" s="12">
        <f>SUM(J12:J21)</f>
        <v>313928</v>
      </c>
      <c r="K11" s="28"/>
      <c r="L11" s="12">
        <f>SUM(L12:L21)</f>
        <v>32970</v>
      </c>
      <c r="M11" s="12">
        <f t="shared" si="3"/>
        <v>346898</v>
      </c>
      <c r="N11" s="15">
        <v>360836</v>
      </c>
      <c r="O11" s="15">
        <v>328085</v>
      </c>
      <c r="P11" s="15">
        <v>32751</v>
      </c>
      <c r="Q11" s="15">
        <f aca="true" t="shared" si="5" ref="Q11:Q32">R11+S11</f>
        <v>375933</v>
      </c>
      <c r="R11" s="15">
        <v>342272</v>
      </c>
      <c r="S11" s="15">
        <v>33661</v>
      </c>
      <c r="T11" s="15">
        <v>372621</v>
      </c>
      <c r="U11" s="15">
        <v>350997</v>
      </c>
      <c r="V11" s="15">
        <v>21624</v>
      </c>
      <c r="W11" s="15">
        <v>393525</v>
      </c>
      <c r="X11" s="15">
        <v>371697</v>
      </c>
      <c r="Y11" s="15">
        <v>21828</v>
      </c>
      <c r="Z11" s="15">
        <v>399645</v>
      </c>
      <c r="AA11" s="15">
        <v>377620</v>
      </c>
      <c r="AB11" s="15">
        <v>22025</v>
      </c>
    </row>
    <row r="12" spans="3:28" s="11" customFormat="1" ht="11.25" customHeight="1">
      <c r="C12" s="16" t="s">
        <v>6</v>
      </c>
      <c r="D12" s="15">
        <v>50965</v>
      </c>
      <c r="E12" s="15">
        <v>2510</v>
      </c>
      <c r="F12" s="15">
        <f t="shared" si="0"/>
        <v>53475</v>
      </c>
      <c r="G12" s="15">
        <v>52674</v>
      </c>
      <c r="H12" s="15">
        <v>2888</v>
      </c>
      <c r="I12" s="15">
        <f t="shared" si="1"/>
        <v>55562</v>
      </c>
      <c r="J12" s="15">
        <v>54461</v>
      </c>
      <c r="K12" s="29"/>
      <c r="L12" s="15">
        <v>2345</v>
      </c>
      <c r="M12" s="15">
        <f t="shared" si="3"/>
        <v>56806</v>
      </c>
      <c r="N12" s="15">
        <v>58731</v>
      </c>
      <c r="O12" s="15">
        <v>56483</v>
      </c>
      <c r="P12" s="15">
        <v>2248</v>
      </c>
      <c r="Q12" s="15">
        <f t="shared" si="5"/>
        <v>64350</v>
      </c>
      <c r="R12" s="15">
        <v>60871</v>
      </c>
      <c r="S12" s="15">
        <v>3479</v>
      </c>
      <c r="T12" s="15">
        <v>64300</v>
      </c>
      <c r="U12" s="15">
        <v>60860</v>
      </c>
      <c r="V12" s="15">
        <v>3440</v>
      </c>
      <c r="W12" s="15">
        <v>70654</v>
      </c>
      <c r="X12" s="15">
        <v>67386</v>
      </c>
      <c r="Y12" s="15">
        <v>3268</v>
      </c>
      <c r="Z12" s="15">
        <v>72582</v>
      </c>
      <c r="AA12" s="15">
        <v>69327</v>
      </c>
      <c r="AB12" s="15">
        <v>3255</v>
      </c>
    </row>
    <row r="13" spans="3:28" s="11" customFormat="1" ht="11.25" customHeight="1">
      <c r="C13" s="16" t="s">
        <v>7</v>
      </c>
      <c r="D13" s="15">
        <v>74200</v>
      </c>
      <c r="E13" s="15">
        <v>9379</v>
      </c>
      <c r="F13" s="15">
        <f t="shared" si="0"/>
        <v>83579</v>
      </c>
      <c r="G13" s="15">
        <v>73589</v>
      </c>
      <c r="H13" s="15">
        <v>9192</v>
      </c>
      <c r="I13" s="15">
        <f t="shared" si="1"/>
        <v>82781</v>
      </c>
      <c r="J13" s="15">
        <v>61904</v>
      </c>
      <c r="K13" s="29"/>
      <c r="L13" s="15">
        <v>9410</v>
      </c>
      <c r="M13" s="15">
        <f t="shared" si="3"/>
        <v>71314</v>
      </c>
      <c r="N13" s="15">
        <v>72669</v>
      </c>
      <c r="O13" s="15">
        <v>63160</v>
      </c>
      <c r="P13" s="15">
        <v>9509</v>
      </c>
      <c r="Q13" s="15">
        <f t="shared" si="5"/>
        <v>74702</v>
      </c>
      <c r="R13" s="15">
        <v>64521</v>
      </c>
      <c r="S13" s="15">
        <v>10181</v>
      </c>
      <c r="T13" s="15">
        <v>75663</v>
      </c>
      <c r="U13" s="15">
        <v>64929</v>
      </c>
      <c r="V13" s="15">
        <v>10734</v>
      </c>
      <c r="W13" s="15">
        <v>77665</v>
      </c>
      <c r="X13" s="15">
        <v>66630</v>
      </c>
      <c r="Y13" s="15">
        <v>11035</v>
      </c>
      <c r="Z13" s="15">
        <v>75214</v>
      </c>
      <c r="AA13" s="15">
        <v>64017</v>
      </c>
      <c r="AB13" s="15">
        <v>11197</v>
      </c>
    </row>
    <row r="14" spans="3:28" s="11" customFormat="1" ht="11.25" customHeight="1">
      <c r="C14" s="16" t="s">
        <v>8</v>
      </c>
      <c r="D14" s="15">
        <v>57980</v>
      </c>
      <c r="E14" s="15">
        <v>7821</v>
      </c>
      <c r="F14" s="15">
        <f t="shared" si="0"/>
        <v>65801</v>
      </c>
      <c r="G14" s="15">
        <v>59715</v>
      </c>
      <c r="H14" s="15">
        <v>7846</v>
      </c>
      <c r="I14" s="15">
        <f t="shared" si="1"/>
        <v>67561</v>
      </c>
      <c r="J14" s="15">
        <v>70318</v>
      </c>
      <c r="K14" s="29"/>
      <c r="L14" s="15">
        <v>8158</v>
      </c>
      <c r="M14" s="15">
        <f t="shared" si="3"/>
        <v>78476</v>
      </c>
      <c r="N14" s="15">
        <v>81031</v>
      </c>
      <c r="O14" s="15">
        <v>73298</v>
      </c>
      <c r="P14" s="15">
        <v>7733</v>
      </c>
      <c r="Q14" s="15">
        <f t="shared" si="5"/>
        <v>81831</v>
      </c>
      <c r="R14" s="15">
        <v>76373</v>
      </c>
      <c r="S14" s="15">
        <v>5458</v>
      </c>
      <c r="T14" s="15">
        <v>78035</v>
      </c>
      <c r="U14" s="15">
        <v>78035</v>
      </c>
      <c r="V14" s="15">
        <v>0</v>
      </c>
      <c r="W14" s="15">
        <v>83928</v>
      </c>
      <c r="X14" s="15">
        <v>83928</v>
      </c>
      <c r="Y14" s="15">
        <v>0</v>
      </c>
      <c r="Z14" s="15">
        <v>88953</v>
      </c>
      <c r="AA14" s="15">
        <v>88953</v>
      </c>
      <c r="AB14" s="15">
        <v>0</v>
      </c>
    </row>
    <row r="15" spans="3:28" s="11" customFormat="1" ht="11.25" customHeight="1">
      <c r="C15" s="16" t="s">
        <v>9</v>
      </c>
      <c r="D15" s="15">
        <v>19247</v>
      </c>
      <c r="E15" s="15">
        <v>1898</v>
      </c>
      <c r="F15" s="15">
        <f t="shared" si="0"/>
        <v>21145</v>
      </c>
      <c r="G15" s="15">
        <v>20630</v>
      </c>
      <c r="H15" s="15">
        <v>1837</v>
      </c>
      <c r="I15" s="15">
        <f t="shared" si="1"/>
        <v>22467</v>
      </c>
      <c r="J15" s="15">
        <v>26297</v>
      </c>
      <c r="K15" s="29"/>
      <c r="L15" s="15">
        <v>1896</v>
      </c>
      <c r="M15" s="15">
        <f t="shared" si="3"/>
        <v>28193</v>
      </c>
      <c r="N15" s="15">
        <v>29358</v>
      </c>
      <c r="O15" s="15">
        <v>27457</v>
      </c>
      <c r="P15" s="15">
        <v>1901</v>
      </c>
      <c r="Q15" s="15">
        <f t="shared" si="5"/>
        <v>30836</v>
      </c>
      <c r="R15" s="15">
        <v>28691</v>
      </c>
      <c r="S15" s="15">
        <v>2145</v>
      </c>
      <c r="T15" s="15">
        <v>30748</v>
      </c>
      <c r="U15" s="15">
        <v>29762</v>
      </c>
      <c r="V15" s="15">
        <v>986</v>
      </c>
      <c r="W15" s="15">
        <v>32121</v>
      </c>
      <c r="X15" s="15">
        <v>31130</v>
      </c>
      <c r="Y15" s="15">
        <v>991</v>
      </c>
      <c r="Z15" s="15">
        <v>31518</v>
      </c>
      <c r="AA15" s="15">
        <v>30548</v>
      </c>
      <c r="AB15" s="15">
        <v>970</v>
      </c>
    </row>
    <row r="16" spans="3:28" s="11" customFormat="1" ht="11.25" customHeight="1">
      <c r="C16" s="16" t="s">
        <v>10</v>
      </c>
      <c r="D16" s="15">
        <v>19733</v>
      </c>
      <c r="E16" s="15">
        <v>4759</v>
      </c>
      <c r="F16" s="15">
        <f t="shared" si="0"/>
        <v>24492</v>
      </c>
      <c r="G16" s="15">
        <v>21280</v>
      </c>
      <c r="H16" s="15">
        <v>4856</v>
      </c>
      <c r="I16" s="15">
        <f t="shared" si="1"/>
        <v>26136</v>
      </c>
      <c r="J16" s="15">
        <v>21469</v>
      </c>
      <c r="K16" s="29"/>
      <c r="L16" s="15">
        <v>4558</v>
      </c>
      <c r="M16" s="15">
        <f t="shared" si="3"/>
        <v>26027</v>
      </c>
      <c r="N16" s="15">
        <v>27134</v>
      </c>
      <c r="O16" s="15">
        <v>22354</v>
      </c>
      <c r="P16" s="15">
        <v>4780</v>
      </c>
      <c r="Q16" s="15">
        <f t="shared" si="5"/>
        <v>28975</v>
      </c>
      <c r="R16" s="15">
        <v>23272</v>
      </c>
      <c r="S16" s="15">
        <v>5703</v>
      </c>
      <c r="T16" s="15">
        <v>26804</v>
      </c>
      <c r="U16" s="15">
        <v>23691</v>
      </c>
      <c r="V16" s="15">
        <v>3113</v>
      </c>
      <c r="W16" s="15">
        <v>26564</v>
      </c>
      <c r="X16" s="15">
        <v>23483</v>
      </c>
      <c r="Y16" s="15">
        <v>3081</v>
      </c>
      <c r="Z16" s="15">
        <v>27013</v>
      </c>
      <c r="AA16" s="15">
        <v>23904</v>
      </c>
      <c r="AB16" s="15">
        <v>3109</v>
      </c>
    </row>
    <row r="17" spans="3:28" s="11" customFormat="1" ht="11.25" customHeight="1">
      <c r="C17" s="16" t="s">
        <v>11</v>
      </c>
      <c r="D17" s="15">
        <v>3932</v>
      </c>
      <c r="E17" s="15">
        <v>1353</v>
      </c>
      <c r="F17" s="15">
        <f t="shared" si="0"/>
        <v>5285</v>
      </c>
      <c r="G17" s="15">
        <v>4348</v>
      </c>
      <c r="H17" s="15">
        <v>1444</v>
      </c>
      <c r="I17" s="15">
        <f t="shared" si="1"/>
        <v>5792</v>
      </c>
      <c r="J17" s="15">
        <v>4364</v>
      </c>
      <c r="K17" s="29"/>
      <c r="L17" s="15">
        <v>1409</v>
      </c>
      <c r="M17" s="15">
        <f t="shared" si="3"/>
        <v>5773</v>
      </c>
      <c r="N17" s="15">
        <v>5797</v>
      </c>
      <c r="O17" s="15">
        <v>4375</v>
      </c>
      <c r="P17" s="15">
        <v>1422</v>
      </c>
      <c r="Q17" s="15">
        <f t="shared" si="5"/>
        <v>5904</v>
      </c>
      <c r="R17" s="15">
        <v>4495</v>
      </c>
      <c r="S17" s="15">
        <v>1409</v>
      </c>
      <c r="T17" s="15">
        <v>4488</v>
      </c>
      <c r="U17" s="15">
        <v>4488</v>
      </c>
      <c r="V17" s="15">
        <v>0</v>
      </c>
      <c r="W17" s="15">
        <v>4896</v>
      </c>
      <c r="X17" s="15">
        <v>4896</v>
      </c>
      <c r="Y17" s="15">
        <v>0</v>
      </c>
      <c r="Z17" s="15">
        <v>5008</v>
      </c>
      <c r="AA17" s="15">
        <v>5008</v>
      </c>
      <c r="AB17" s="15">
        <v>0</v>
      </c>
    </row>
    <row r="18" spans="3:28" s="11" customFormat="1" ht="11.25" customHeight="1">
      <c r="C18" s="16" t="s">
        <v>12</v>
      </c>
      <c r="D18" s="15">
        <v>40158</v>
      </c>
      <c r="E18" s="15">
        <v>4450</v>
      </c>
      <c r="F18" s="15">
        <f t="shared" si="0"/>
        <v>44608</v>
      </c>
      <c r="G18" s="15">
        <v>40655</v>
      </c>
      <c r="H18" s="15">
        <v>4354</v>
      </c>
      <c r="I18" s="15">
        <f t="shared" si="1"/>
        <v>45009</v>
      </c>
      <c r="J18" s="15">
        <v>836</v>
      </c>
      <c r="K18" s="29"/>
      <c r="L18" s="15">
        <v>5078</v>
      </c>
      <c r="M18" s="15">
        <f t="shared" si="3"/>
        <v>5914</v>
      </c>
      <c r="N18" s="15">
        <v>51673</v>
      </c>
      <c r="O18" s="15">
        <v>46627</v>
      </c>
      <c r="P18" s="15">
        <v>5046</v>
      </c>
      <c r="Q18" s="15">
        <f t="shared" si="5"/>
        <v>53065</v>
      </c>
      <c r="R18" s="15">
        <v>47926</v>
      </c>
      <c r="S18" s="15">
        <v>5139</v>
      </c>
      <c r="T18" s="15">
        <v>53374</v>
      </c>
      <c r="U18" s="15">
        <v>50072</v>
      </c>
      <c r="V18" s="15">
        <v>3302</v>
      </c>
      <c r="W18" s="15">
        <v>56660</v>
      </c>
      <c r="X18" s="15">
        <v>53279</v>
      </c>
      <c r="Y18" s="15">
        <v>3381</v>
      </c>
      <c r="Z18" s="15">
        <v>57816</v>
      </c>
      <c r="AA18" s="15">
        <v>54407</v>
      </c>
      <c r="AB18" s="15">
        <v>3409</v>
      </c>
    </row>
    <row r="19" spans="3:28" s="11" customFormat="1" ht="11.25" customHeight="1">
      <c r="C19" s="16" t="s">
        <v>13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41918</v>
      </c>
      <c r="K19" s="29"/>
      <c r="L19" s="15">
        <v>0</v>
      </c>
      <c r="M19" s="15">
        <f t="shared" si="3"/>
        <v>41918</v>
      </c>
      <c r="N19" s="15">
        <v>1110</v>
      </c>
      <c r="O19" s="15">
        <v>1110</v>
      </c>
      <c r="P19" s="15">
        <v>0</v>
      </c>
      <c r="Q19" s="15">
        <f t="shared" si="5"/>
        <v>1276</v>
      </c>
      <c r="R19" s="15">
        <v>1276</v>
      </c>
      <c r="S19" s="15">
        <v>0</v>
      </c>
      <c r="T19" s="15">
        <v>1585</v>
      </c>
      <c r="U19" s="15">
        <v>1585</v>
      </c>
      <c r="V19" s="15">
        <v>0</v>
      </c>
      <c r="W19" s="15">
        <v>1901</v>
      </c>
      <c r="X19" s="15">
        <v>1901</v>
      </c>
      <c r="Y19" s="15">
        <v>0</v>
      </c>
      <c r="Z19" s="15">
        <v>2282</v>
      </c>
      <c r="AA19" s="15">
        <v>2282</v>
      </c>
      <c r="AB19" s="15">
        <v>0</v>
      </c>
    </row>
    <row r="20" spans="3:28" s="11" customFormat="1" ht="11.25" customHeight="1">
      <c r="C20" s="16" t="s">
        <v>14</v>
      </c>
      <c r="D20" s="15">
        <v>5475</v>
      </c>
      <c r="E20" s="15">
        <v>8</v>
      </c>
      <c r="F20" s="15">
        <f aca="true" t="shared" si="6" ref="F20:F43">SUM(D20:E20)</f>
        <v>5483</v>
      </c>
      <c r="G20" s="15">
        <v>8069</v>
      </c>
      <c r="H20" s="15">
        <v>0</v>
      </c>
      <c r="I20" s="15">
        <f aca="true" t="shared" si="7" ref="I20:I43">SUM(G20:H20)</f>
        <v>8069</v>
      </c>
      <c r="J20" s="15">
        <v>31360</v>
      </c>
      <c r="K20" s="30" t="s">
        <v>46</v>
      </c>
      <c r="L20" s="15">
        <v>0</v>
      </c>
      <c r="M20" s="15">
        <f t="shared" si="3"/>
        <v>31360</v>
      </c>
      <c r="N20" s="15">
        <v>32086</v>
      </c>
      <c r="O20" s="15">
        <v>32086</v>
      </c>
      <c r="P20" s="15">
        <v>0</v>
      </c>
      <c r="Q20" s="15">
        <f t="shared" si="5"/>
        <v>33821</v>
      </c>
      <c r="R20" s="15">
        <v>33821</v>
      </c>
      <c r="S20" s="15">
        <v>0</v>
      </c>
      <c r="T20" s="15">
        <v>36398</v>
      </c>
      <c r="U20" s="15">
        <v>36398</v>
      </c>
      <c r="V20" s="15">
        <v>0</v>
      </c>
      <c r="W20" s="15">
        <v>37936</v>
      </c>
      <c r="X20" s="15">
        <v>37936</v>
      </c>
      <c r="Y20" s="15">
        <v>0</v>
      </c>
      <c r="Z20" s="15">
        <v>37753</v>
      </c>
      <c r="AA20" s="15">
        <v>37753</v>
      </c>
      <c r="AB20" s="15">
        <v>0</v>
      </c>
    </row>
    <row r="21" spans="2:28" s="11" customFormat="1" ht="11.25" customHeight="1">
      <c r="B21" s="17"/>
      <c r="C21" s="17" t="s">
        <v>15</v>
      </c>
      <c r="D21" s="18">
        <v>867</v>
      </c>
      <c r="E21" s="18">
        <v>98</v>
      </c>
      <c r="F21" s="18">
        <f t="shared" si="6"/>
        <v>965</v>
      </c>
      <c r="G21" s="18">
        <v>842</v>
      </c>
      <c r="H21" s="18">
        <v>11</v>
      </c>
      <c r="I21" s="15">
        <f t="shared" si="7"/>
        <v>853</v>
      </c>
      <c r="J21" s="18">
        <v>1001</v>
      </c>
      <c r="K21" s="31"/>
      <c r="L21" s="18">
        <v>116</v>
      </c>
      <c r="M21" s="15">
        <f t="shared" si="3"/>
        <v>1117</v>
      </c>
      <c r="N21" s="18">
        <v>1247</v>
      </c>
      <c r="O21" s="18">
        <v>1135</v>
      </c>
      <c r="P21" s="18">
        <v>112</v>
      </c>
      <c r="Q21" s="15">
        <f t="shared" si="5"/>
        <v>1173</v>
      </c>
      <c r="R21" s="18">
        <v>1026</v>
      </c>
      <c r="S21" s="18">
        <v>147</v>
      </c>
      <c r="T21" s="18">
        <v>1226</v>
      </c>
      <c r="U21" s="15">
        <v>1177</v>
      </c>
      <c r="V21" s="15">
        <v>49</v>
      </c>
      <c r="W21" s="15">
        <v>1200</v>
      </c>
      <c r="X21" s="15">
        <v>1128</v>
      </c>
      <c r="Y21" s="15">
        <v>72</v>
      </c>
      <c r="Z21" s="15">
        <v>1506</v>
      </c>
      <c r="AA21" s="15">
        <v>1421</v>
      </c>
      <c r="AB21" s="15">
        <v>85</v>
      </c>
    </row>
    <row r="22" spans="2:28" s="11" customFormat="1" ht="11.25" customHeight="1">
      <c r="B22" s="36" t="s">
        <v>16</v>
      </c>
      <c r="C22" s="36"/>
      <c r="D22" s="12">
        <v>145938</v>
      </c>
      <c r="E22" s="12">
        <f>SUM(E23:E32)</f>
        <v>6053</v>
      </c>
      <c r="F22" s="12">
        <f t="shared" si="6"/>
        <v>151991</v>
      </c>
      <c r="G22" s="12">
        <v>149682</v>
      </c>
      <c r="H22" s="12">
        <f>SUM(H23:H32)</f>
        <v>5531</v>
      </c>
      <c r="I22" s="12">
        <f t="shared" si="7"/>
        <v>155213</v>
      </c>
      <c r="J22" s="12">
        <f>SUM(J23:J32)</f>
        <v>158867</v>
      </c>
      <c r="K22" s="28"/>
      <c r="L22" s="12">
        <f>SUM(L23:L32)</f>
        <v>5686</v>
      </c>
      <c r="M22" s="12">
        <f t="shared" si="3"/>
        <v>164553</v>
      </c>
      <c r="N22" s="15">
        <v>176081</v>
      </c>
      <c r="O22" s="15">
        <v>170020</v>
      </c>
      <c r="P22" s="15">
        <v>6061</v>
      </c>
      <c r="Q22" s="15">
        <f t="shared" si="5"/>
        <v>181369</v>
      </c>
      <c r="R22" s="15">
        <v>175050</v>
      </c>
      <c r="S22" s="15">
        <v>6319</v>
      </c>
      <c r="T22" s="15">
        <v>185925</v>
      </c>
      <c r="U22" s="15">
        <v>182850</v>
      </c>
      <c r="V22" s="15">
        <v>3075</v>
      </c>
      <c r="W22" s="15">
        <v>183799</v>
      </c>
      <c r="X22" s="15">
        <v>180394</v>
      </c>
      <c r="Y22" s="15">
        <v>3405</v>
      </c>
      <c r="Z22" s="15">
        <v>165542</v>
      </c>
      <c r="AA22" s="15">
        <v>161903</v>
      </c>
      <c r="AB22" s="15">
        <v>3639</v>
      </c>
    </row>
    <row r="23" spans="3:28" s="11" customFormat="1" ht="11.25" customHeight="1">
      <c r="C23" s="16" t="s">
        <v>17</v>
      </c>
      <c r="D23" s="15">
        <v>63929</v>
      </c>
      <c r="E23" s="15">
        <v>1380</v>
      </c>
      <c r="F23" s="15">
        <f t="shared" si="6"/>
        <v>65309</v>
      </c>
      <c r="G23" s="15">
        <v>62634</v>
      </c>
      <c r="H23" s="15">
        <v>1339</v>
      </c>
      <c r="I23" s="15">
        <f t="shared" si="7"/>
        <v>63973</v>
      </c>
      <c r="J23" s="15">
        <v>68144</v>
      </c>
      <c r="K23" s="29"/>
      <c r="L23" s="15">
        <v>1221</v>
      </c>
      <c r="M23" s="15">
        <f t="shared" si="3"/>
        <v>69365</v>
      </c>
      <c r="N23" s="15">
        <v>73534</v>
      </c>
      <c r="O23" s="15">
        <v>72176</v>
      </c>
      <c r="P23" s="15">
        <v>1358</v>
      </c>
      <c r="Q23" s="15">
        <f t="shared" si="5"/>
        <v>74347</v>
      </c>
      <c r="R23" s="15">
        <v>72831</v>
      </c>
      <c r="S23" s="15">
        <v>1516</v>
      </c>
      <c r="T23" s="15">
        <v>78573</v>
      </c>
      <c r="U23" s="15">
        <v>77837</v>
      </c>
      <c r="V23" s="15">
        <v>736</v>
      </c>
      <c r="W23" s="15">
        <v>85370</v>
      </c>
      <c r="X23" s="15">
        <v>84554</v>
      </c>
      <c r="Y23" s="15">
        <v>816</v>
      </c>
      <c r="Z23" s="15">
        <v>80155</v>
      </c>
      <c r="AA23" s="15">
        <v>79356</v>
      </c>
      <c r="AB23" s="15">
        <v>799</v>
      </c>
    </row>
    <row r="24" spans="3:28" s="11" customFormat="1" ht="11.25" customHeight="1">
      <c r="C24" s="16" t="s">
        <v>18</v>
      </c>
      <c r="D24" s="15">
        <v>4887</v>
      </c>
      <c r="E24" s="15">
        <v>1435</v>
      </c>
      <c r="F24" s="15">
        <f t="shared" si="6"/>
        <v>6322</v>
      </c>
      <c r="G24" s="15">
        <v>5200</v>
      </c>
      <c r="H24" s="15">
        <v>1281</v>
      </c>
      <c r="I24" s="15">
        <f t="shared" si="7"/>
        <v>6481</v>
      </c>
      <c r="J24" s="15">
        <v>5292</v>
      </c>
      <c r="K24" s="29"/>
      <c r="L24" s="15">
        <v>1387</v>
      </c>
      <c r="M24" s="15">
        <f t="shared" si="3"/>
        <v>6679</v>
      </c>
      <c r="N24" s="15">
        <v>7217</v>
      </c>
      <c r="O24" s="15">
        <v>5649</v>
      </c>
      <c r="P24" s="15">
        <v>1568</v>
      </c>
      <c r="Q24" s="15">
        <f t="shared" si="5"/>
        <v>7854</v>
      </c>
      <c r="R24" s="15">
        <v>6148</v>
      </c>
      <c r="S24" s="15">
        <v>1706</v>
      </c>
      <c r="T24" s="15">
        <v>7468</v>
      </c>
      <c r="U24" s="15">
        <v>6642</v>
      </c>
      <c r="V24" s="15">
        <v>826</v>
      </c>
      <c r="W24" s="15">
        <v>7521</v>
      </c>
      <c r="X24" s="15">
        <v>6620</v>
      </c>
      <c r="Y24" s="15">
        <v>901</v>
      </c>
      <c r="Z24" s="15">
        <v>8421</v>
      </c>
      <c r="AA24" s="15">
        <v>7538</v>
      </c>
      <c r="AB24" s="15">
        <v>883</v>
      </c>
    </row>
    <row r="25" spans="3:28" s="11" customFormat="1" ht="11.25" customHeight="1">
      <c r="C25" s="16" t="s">
        <v>19</v>
      </c>
      <c r="D25" s="15">
        <v>3343</v>
      </c>
      <c r="E25" s="15">
        <v>256</v>
      </c>
      <c r="F25" s="15">
        <f t="shared" si="6"/>
        <v>3599</v>
      </c>
      <c r="G25" s="15">
        <v>3152</v>
      </c>
      <c r="H25" s="15">
        <v>238</v>
      </c>
      <c r="I25" s="15">
        <f t="shared" si="7"/>
        <v>3390</v>
      </c>
      <c r="J25" s="15">
        <v>3428</v>
      </c>
      <c r="K25" s="29"/>
      <c r="L25" s="15">
        <v>223</v>
      </c>
      <c r="M25" s="15">
        <f t="shared" si="3"/>
        <v>3651</v>
      </c>
      <c r="N25" s="15">
        <v>4132</v>
      </c>
      <c r="O25" s="15">
        <v>3842</v>
      </c>
      <c r="P25" s="15">
        <v>290</v>
      </c>
      <c r="Q25" s="15">
        <f t="shared" si="5"/>
        <v>4050</v>
      </c>
      <c r="R25" s="15">
        <v>3781</v>
      </c>
      <c r="S25" s="15">
        <v>269</v>
      </c>
      <c r="T25" s="15">
        <v>4251</v>
      </c>
      <c r="U25" s="15">
        <v>4083</v>
      </c>
      <c r="V25" s="15">
        <v>168</v>
      </c>
      <c r="W25" s="15">
        <v>4014</v>
      </c>
      <c r="X25" s="15">
        <v>3858</v>
      </c>
      <c r="Y25" s="15">
        <v>156</v>
      </c>
      <c r="Z25" s="15">
        <v>3645</v>
      </c>
      <c r="AA25" s="15">
        <v>3452</v>
      </c>
      <c r="AB25" s="15">
        <v>193</v>
      </c>
    </row>
    <row r="26" spans="3:28" s="11" customFormat="1" ht="11.25" customHeight="1">
      <c r="C26" s="16" t="s">
        <v>20</v>
      </c>
      <c r="D26" s="15">
        <v>12287</v>
      </c>
      <c r="E26" s="15">
        <v>364</v>
      </c>
      <c r="F26" s="15">
        <f t="shared" si="6"/>
        <v>12651</v>
      </c>
      <c r="G26" s="15">
        <v>12252</v>
      </c>
      <c r="H26" s="15">
        <v>312</v>
      </c>
      <c r="I26" s="15">
        <f t="shared" si="7"/>
        <v>12564</v>
      </c>
      <c r="J26" s="15">
        <v>12479</v>
      </c>
      <c r="K26" s="29"/>
      <c r="L26" s="15">
        <v>357</v>
      </c>
      <c r="M26" s="15">
        <f t="shared" si="3"/>
        <v>12836</v>
      </c>
      <c r="N26" s="15">
        <v>13176</v>
      </c>
      <c r="O26" s="15">
        <v>12805</v>
      </c>
      <c r="P26" s="15">
        <v>371</v>
      </c>
      <c r="Q26" s="15">
        <f t="shared" si="5"/>
        <v>13787</v>
      </c>
      <c r="R26" s="15">
        <v>13361</v>
      </c>
      <c r="S26" s="15">
        <v>426</v>
      </c>
      <c r="T26" s="15">
        <v>14267</v>
      </c>
      <c r="U26" s="15">
        <v>14045</v>
      </c>
      <c r="V26" s="15">
        <v>222</v>
      </c>
      <c r="W26" s="15">
        <v>14571</v>
      </c>
      <c r="X26" s="15">
        <v>14361</v>
      </c>
      <c r="Y26" s="15">
        <v>210</v>
      </c>
      <c r="Z26" s="15">
        <v>15589</v>
      </c>
      <c r="AA26" s="15">
        <v>15360</v>
      </c>
      <c r="AB26" s="15">
        <v>229</v>
      </c>
    </row>
    <row r="27" spans="3:28" s="11" customFormat="1" ht="11.25" customHeight="1">
      <c r="C27" s="16" t="s">
        <v>21</v>
      </c>
      <c r="D27" s="15">
        <v>28187</v>
      </c>
      <c r="E27" s="15">
        <v>128</v>
      </c>
      <c r="F27" s="15">
        <f t="shared" si="6"/>
        <v>28315</v>
      </c>
      <c r="G27" s="15">
        <v>33861</v>
      </c>
      <c r="H27" s="15">
        <v>125</v>
      </c>
      <c r="I27" s="15">
        <f t="shared" si="7"/>
        <v>33986</v>
      </c>
      <c r="J27" s="15">
        <v>40356</v>
      </c>
      <c r="K27" s="29"/>
      <c r="L27" s="15">
        <v>156</v>
      </c>
      <c r="M27" s="15">
        <f t="shared" si="3"/>
        <v>40512</v>
      </c>
      <c r="N27" s="15">
        <v>41649</v>
      </c>
      <c r="O27" s="15">
        <v>41448</v>
      </c>
      <c r="P27" s="15">
        <v>201</v>
      </c>
      <c r="Q27" s="15">
        <f t="shared" si="5"/>
        <v>44048</v>
      </c>
      <c r="R27" s="15">
        <v>43884</v>
      </c>
      <c r="S27" s="15">
        <v>164</v>
      </c>
      <c r="T27" s="15">
        <v>44117</v>
      </c>
      <c r="U27" s="15">
        <v>43960</v>
      </c>
      <c r="V27" s="15">
        <v>157</v>
      </c>
      <c r="W27" s="15">
        <v>40364</v>
      </c>
      <c r="X27" s="15">
        <v>40189</v>
      </c>
      <c r="Y27" s="15">
        <v>175</v>
      </c>
      <c r="Z27" s="15">
        <v>25305</v>
      </c>
      <c r="AA27" s="15">
        <v>25197</v>
      </c>
      <c r="AB27" s="15">
        <v>108</v>
      </c>
    </row>
    <row r="28" spans="3:28" s="11" customFormat="1" ht="11.25" customHeight="1">
      <c r="C28" s="16" t="s">
        <v>22</v>
      </c>
      <c r="D28" s="15">
        <v>5208</v>
      </c>
      <c r="E28" s="15">
        <v>729</v>
      </c>
      <c r="F28" s="15">
        <f t="shared" si="6"/>
        <v>5937</v>
      </c>
      <c r="G28" s="15">
        <v>5274</v>
      </c>
      <c r="H28" s="15">
        <v>736</v>
      </c>
      <c r="I28" s="15">
        <f t="shared" si="7"/>
        <v>6010</v>
      </c>
      <c r="J28" s="15">
        <v>6035</v>
      </c>
      <c r="K28" s="29"/>
      <c r="L28" s="15">
        <v>693</v>
      </c>
      <c r="M28" s="15">
        <f t="shared" si="3"/>
        <v>6728</v>
      </c>
      <c r="N28" s="15">
        <v>7493</v>
      </c>
      <c r="O28" s="15">
        <v>6717</v>
      </c>
      <c r="P28" s="15">
        <v>776</v>
      </c>
      <c r="Q28" s="15">
        <f t="shared" si="5"/>
        <v>7168</v>
      </c>
      <c r="R28" s="15">
        <v>6443</v>
      </c>
      <c r="S28" s="15">
        <v>725</v>
      </c>
      <c r="T28" s="15">
        <v>7681</v>
      </c>
      <c r="U28" s="15">
        <v>7226</v>
      </c>
      <c r="V28" s="15">
        <v>455</v>
      </c>
      <c r="W28" s="15">
        <v>7854</v>
      </c>
      <c r="X28" s="15">
        <v>7363</v>
      </c>
      <c r="Y28" s="15">
        <v>491</v>
      </c>
      <c r="Z28" s="15">
        <v>8457</v>
      </c>
      <c r="AA28" s="15">
        <v>7853</v>
      </c>
      <c r="AB28" s="15">
        <v>604</v>
      </c>
    </row>
    <row r="29" spans="3:28" s="11" customFormat="1" ht="11.25" customHeight="1">
      <c r="C29" s="16" t="s">
        <v>23</v>
      </c>
      <c r="D29" s="15">
        <v>5486</v>
      </c>
      <c r="E29" s="15">
        <v>0</v>
      </c>
      <c r="F29" s="15">
        <f t="shared" si="6"/>
        <v>5486</v>
      </c>
      <c r="G29" s="15">
        <v>4685</v>
      </c>
      <c r="H29" s="15">
        <v>0</v>
      </c>
      <c r="I29" s="15">
        <f t="shared" si="7"/>
        <v>4685</v>
      </c>
      <c r="J29" s="15">
        <v>5346</v>
      </c>
      <c r="K29" s="29"/>
      <c r="L29" s="15">
        <v>0</v>
      </c>
      <c r="M29" s="15">
        <f t="shared" si="3"/>
        <v>5346</v>
      </c>
      <c r="N29" s="15">
        <v>2991</v>
      </c>
      <c r="O29" s="15">
        <v>2991</v>
      </c>
      <c r="P29" s="15">
        <v>0</v>
      </c>
      <c r="Q29" s="15">
        <f t="shared" si="5"/>
        <v>2978</v>
      </c>
      <c r="R29" s="15">
        <v>2978</v>
      </c>
      <c r="S29" s="15">
        <v>0</v>
      </c>
      <c r="T29" s="15">
        <v>2163</v>
      </c>
      <c r="U29" s="15">
        <v>2163</v>
      </c>
      <c r="V29" s="15">
        <v>0</v>
      </c>
      <c r="W29" s="15">
        <v>1295</v>
      </c>
      <c r="X29" s="15">
        <v>1295</v>
      </c>
      <c r="Y29" s="15">
        <v>0</v>
      </c>
      <c r="Z29" s="15">
        <v>1245</v>
      </c>
      <c r="AA29" s="15">
        <v>1245</v>
      </c>
      <c r="AB29" s="15">
        <v>0</v>
      </c>
    </row>
    <row r="30" spans="3:28" s="11" customFormat="1" ht="11.25" customHeight="1">
      <c r="C30" s="16" t="s">
        <v>24</v>
      </c>
      <c r="D30" s="15">
        <v>7458</v>
      </c>
      <c r="E30" s="15">
        <v>243</v>
      </c>
      <c r="F30" s="15">
        <f t="shared" si="6"/>
        <v>7701</v>
      </c>
      <c r="G30" s="15">
        <v>7779</v>
      </c>
      <c r="H30" s="15">
        <v>199</v>
      </c>
      <c r="I30" s="15">
        <f t="shared" si="7"/>
        <v>7978</v>
      </c>
      <c r="J30" s="15">
        <v>7034</v>
      </c>
      <c r="K30" s="29"/>
      <c r="L30" s="15">
        <v>198</v>
      </c>
      <c r="M30" s="15">
        <f t="shared" si="3"/>
        <v>7232</v>
      </c>
      <c r="N30" s="15">
        <v>7329</v>
      </c>
      <c r="O30" s="15">
        <v>7126</v>
      </c>
      <c r="P30" s="15">
        <v>203</v>
      </c>
      <c r="Q30" s="15">
        <f t="shared" si="5"/>
        <v>7944</v>
      </c>
      <c r="R30" s="15">
        <v>7758</v>
      </c>
      <c r="S30" s="15">
        <v>186</v>
      </c>
      <c r="T30" s="15">
        <v>7845</v>
      </c>
      <c r="U30" s="15">
        <v>7725</v>
      </c>
      <c r="V30" s="15">
        <v>120</v>
      </c>
      <c r="W30" s="15">
        <v>8264</v>
      </c>
      <c r="X30" s="15">
        <v>8127</v>
      </c>
      <c r="Y30" s="15">
        <v>137</v>
      </c>
      <c r="Z30" s="15">
        <v>7800</v>
      </c>
      <c r="AA30" s="15">
        <v>7656</v>
      </c>
      <c r="AB30" s="15">
        <v>144</v>
      </c>
    </row>
    <row r="31" spans="3:28" s="11" customFormat="1" ht="11.25" customHeight="1">
      <c r="C31" s="16" t="s">
        <v>25</v>
      </c>
      <c r="D31" s="15">
        <v>637</v>
      </c>
      <c r="E31" s="15">
        <v>88</v>
      </c>
      <c r="F31" s="15">
        <f t="shared" si="6"/>
        <v>725</v>
      </c>
      <c r="G31" s="15">
        <v>628</v>
      </c>
      <c r="H31" s="15">
        <v>78</v>
      </c>
      <c r="I31" s="15">
        <f t="shared" si="7"/>
        <v>706</v>
      </c>
      <c r="J31" s="15">
        <v>670</v>
      </c>
      <c r="K31" s="29"/>
      <c r="L31" s="15">
        <v>84</v>
      </c>
      <c r="M31" s="15">
        <f t="shared" si="3"/>
        <v>754</v>
      </c>
      <c r="N31" s="15">
        <v>769</v>
      </c>
      <c r="O31" s="15">
        <v>694</v>
      </c>
      <c r="P31" s="15">
        <v>75</v>
      </c>
      <c r="Q31" s="15">
        <f t="shared" si="5"/>
        <v>782</v>
      </c>
      <c r="R31" s="15">
        <v>705</v>
      </c>
      <c r="S31" s="15">
        <v>77</v>
      </c>
      <c r="T31" s="15">
        <v>766</v>
      </c>
      <c r="U31" s="15">
        <v>732</v>
      </c>
      <c r="V31" s="15">
        <v>34</v>
      </c>
      <c r="W31" s="15">
        <v>780</v>
      </c>
      <c r="X31" s="15">
        <v>739</v>
      </c>
      <c r="Y31" s="15">
        <v>41</v>
      </c>
      <c r="Z31" s="15">
        <v>673</v>
      </c>
      <c r="AA31" s="15">
        <v>632</v>
      </c>
      <c r="AB31" s="15">
        <v>41</v>
      </c>
    </row>
    <row r="32" spans="1:28" s="11" customFormat="1" ht="11.25" customHeight="1">
      <c r="A32" s="17"/>
      <c r="B32" s="17"/>
      <c r="C32" s="16" t="s">
        <v>27</v>
      </c>
      <c r="D32" s="15">
        <v>14516</v>
      </c>
      <c r="E32" s="15">
        <v>1430</v>
      </c>
      <c r="F32" s="15">
        <f t="shared" si="6"/>
        <v>15946</v>
      </c>
      <c r="G32" s="15">
        <v>14217</v>
      </c>
      <c r="H32" s="15">
        <v>1223</v>
      </c>
      <c r="I32" s="15">
        <f t="shared" si="7"/>
        <v>15440</v>
      </c>
      <c r="J32" s="15">
        <v>10083</v>
      </c>
      <c r="K32" s="29"/>
      <c r="L32" s="15">
        <v>1367</v>
      </c>
      <c r="M32" s="15">
        <f t="shared" si="3"/>
        <v>11450</v>
      </c>
      <c r="N32" s="15">
        <v>17791</v>
      </c>
      <c r="O32" s="15">
        <v>16572</v>
      </c>
      <c r="P32" s="15">
        <v>1219</v>
      </c>
      <c r="Q32" s="15">
        <f t="shared" si="5"/>
        <v>18411</v>
      </c>
      <c r="R32" s="15">
        <v>17161</v>
      </c>
      <c r="S32" s="15">
        <v>1250</v>
      </c>
      <c r="T32" s="15">
        <v>18794</v>
      </c>
      <c r="U32" s="15">
        <v>18437</v>
      </c>
      <c r="V32" s="15">
        <v>357</v>
      </c>
      <c r="W32" s="15">
        <v>13766</v>
      </c>
      <c r="X32" s="15">
        <v>13288</v>
      </c>
      <c r="Y32" s="15">
        <v>478</v>
      </c>
      <c r="Z32" s="15">
        <v>14252</v>
      </c>
      <c r="AA32" s="15">
        <v>13614</v>
      </c>
      <c r="AB32" s="15">
        <v>638</v>
      </c>
    </row>
    <row r="33" spans="1:28" s="13" customFormat="1" ht="11.25" customHeight="1">
      <c r="A33" s="48" t="s">
        <v>28</v>
      </c>
      <c r="B33" s="48"/>
      <c r="C33" s="48"/>
      <c r="D33" s="15">
        <v>255643</v>
      </c>
      <c r="E33" s="15">
        <f>SUM(E34:E42)</f>
        <v>23593</v>
      </c>
      <c r="F33" s="15">
        <f t="shared" si="6"/>
        <v>279236</v>
      </c>
      <c r="G33" s="12">
        <v>271830</v>
      </c>
      <c r="H33" s="12">
        <f>SUM(H34:H43)</f>
        <v>24992</v>
      </c>
      <c r="I33" s="12">
        <f t="shared" si="7"/>
        <v>296822</v>
      </c>
      <c r="J33" s="12">
        <f>SUM(J34:J43)</f>
        <v>312395</v>
      </c>
      <c r="K33" s="28"/>
      <c r="L33" s="12">
        <f>SUM(L34:L43)</f>
        <v>24084</v>
      </c>
      <c r="M33" s="12">
        <f t="shared" si="3"/>
        <v>336479</v>
      </c>
      <c r="N33" s="12">
        <f aca="true" t="shared" si="8" ref="N33:S33">SUM(N34:N43)</f>
        <v>361733</v>
      </c>
      <c r="O33" s="12">
        <f t="shared" si="8"/>
        <v>336907</v>
      </c>
      <c r="P33" s="12">
        <f t="shared" si="8"/>
        <v>24826</v>
      </c>
      <c r="Q33" s="12">
        <f t="shared" si="8"/>
        <v>380390</v>
      </c>
      <c r="R33" s="12">
        <f t="shared" si="8"/>
        <v>355102</v>
      </c>
      <c r="S33" s="12">
        <f t="shared" si="8"/>
        <v>25288</v>
      </c>
      <c r="T33" s="12">
        <v>380144</v>
      </c>
      <c r="U33" s="12">
        <v>369560</v>
      </c>
      <c r="V33" s="12">
        <v>10584</v>
      </c>
      <c r="W33" s="12">
        <v>397323</v>
      </c>
      <c r="X33" s="12">
        <v>386250</v>
      </c>
      <c r="Y33" s="12">
        <v>11073</v>
      </c>
      <c r="Z33" s="12">
        <v>381202</v>
      </c>
      <c r="AA33" s="12">
        <v>369717</v>
      </c>
      <c r="AB33" s="12">
        <v>11485</v>
      </c>
    </row>
    <row r="34" spans="2:28" s="11" customFormat="1" ht="11.25" customHeight="1">
      <c r="B34" s="36" t="s">
        <v>29</v>
      </c>
      <c r="C34" s="36"/>
      <c r="D34" s="15">
        <v>128453</v>
      </c>
      <c r="E34" s="15">
        <v>15433</v>
      </c>
      <c r="F34" s="15">
        <f t="shared" si="6"/>
        <v>143886</v>
      </c>
      <c r="G34" s="15">
        <v>138148</v>
      </c>
      <c r="H34" s="15">
        <v>15927</v>
      </c>
      <c r="I34" s="15">
        <f t="shared" si="7"/>
        <v>154075</v>
      </c>
      <c r="J34" s="15">
        <v>144344</v>
      </c>
      <c r="K34" s="29"/>
      <c r="L34" s="15">
        <v>15479</v>
      </c>
      <c r="M34" s="15">
        <f t="shared" si="3"/>
        <v>159823</v>
      </c>
      <c r="N34" s="15">
        <v>170258</v>
      </c>
      <c r="O34" s="15">
        <v>154188</v>
      </c>
      <c r="P34" s="15">
        <v>16070</v>
      </c>
      <c r="Q34" s="15">
        <f aca="true" t="shared" si="9" ref="Q34:Q43">R34+S34</f>
        <v>169706</v>
      </c>
      <c r="R34" s="15">
        <v>153330</v>
      </c>
      <c r="S34" s="15">
        <v>16376</v>
      </c>
      <c r="T34" s="15">
        <v>169592</v>
      </c>
      <c r="U34" s="15">
        <v>160359</v>
      </c>
      <c r="V34" s="15">
        <v>9233</v>
      </c>
      <c r="W34" s="15">
        <v>172191</v>
      </c>
      <c r="X34" s="15">
        <v>162317</v>
      </c>
      <c r="Y34" s="15">
        <v>9874</v>
      </c>
      <c r="Z34" s="15">
        <v>175183</v>
      </c>
      <c r="AA34" s="15">
        <v>164938</v>
      </c>
      <c r="AB34" s="15">
        <v>10245</v>
      </c>
    </row>
    <row r="35" spans="2:28" s="11" customFormat="1" ht="11.25" customHeight="1">
      <c r="B35" s="36" t="s">
        <v>30</v>
      </c>
      <c r="C35" s="36"/>
      <c r="D35" s="15">
        <v>8395</v>
      </c>
      <c r="E35" s="15">
        <v>2</v>
      </c>
      <c r="F35" s="15">
        <f t="shared" si="6"/>
        <v>8397</v>
      </c>
      <c r="G35" s="15">
        <v>11363</v>
      </c>
      <c r="H35" s="15">
        <v>7</v>
      </c>
      <c r="I35" s="15">
        <f t="shared" si="7"/>
        <v>11370</v>
      </c>
      <c r="J35" s="15">
        <v>40065</v>
      </c>
      <c r="K35" s="30" t="s">
        <v>46</v>
      </c>
      <c r="L35" s="15">
        <v>12</v>
      </c>
      <c r="M35" s="15">
        <f t="shared" si="3"/>
        <v>40077</v>
      </c>
      <c r="N35" s="15">
        <v>42582</v>
      </c>
      <c r="O35" s="15">
        <v>42569</v>
      </c>
      <c r="P35" s="15">
        <v>13</v>
      </c>
      <c r="Q35" s="15">
        <f t="shared" si="9"/>
        <v>45679</v>
      </c>
      <c r="R35" s="15">
        <v>45605</v>
      </c>
      <c r="S35" s="15">
        <v>74</v>
      </c>
      <c r="T35" s="15">
        <v>45924</v>
      </c>
      <c r="U35" s="15">
        <v>45919</v>
      </c>
      <c r="V35" s="15">
        <v>5</v>
      </c>
      <c r="W35" s="15">
        <v>53378</v>
      </c>
      <c r="X35" s="15">
        <v>53376</v>
      </c>
      <c r="Y35" s="15">
        <v>2</v>
      </c>
      <c r="Z35" s="15">
        <v>53904</v>
      </c>
      <c r="AA35" s="15">
        <v>53903</v>
      </c>
      <c r="AB35" s="15">
        <v>1</v>
      </c>
    </row>
    <row r="36" spans="2:28" s="11" customFormat="1" ht="11.25" customHeight="1">
      <c r="B36" s="36" t="s">
        <v>31</v>
      </c>
      <c r="C36" s="36"/>
      <c r="D36" s="15">
        <v>22210</v>
      </c>
      <c r="E36" s="15">
        <v>297</v>
      </c>
      <c r="F36" s="15">
        <f t="shared" si="6"/>
        <v>22507</v>
      </c>
      <c r="G36" s="15">
        <v>23387</v>
      </c>
      <c r="H36" s="15">
        <v>375</v>
      </c>
      <c r="I36" s="15">
        <f t="shared" si="7"/>
        <v>23762</v>
      </c>
      <c r="J36" s="15">
        <v>36479</v>
      </c>
      <c r="K36" s="29"/>
      <c r="L36" s="15">
        <v>430</v>
      </c>
      <c r="M36" s="15">
        <f t="shared" si="3"/>
        <v>36909</v>
      </c>
      <c r="N36" s="15">
        <v>40754</v>
      </c>
      <c r="O36" s="15">
        <v>40474</v>
      </c>
      <c r="P36" s="15">
        <v>280</v>
      </c>
      <c r="Q36" s="15">
        <f t="shared" si="9"/>
        <v>41717</v>
      </c>
      <c r="R36" s="15">
        <v>41463</v>
      </c>
      <c r="S36" s="15">
        <v>254</v>
      </c>
      <c r="T36" s="15">
        <v>44920</v>
      </c>
      <c r="U36" s="15">
        <v>44920</v>
      </c>
      <c r="V36" s="15">
        <v>0</v>
      </c>
      <c r="W36" s="15">
        <v>47497</v>
      </c>
      <c r="X36" s="15">
        <v>47497</v>
      </c>
      <c r="Y36" s="15">
        <v>0</v>
      </c>
      <c r="Z36" s="15">
        <v>49397</v>
      </c>
      <c r="AA36" s="15">
        <v>49397</v>
      </c>
      <c r="AB36" s="15">
        <v>0</v>
      </c>
    </row>
    <row r="37" spans="2:28" s="11" customFormat="1" ht="11.25" customHeight="1">
      <c r="B37" s="36" t="s">
        <v>32</v>
      </c>
      <c r="C37" s="36"/>
      <c r="D37" s="15">
        <v>45189</v>
      </c>
      <c r="E37" s="15">
        <v>0</v>
      </c>
      <c r="F37" s="15">
        <f t="shared" si="6"/>
        <v>45189</v>
      </c>
      <c r="G37" s="15">
        <v>47894</v>
      </c>
      <c r="H37" s="15">
        <v>0</v>
      </c>
      <c r="I37" s="15">
        <f t="shared" si="7"/>
        <v>47894</v>
      </c>
      <c r="J37" s="15">
        <v>41250</v>
      </c>
      <c r="K37" s="29"/>
      <c r="L37" s="15">
        <v>0</v>
      </c>
      <c r="M37" s="15">
        <f t="shared" si="3"/>
        <v>41250</v>
      </c>
      <c r="N37" s="15">
        <v>44071</v>
      </c>
      <c r="O37" s="15">
        <v>44071</v>
      </c>
      <c r="P37" s="15">
        <v>0</v>
      </c>
      <c r="Q37" s="15">
        <f t="shared" si="9"/>
        <v>47659</v>
      </c>
      <c r="R37" s="15">
        <v>47659</v>
      </c>
      <c r="S37" s="15">
        <v>0</v>
      </c>
      <c r="T37" s="15">
        <v>51672</v>
      </c>
      <c r="U37" s="15">
        <v>51672</v>
      </c>
      <c r="V37" s="15">
        <v>0</v>
      </c>
      <c r="W37" s="15">
        <v>52721</v>
      </c>
      <c r="X37" s="15">
        <v>52721</v>
      </c>
      <c r="Y37" s="15">
        <v>0</v>
      </c>
      <c r="Z37" s="15">
        <v>52299</v>
      </c>
      <c r="AA37" s="15">
        <v>52299</v>
      </c>
      <c r="AB37" s="15">
        <v>0</v>
      </c>
    </row>
    <row r="38" spans="2:28" s="11" customFormat="1" ht="11.25" customHeight="1">
      <c r="B38" s="36" t="s">
        <v>33</v>
      </c>
      <c r="C38" s="36"/>
      <c r="D38" s="15">
        <v>20580</v>
      </c>
      <c r="E38" s="15">
        <v>71</v>
      </c>
      <c r="F38" s="15">
        <f t="shared" si="6"/>
        <v>20651</v>
      </c>
      <c r="G38" s="15">
        <v>19445</v>
      </c>
      <c r="H38" s="15">
        <v>0</v>
      </c>
      <c r="I38" s="15">
        <f t="shared" si="7"/>
        <v>19445</v>
      </c>
      <c r="J38" s="15">
        <v>16630</v>
      </c>
      <c r="K38" s="29"/>
      <c r="L38" s="15">
        <v>0</v>
      </c>
      <c r="M38" s="15">
        <f t="shared" si="3"/>
        <v>16630</v>
      </c>
      <c r="N38" s="15">
        <v>19075</v>
      </c>
      <c r="O38" s="15">
        <v>19075</v>
      </c>
      <c r="P38" s="15">
        <v>0</v>
      </c>
      <c r="Q38" s="15">
        <f t="shared" si="9"/>
        <v>25062</v>
      </c>
      <c r="R38" s="15">
        <v>25062</v>
      </c>
      <c r="S38" s="15">
        <v>0</v>
      </c>
      <c r="T38" s="15">
        <v>24930</v>
      </c>
      <c r="U38" s="15">
        <v>24930</v>
      </c>
      <c r="V38" s="15">
        <v>0</v>
      </c>
      <c r="W38" s="15">
        <v>26588</v>
      </c>
      <c r="X38" s="15">
        <v>26588</v>
      </c>
      <c r="Y38" s="15">
        <v>0</v>
      </c>
      <c r="Z38" s="15">
        <v>27254</v>
      </c>
      <c r="AA38" s="15">
        <v>27254</v>
      </c>
      <c r="AB38" s="15">
        <v>0</v>
      </c>
    </row>
    <row r="39" spans="2:28" s="11" customFormat="1" ht="11.25" customHeight="1">
      <c r="B39" s="36" t="s">
        <v>34</v>
      </c>
      <c r="C39" s="36"/>
      <c r="D39" s="15">
        <v>-218</v>
      </c>
      <c r="E39" s="15">
        <v>0</v>
      </c>
      <c r="F39" s="15">
        <f t="shared" si="6"/>
        <v>-218</v>
      </c>
      <c r="G39" s="15">
        <v>-327</v>
      </c>
      <c r="H39" s="15">
        <v>0</v>
      </c>
      <c r="I39" s="15">
        <f t="shared" si="7"/>
        <v>-327</v>
      </c>
      <c r="J39" s="15">
        <v>-251</v>
      </c>
      <c r="K39" s="29"/>
      <c r="L39" s="15">
        <v>10</v>
      </c>
      <c r="M39" s="15">
        <f t="shared" si="3"/>
        <v>-241</v>
      </c>
      <c r="N39" s="15">
        <v>-812</v>
      </c>
      <c r="O39" s="15">
        <v>-819</v>
      </c>
      <c r="P39" s="15">
        <v>7</v>
      </c>
      <c r="Q39" s="15">
        <f t="shared" si="9"/>
        <v>-150</v>
      </c>
      <c r="R39" s="15">
        <v>-157</v>
      </c>
      <c r="S39" s="15">
        <v>7</v>
      </c>
      <c r="T39" s="15">
        <v>-510</v>
      </c>
      <c r="U39" s="15">
        <v>-511</v>
      </c>
      <c r="V39" s="15">
        <v>1</v>
      </c>
      <c r="W39" s="15">
        <v>-261</v>
      </c>
      <c r="X39" s="15">
        <v>-262</v>
      </c>
      <c r="Y39" s="15">
        <v>1</v>
      </c>
      <c r="Z39" s="15">
        <v>-208</v>
      </c>
      <c r="AA39" s="15">
        <v>-209</v>
      </c>
      <c r="AB39" s="15">
        <v>1</v>
      </c>
    </row>
    <row r="40" spans="2:28" s="11" customFormat="1" ht="11.25" customHeight="1">
      <c r="B40" s="36" t="s">
        <v>35</v>
      </c>
      <c r="C40" s="36"/>
      <c r="D40" s="15">
        <v>573</v>
      </c>
      <c r="E40" s="15">
        <v>136</v>
      </c>
      <c r="F40" s="15">
        <f t="shared" si="6"/>
        <v>709</v>
      </c>
      <c r="G40" s="15">
        <v>703</v>
      </c>
      <c r="H40" s="15">
        <v>138</v>
      </c>
      <c r="I40" s="15">
        <f t="shared" si="7"/>
        <v>841</v>
      </c>
      <c r="J40" s="15">
        <v>877</v>
      </c>
      <c r="K40" s="29"/>
      <c r="L40" s="15">
        <v>123</v>
      </c>
      <c r="M40" s="15">
        <f t="shared" si="3"/>
        <v>1000</v>
      </c>
      <c r="N40" s="15">
        <v>1107</v>
      </c>
      <c r="O40" s="15">
        <v>1004</v>
      </c>
      <c r="P40" s="15">
        <v>103</v>
      </c>
      <c r="Q40" s="15">
        <f t="shared" si="9"/>
        <v>1672</v>
      </c>
      <c r="R40" s="15">
        <v>1564</v>
      </c>
      <c r="S40" s="15">
        <v>108</v>
      </c>
      <c r="T40" s="15">
        <v>1512</v>
      </c>
      <c r="U40" s="15">
        <v>1446</v>
      </c>
      <c r="V40" s="15">
        <v>66</v>
      </c>
      <c r="W40" s="15">
        <v>1003</v>
      </c>
      <c r="X40" s="15">
        <v>936</v>
      </c>
      <c r="Y40" s="15">
        <v>67</v>
      </c>
      <c r="Z40" s="15">
        <v>1036</v>
      </c>
      <c r="AA40" s="15">
        <v>961</v>
      </c>
      <c r="AB40" s="15">
        <v>75</v>
      </c>
    </row>
    <row r="41" spans="2:28" s="11" customFormat="1" ht="11.25" customHeight="1">
      <c r="B41" s="36" t="s">
        <v>36</v>
      </c>
      <c r="C41" s="36"/>
      <c r="D41" s="15">
        <v>7557</v>
      </c>
      <c r="E41" s="15">
        <v>1865</v>
      </c>
      <c r="F41" s="15">
        <f t="shared" si="6"/>
        <v>9422</v>
      </c>
      <c r="G41" s="15">
        <v>8317</v>
      </c>
      <c r="H41" s="15">
        <v>1545</v>
      </c>
      <c r="I41" s="15">
        <f t="shared" si="7"/>
        <v>9862</v>
      </c>
      <c r="J41" s="15">
        <v>9751</v>
      </c>
      <c r="K41" s="29"/>
      <c r="L41" s="15">
        <v>1696</v>
      </c>
      <c r="M41" s="15">
        <f t="shared" si="3"/>
        <v>11447</v>
      </c>
      <c r="N41" s="15">
        <v>13663</v>
      </c>
      <c r="O41" s="15">
        <v>11624</v>
      </c>
      <c r="P41" s="15">
        <v>2039</v>
      </c>
      <c r="Q41" s="15">
        <f t="shared" si="9"/>
        <v>15185</v>
      </c>
      <c r="R41" s="15">
        <v>13111</v>
      </c>
      <c r="S41" s="15">
        <v>2074</v>
      </c>
      <c r="T41" s="15">
        <v>15025</v>
      </c>
      <c r="U41" s="15">
        <v>13754</v>
      </c>
      <c r="V41" s="15">
        <v>1271</v>
      </c>
      <c r="W41" s="15">
        <v>13605</v>
      </c>
      <c r="X41" s="15">
        <v>12476</v>
      </c>
      <c r="Y41" s="15">
        <v>1129</v>
      </c>
      <c r="Z41" s="15">
        <v>13748</v>
      </c>
      <c r="AA41" s="15">
        <v>12588</v>
      </c>
      <c r="AB41" s="15">
        <v>1160</v>
      </c>
    </row>
    <row r="42" spans="2:28" s="11" customFormat="1" ht="11.25" customHeight="1">
      <c r="B42" s="36" t="s">
        <v>37</v>
      </c>
      <c r="C42" s="36"/>
      <c r="D42" s="15">
        <v>23287</v>
      </c>
      <c r="E42" s="15">
        <v>5789</v>
      </c>
      <c r="F42" s="15">
        <f t="shared" si="6"/>
        <v>29076</v>
      </c>
      <c r="G42" s="15">
        <v>28364</v>
      </c>
      <c r="H42" s="15">
        <v>7000</v>
      </c>
      <c r="I42" s="15">
        <f t="shared" si="7"/>
        <v>35364</v>
      </c>
      <c r="J42" s="15">
        <v>27974</v>
      </c>
      <c r="K42" s="29"/>
      <c r="L42" s="15">
        <v>6334</v>
      </c>
      <c r="M42" s="15">
        <f t="shared" si="3"/>
        <v>34308</v>
      </c>
      <c r="N42" s="15">
        <v>34931</v>
      </c>
      <c r="O42" s="15">
        <v>28617</v>
      </c>
      <c r="P42" s="15">
        <v>6314</v>
      </c>
      <c r="Q42" s="15">
        <f t="shared" si="9"/>
        <v>37343</v>
      </c>
      <c r="R42" s="15">
        <v>30948</v>
      </c>
      <c r="S42" s="15">
        <v>6395</v>
      </c>
      <c r="T42" s="15">
        <v>29024</v>
      </c>
      <c r="U42" s="15">
        <v>29016</v>
      </c>
      <c r="V42" s="15">
        <v>8</v>
      </c>
      <c r="W42" s="15">
        <v>30759</v>
      </c>
      <c r="X42" s="15">
        <v>30759</v>
      </c>
      <c r="Y42" s="15">
        <v>0</v>
      </c>
      <c r="Z42" s="15">
        <v>30298</v>
      </c>
      <c r="AA42" s="15">
        <v>30295</v>
      </c>
      <c r="AB42" s="15">
        <v>3</v>
      </c>
    </row>
    <row r="43" spans="2:28" s="11" customFormat="1" ht="11.25" customHeight="1">
      <c r="B43" s="46" t="s">
        <v>38</v>
      </c>
      <c r="C43" s="46"/>
      <c r="D43" s="19">
        <v>-383</v>
      </c>
      <c r="E43" s="19">
        <v>0</v>
      </c>
      <c r="F43" s="19">
        <f t="shared" si="6"/>
        <v>-383</v>
      </c>
      <c r="G43" s="19">
        <v>-5464</v>
      </c>
      <c r="H43" s="19">
        <v>0</v>
      </c>
      <c r="I43" s="19">
        <f t="shared" si="7"/>
        <v>-5464</v>
      </c>
      <c r="J43" s="19">
        <v>-4724</v>
      </c>
      <c r="K43" s="35"/>
      <c r="L43" s="19">
        <v>0</v>
      </c>
      <c r="M43" s="19">
        <f t="shared" si="3"/>
        <v>-4724</v>
      </c>
      <c r="N43" s="19">
        <v>-3896</v>
      </c>
      <c r="O43" s="19">
        <v>-3896</v>
      </c>
      <c r="P43" s="19">
        <v>0</v>
      </c>
      <c r="Q43" s="19">
        <f t="shared" si="9"/>
        <v>-3483</v>
      </c>
      <c r="R43" s="19">
        <v>-3483</v>
      </c>
      <c r="S43" s="19">
        <v>0</v>
      </c>
      <c r="T43" s="19">
        <v>-1945</v>
      </c>
      <c r="U43" s="19">
        <v>-1945</v>
      </c>
      <c r="V43" s="19">
        <v>0</v>
      </c>
      <c r="W43" s="19">
        <v>-158</v>
      </c>
      <c r="X43" s="19">
        <v>-158</v>
      </c>
      <c r="Y43" s="19">
        <v>0</v>
      </c>
      <c r="Z43" s="19">
        <v>-21709</v>
      </c>
      <c r="AA43" s="19">
        <v>-21709</v>
      </c>
      <c r="AB43" s="19">
        <v>0</v>
      </c>
    </row>
    <row r="44" spans="1:28" s="20" customFormat="1" ht="5.25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:28" s="21" customFormat="1" ht="9">
      <c r="A45" s="47" t="s">
        <v>39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s="21" customFormat="1" ht="9">
      <c r="A46" s="47" t="s">
        <v>40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s="21" customFormat="1" ht="9">
      <c r="A47" s="47" t="s">
        <v>41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s="20" customFormat="1" ht="5.25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:28" s="22" customFormat="1" ht="19.5" customHeight="1">
      <c r="A49" s="45" t="s">
        <v>42</v>
      </c>
      <c r="B49" s="45"/>
      <c r="C49" s="45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20" customFormat="1" ht="5.2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:28" s="23" customFormat="1" ht="11.25" customHeight="1">
      <c r="A51" s="44" t="s">
        <v>52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spans="1:28" s="23" customFormat="1" ht="11.25" customHeight="1">
      <c r="A52" s="44" t="s">
        <v>51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</sheetData>
  <mergeCells count="48">
    <mergeCell ref="A8:C8"/>
    <mergeCell ref="A1:AB1"/>
    <mergeCell ref="A3:AB3"/>
    <mergeCell ref="A4:AB4"/>
    <mergeCell ref="A7:C7"/>
    <mergeCell ref="A2:C2"/>
    <mergeCell ref="J5:M5"/>
    <mergeCell ref="J6:M6"/>
    <mergeCell ref="G5:I5"/>
    <mergeCell ref="G6:I6"/>
    <mergeCell ref="A5:C5"/>
    <mergeCell ref="A6:C6"/>
    <mergeCell ref="D5:F5"/>
    <mergeCell ref="D6:F6"/>
    <mergeCell ref="A9:C9"/>
    <mergeCell ref="A33:C33"/>
    <mergeCell ref="B34:C34"/>
    <mergeCell ref="A10:C10"/>
    <mergeCell ref="B11:C11"/>
    <mergeCell ref="A51:AB51"/>
    <mergeCell ref="A52:AB52"/>
    <mergeCell ref="A49:C49"/>
    <mergeCell ref="B43:C43"/>
    <mergeCell ref="A44:AB44"/>
    <mergeCell ref="A45:AB45"/>
    <mergeCell ref="A48:AB48"/>
    <mergeCell ref="A47:AB47"/>
    <mergeCell ref="A46:AB46"/>
    <mergeCell ref="Z5:AB5"/>
    <mergeCell ref="W6:Y6"/>
    <mergeCell ref="W5:Y5"/>
    <mergeCell ref="A50:AB50"/>
    <mergeCell ref="T5:V5"/>
    <mergeCell ref="T6:V6"/>
    <mergeCell ref="Q5:S5"/>
    <mergeCell ref="Q6:S6"/>
    <mergeCell ref="N5:P5"/>
    <mergeCell ref="N6:P6"/>
    <mergeCell ref="B42:C42"/>
    <mergeCell ref="B35:C35"/>
    <mergeCell ref="B36:C36"/>
    <mergeCell ref="Z6:AB6"/>
    <mergeCell ref="B39:C39"/>
    <mergeCell ref="B40:C40"/>
    <mergeCell ref="B41:C41"/>
    <mergeCell ref="B37:C37"/>
    <mergeCell ref="B38:C38"/>
    <mergeCell ref="B22:C22"/>
  </mergeCells>
  <printOptions/>
  <pageMargins left="0" right="0" top="0" bottom="0" header="0" footer="0"/>
  <pageSetup fitToWidth="2" horizontalDpi="1200" verticalDpi="12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3" sqref="A3:G3"/>
    </sheetView>
  </sheetViews>
  <sheetFormatPr defaultColWidth="9.140625" defaultRowHeight="12.75"/>
  <cols>
    <col min="1" max="2" width="1.7109375" style="1" customWidth="1"/>
    <col min="3" max="3" width="42.421875" style="1" customWidth="1"/>
    <col min="4" max="6" width="9.421875" style="2" customWidth="1"/>
    <col min="7" max="7" width="9.28125" style="2" customWidth="1"/>
    <col min="8" max="16384" width="9.140625" style="1" customWidth="1"/>
  </cols>
  <sheetData>
    <row r="1" spans="1:7" s="3" customFormat="1" ht="15" customHeight="1">
      <c r="A1" s="57"/>
      <c r="B1" s="57"/>
      <c r="C1" s="57"/>
      <c r="D1" s="57"/>
      <c r="E1" s="57"/>
      <c r="F1" s="57"/>
      <c r="G1" s="57"/>
    </row>
    <row r="2" spans="1:7" s="4" customFormat="1" ht="26.25" customHeight="1">
      <c r="A2" s="60" t="s">
        <v>47</v>
      </c>
      <c r="B2" s="60"/>
      <c r="C2" s="60"/>
      <c r="D2" s="60"/>
      <c r="E2" s="60"/>
      <c r="F2" s="60"/>
      <c r="G2" s="60"/>
    </row>
    <row r="3" spans="1:7" s="4" customFormat="1" ht="12.75">
      <c r="A3" s="58"/>
      <c r="B3" s="58"/>
      <c r="C3" s="58"/>
      <c r="D3" s="58"/>
      <c r="E3" s="58"/>
      <c r="F3" s="58"/>
      <c r="G3" s="58"/>
    </row>
    <row r="4" spans="1:7" s="3" customFormat="1" ht="14.25" customHeight="1">
      <c r="A4" s="59"/>
      <c r="B4" s="59"/>
      <c r="C4" s="59"/>
      <c r="D4" s="59"/>
      <c r="E4" s="59"/>
      <c r="F4" s="59"/>
      <c r="G4" s="59"/>
    </row>
    <row r="5" spans="1:7" s="5" customFormat="1" ht="12.75" customHeight="1">
      <c r="A5" s="49"/>
      <c r="B5" s="49"/>
      <c r="C5" s="62"/>
      <c r="D5" s="8">
        <v>1999</v>
      </c>
      <c r="E5" s="8">
        <v>2000</v>
      </c>
      <c r="F5" s="8">
        <v>2001</v>
      </c>
      <c r="G5" s="8">
        <v>2002</v>
      </c>
    </row>
    <row r="6" spans="1:7" s="5" customFormat="1" ht="12.75" customHeight="1">
      <c r="A6" s="38"/>
      <c r="B6" s="38"/>
      <c r="C6" s="41"/>
      <c r="D6" s="9"/>
      <c r="E6" s="9"/>
      <c r="F6" s="9"/>
      <c r="G6" s="9"/>
    </row>
    <row r="7" spans="1:7" s="5" customFormat="1" ht="12" customHeight="1">
      <c r="A7" s="38"/>
      <c r="B7" s="38"/>
      <c r="C7" s="38"/>
      <c r="D7" s="38"/>
      <c r="E7" s="38"/>
      <c r="F7" s="38"/>
      <c r="G7" s="38"/>
    </row>
    <row r="8" spans="1:7" s="5" customFormat="1" ht="12" customHeight="1">
      <c r="A8" s="56"/>
      <c r="B8" s="56"/>
      <c r="C8" s="56"/>
      <c r="D8" s="56"/>
      <c r="E8" s="56"/>
      <c r="F8" s="56"/>
      <c r="G8" s="56"/>
    </row>
    <row r="9" spans="1:7" s="11" customFormat="1" ht="12" customHeight="1">
      <c r="A9" s="48" t="s">
        <v>3</v>
      </c>
      <c r="B9" s="48"/>
      <c r="C9" s="48"/>
      <c r="D9" s="12">
        <v>150706</v>
      </c>
      <c r="E9" s="12">
        <v>149478</v>
      </c>
      <c r="F9" s="12">
        <v>154299</v>
      </c>
      <c r="G9" s="12">
        <v>171485</v>
      </c>
    </row>
    <row r="10" spans="1:7" s="13" customFormat="1" ht="11.25" customHeight="1">
      <c r="A10" s="48" t="s">
        <v>4</v>
      </c>
      <c r="B10" s="48"/>
      <c r="C10" s="48"/>
      <c r="D10" s="14">
        <v>395686</v>
      </c>
      <c r="E10" s="14">
        <v>391792</v>
      </c>
      <c r="F10" s="14">
        <v>399878</v>
      </c>
      <c r="G10" s="14">
        <v>426048</v>
      </c>
    </row>
    <row r="11" spans="2:7" s="11" customFormat="1" ht="11.25" customHeight="1">
      <c r="B11" s="36" t="s">
        <v>5</v>
      </c>
      <c r="C11" s="36"/>
      <c r="D11" s="15">
        <v>240565</v>
      </c>
      <c r="E11" s="15">
        <v>244922</v>
      </c>
      <c r="F11" s="15">
        <v>252039</v>
      </c>
      <c r="G11" s="15">
        <v>277827</v>
      </c>
    </row>
    <row r="12" spans="3:7" s="11" customFormat="1" ht="11.25" customHeight="1">
      <c r="C12" s="16" t="s">
        <v>6</v>
      </c>
      <c r="D12" s="15">
        <v>40844</v>
      </c>
      <c r="E12" s="15">
        <v>42560</v>
      </c>
      <c r="F12" s="15">
        <v>45170</v>
      </c>
      <c r="G12" s="15">
        <v>48921</v>
      </c>
    </row>
    <row r="13" spans="3:7" s="11" customFormat="1" ht="11.25" customHeight="1">
      <c r="C13" s="16" t="s">
        <v>7</v>
      </c>
      <c r="D13" s="15">
        <v>76586</v>
      </c>
      <c r="E13" s="15">
        <v>75914</v>
      </c>
      <c r="F13" s="15">
        <v>76748</v>
      </c>
      <c r="G13" s="15">
        <v>82567</v>
      </c>
    </row>
    <row r="14" spans="3:7" s="11" customFormat="1" ht="11.25" customHeight="1">
      <c r="C14" s="16" t="s">
        <v>8</v>
      </c>
      <c r="D14" s="15">
        <v>48668</v>
      </c>
      <c r="E14" s="15">
        <v>50849</v>
      </c>
      <c r="F14" s="15">
        <v>52908</v>
      </c>
      <c r="G14" s="15">
        <v>56782</v>
      </c>
    </row>
    <row r="15" spans="3:7" s="11" customFormat="1" ht="11.25" customHeight="1">
      <c r="C15" s="16" t="s">
        <v>9</v>
      </c>
      <c r="D15" s="15">
        <v>13700</v>
      </c>
      <c r="E15" s="15">
        <v>13563</v>
      </c>
      <c r="F15" s="15">
        <v>14007</v>
      </c>
      <c r="G15" s="15">
        <v>18396</v>
      </c>
    </row>
    <row r="16" spans="3:7" s="11" customFormat="1" ht="11.25" customHeight="1">
      <c r="C16" s="16" t="s">
        <v>10</v>
      </c>
      <c r="D16" s="15">
        <v>20714</v>
      </c>
      <c r="E16" s="15">
        <v>20992</v>
      </c>
      <c r="F16" s="15">
        <v>20923</v>
      </c>
      <c r="G16" s="15">
        <v>22871</v>
      </c>
    </row>
    <row r="17" spans="3:7" s="11" customFormat="1" ht="11.25" customHeight="1">
      <c r="C17" s="16" t="s">
        <v>11</v>
      </c>
      <c r="D17" s="15">
        <v>3124</v>
      </c>
      <c r="E17" s="15">
        <v>3239</v>
      </c>
      <c r="F17" s="15">
        <v>3202</v>
      </c>
      <c r="G17" s="15">
        <v>3649</v>
      </c>
    </row>
    <row r="18" spans="3:7" s="11" customFormat="1" ht="11.25" customHeight="1">
      <c r="C18" s="16" t="s">
        <v>12</v>
      </c>
      <c r="D18" s="15">
        <v>30918</v>
      </c>
      <c r="E18" s="15">
        <v>31910</v>
      </c>
      <c r="F18" s="15">
        <v>33049</v>
      </c>
      <c r="G18" s="15">
        <v>37638</v>
      </c>
    </row>
    <row r="19" spans="3:7" s="11" customFormat="1" ht="11.25" customHeight="1">
      <c r="C19" s="16" t="s">
        <v>13</v>
      </c>
      <c r="D19" s="15">
        <v>0</v>
      </c>
      <c r="E19" s="15">
        <v>0</v>
      </c>
      <c r="F19" s="15">
        <v>0</v>
      </c>
      <c r="G19" s="15">
        <v>0</v>
      </c>
    </row>
    <row r="20" spans="3:7" s="11" customFormat="1" ht="11.25" customHeight="1">
      <c r="C20" s="16" t="s">
        <v>49</v>
      </c>
      <c r="D20" s="15">
        <v>5240</v>
      </c>
      <c r="E20" s="15">
        <v>5128</v>
      </c>
      <c r="F20" s="15">
        <v>5297</v>
      </c>
      <c r="G20" s="15">
        <v>6107</v>
      </c>
    </row>
    <row r="21" spans="2:7" s="11" customFormat="1" ht="11.25" customHeight="1">
      <c r="B21" s="17"/>
      <c r="C21" s="17" t="s">
        <v>15</v>
      </c>
      <c r="D21" s="18">
        <v>771</v>
      </c>
      <c r="E21" s="18">
        <v>767</v>
      </c>
      <c r="F21" s="18">
        <v>735</v>
      </c>
      <c r="G21" s="18">
        <v>896</v>
      </c>
    </row>
    <row r="22" spans="2:7" s="11" customFormat="1" ht="11.25" customHeight="1">
      <c r="B22" s="36" t="s">
        <v>16</v>
      </c>
      <c r="C22" s="36"/>
      <c r="D22" s="15">
        <v>155121</v>
      </c>
      <c r="E22" s="15">
        <v>146870</v>
      </c>
      <c r="F22" s="15">
        <v>147839</v>
      </c>
      <c r="G22" s="15">
        <v>148221</v>
      </c>
    </row>
    <row r="23" spans="3:7" s="11" customFormat="1" ht="11.25" customHeight="1">
      <c r="C23" s="16" t="s">
        <v>17</v>
      </c>
      <c r="D23" s="15">
        <v>55376</v>
      </c>
      <c r="E23" s="15">
        <v>54049</v>
      </c>
      <c r="F23" s="15">
        <v>56257</v>
      </c>
      <c r="G23" s="15">
        <v>63912</v>
      </c>
    </row>
    <row r="24" spans="3:7" s="11" customFormat="1" ht="11.25" customHeight="1">
      <c r="C24" s="16" t="s">
        <v>18</v>
      </c>
      <c r="D24" s="15">
        <v>5735</v>
      </c>
      <c r="E24" s="15">
        <v>5410</v>
      </c>
      <c r="F24" s="15">
        <v>5431</v>
      </c>
      <c r="G24" s="15">
        <v>5638</v>
      </c>
    </row>
    <row r="25" spans="3:7" s="11" customFormat="1" ht="11.25" customHeight="1">
      <c r="C25" s="16" t="s">
        <v>19</v>
      </c>
      <c r="D25" s="15">
        <v>6851</v>
      </c>
      <c r="E25" s="15">
        <v>6773</v>
      </c>
      <c r="F25" s="15">
        <v>7037</v>
      </c>
      <c r="G25" s="15">
        <v>3409</v>
      </c>
    </row>
    <row r="26" spans="3:7" s="11" customFormat="1" ht="11.25" customHeight="1">
      <c r="C26" s="16" t="s">
        <v>20</v>
      </c>
      <c r="D26" s="15">
        <v>10609</v>
      </c>
      <c r="E26" s="15">
        <v>9861</v>
      </c>
      <c r="F26" s="15">
        <v>10258</v>
      </c>
      <c r="G26" s="15">
        <v>12040</v>
      </c>
    </row>
    <row r="27" spans="3:7" s="11" customFormat="1" ht="11.25" customHeight="1">
      <c r="C27" s="16" t="s">
        <v>21</v>
      </c>
      <c r="D27" s="15">
        <v>44458</v>
      </c>
      <c r="E27" s="15">
        <v>41580</v>
      </c>
      <c r="F27" s="15">
        <v>39820</v>
      </c>
      <c r="G27" s="15">
        <v>37164</v>
      </c>
    </row>
    <row r="28" spans="3:7" s="11" customFormat="1" ht="11.25" customHeight="1">
      <c r="C28" s="16" t="s">
        <v>22</v>
      </c>
      <c r="D28" s="15">
        <v>4521</v>
      </c>
      <c r="E28" s="15">
        <v>4829</v>
      </c>
      <c r="F28" s="15">
        <v>5398</v>
      </c>
      <c r="G28" s="15">
        <v>5642</v>
      </c>
    </row>
    <row r="29" spans="3:7" s="11" customFormat="1" ht="11.25" customHeight="1">
      <c r="C29" s="16" t="s">
        <v>23</v>
      </c>
      <c r="D29" s="15">
        <v>10877</v>
      </c>
      <c r="E29" s="15">
        <v>8126</v>
      </c>
      <c r="F29" s="15">
        <v>6685</v>
      </c>
      <c r="G29" s="15">
        <v>5469</v>
      </c>
    </row>
    <row r="30" spans="3:7" s="11" customFormat="1" ht="11.25" customHeight="1">
      <c r="C30" s="16" t="s">
        <v>24</v>
      </c>
      <c r="D30" s="15">
        <v>10607</v>
      </c>
      <c r="E30" s="15">
        <v>10265</v>
      </c>
      <c r="F30" s="15">
        <v>11461</v>
      </c>
      <c r="G30" s="15">
        <v>7846</v>
      </c>
    </row>
    <row r="31" spans="3:7" s="11" customFormat="1" ht="11.25" customHeight="1">
      <c r="C31" s="16" t="s">
        <v>25</v>
      </c>
      <c r="D31" s="15" t="s">
        <v>26</v>
      </c>
      <c r="E31" s="15" t="s">
        <v>26</v>
      </c>
      <c r="F31" s="15" t="s">
        <v>26</v>
      </c>
      <c r="G31" s="15">
        <v>679</v>
      </c>
    </row>
    <row r="32" spans="1:7" s="11" customFormat="1" ht="11.25" customHeight="1">
      <c r="A32" s="17"/>
      <c r="B32" s="17"/>
      <c r="C32" s="16" t="s">
        <v>27</v>
      </c>
      <c r="D32" s="15">
        <v>6055</v>
      </c>
      <c r="E32" s="15">
        <v>5929</v>
      </c>
      <c r="F32" s="15">
        <v>5437</v>
      </c>
      <c r="G32" s="15">
        <v>6422</v>
      </c>
    </row>
    <row r="33" spans="1:7" s="13" customFormat="1" ht="11.25" customHeight="1">
      <c r="A33" s="48" t="s">
        <v>28</v>
      </c>
      <c r="B33" s="48"/>
      <c r="C33" s="48"/>
      <c r="D33" s="12">
        <v>244980</v>
      </c>
      <c r="E33" s="12">
        <v>242314</v>
      </c>
      <c r="F33" s="12">
        <v>245579</v>
      </c>
      <c r="G33" s="12">
        <v>254563</v>
      </c>
    </row>
    <row r="34" spans="2:7" s="11" customFormat="1" ht="11.25" customHeight="1">
      <c r="B34" s="36" t="s">
        <v>29</v>
      </c>
      <c r="C34" s="36"/>
      <c r="D34" s="15">
        <v>155564</v>
      </c>
      <c r="E34" s="15">
        <v>149261</v>
      </c>
      <c r="F34" s="15">
        <v>145446</v>
      </c>
      <c r="G34" s="15">
        <v>138645</v>
      </c>
    </row>
    <row r="35" spans="2:7" s="11" customFormat="1" ht="11.25" customHeight="1">
      <c r="B35" s="36" t="s">
        <v>50</v>
      </c>
      <c r="C35" s="36"/>
      <c r="D35" s="15">
        <v>7137</v>
      </c>
      <c r="E35" s="15">
        <v>6865</v>
      </c>
      <c r="F35" s="15">
        <v>7489</v>
      </c>
      <c r="G35" s="15">
        <v>6726</v>
      </c>
    </row>
    <row r="36" spans="2:7" s="11" customFormat="1" ht="11.25" customHeight="1">
      <c r="B36" s="36" t="s">
        <v>31</v>
      </c>
      <c r="C36" s="36"/>
      <c r="D36" s="15">
        <v>15557</v>
      </c>
      <c r="E36" s="15">
        <v>16538</v>
      </c>
      <c r="F36" s="15">
        <v>18656</v>
      </c>
      <c r="G36" s="15">
        <v>21434</v>
      </c>
    </row>
    <row r="37" spans="2:7" s="11" customFormat="1" ht="11.25" customHeight="1">
      <c r="B37" s="36" t="s">
        <v>32</v>
      </c>
      <c r="C37" s="36"/>
      <c r="D37" s="15">
        <v>38910</v>
      </c>
      <c r="E37" s="15">
        <v>39631</v>
      </c>
      <c r="F37" s="15">
        <v>42868</v>
      </c>
      <c r="G37" s="15">
        <v>44566</v>
      </c>
    </row>
    <row r="38" spans="2:7" s="11" customFormat="1" ht="11.25" customHeight="1">
      <c r="B38" s="36" t="s">
        <v>33</v>
      </c>
      <c r="C38" s="36"/>
      <c r="D38" s="15">
        <v>16314</v>
      </c>
      <c r="E38" s="15">
        <v>18060</v>
      </c>
      <c r="F38" s="15">
        <v>19405</v>
      </c>
      <c r="G38" s="15">
        <v>19810</v>
      </c>
    </row>
    <row r="39" spans="2:7" s="11" customFormat="1" ht="11.25" customHeight="1">
      <c r="B39" s="36" t="s">
        <v>34</v>
      </c>
      <c r="C39" s="36"/>
      <c r="D39" s="15">
        <v>-43</v>
      </c>
      <c r="E39" s="15">
        <v>-485</v>
      </c>
      <c r="F39" s="15">
        <v>-227</v>
      </c>
      <c r="G39" s="15">
        <v>-1148</v>
      </c>
    </row>
    <row r="40" spans="2:7" s="11" customFormat="1" ht="11.25" customHeight="1">
      <c r="B40" s="36" t="s">
        <v>35</v>
      </c>
      <c r="C40" s="36"/>
      <c r="D40" s="15">
        <v>637</v>
      </c>
      <c r="E40" s="15">
        <v>568</v>
      </c>
      <c r="F40" s="15">
        <v>701</v>
      </c>
      <c r="G40" s="15">
        <v>971</v>
      </c>
    </row>
    <row r="41" spans="2:7" s="11" customFormat="1" ht="11.25" customHeight="1">
      <c r="B41" s="36" t="s">
        <v>36</v>
      </c>
      <c r="C41" s="36"/>
      <c r="D41" s="15">
        <v>7418</v>
      </c>
      <c r="E41" s="15">
        <v>7142</v>
      </c>
      <c r="F41" s="15">
        <v>7665</v>
      </c>
      <c r="G41" s="15">
        <v>8391</v>
      </c>
    </row>
    <row r="42" spans="2:7" s="11" customFormat="1" ht="11.25" customHeight="1">
      <c r="B42" s="36" t="s">
        <v>37</v>
      </c>
      <c r="C42" s="36"/>
      <c r="D42" s="15">
        <v>3486</v>
      </c>
      <c r="E42" s="15">
        <v>4734</v>
      </c>
      <c r="F42" s="15">
        <v>3576</v>
      </c>
      <c r="G42" s="15">
        <v>17038</v>
      </c>
    </row>
    <row r="43" spans="2:7" s="11" customFormat="1" ht="11.25" customHeight="1">
      <c r="B43" s="46" t="s">
        <v>38</v>
      </c>
      <c r="C43" s="46"/>
      <c r="D43" s="19" t="s">
        <v>26</v>
      </c>
      <c r="E43" s="19" t="s">
        <v>26</v>
      </c>
      <c r="F43" s="19" t="s">
        <v>26</v>
      </c>
      <c r="G43" s="19">
        <v>-1870</v>
      </c>
    </row>
    <row r="44" spans="1:7" s="20" customFormat="1" ht="5.25">
      <c r="A44" s="43"/>
      <c r="B44" s="43"/>
      <c r="C44" s="43"/>
      <c r="D44" s="43"/>
      <c r="E44" s="43"/>
      <c r="F44" s="43"/>
      <c r="G44" s="43"/>
    </row>
    <row r="45" spans="1:7" s="22" customFormat="1" ht="11.25" customHeight="1">
      <c r="A45" s="45" t="s">
        <v>42</v>
      </c>
      <c r="B45" s="45"/>
      <c r="C45" s="45"/>
      <c r="D45" s="45"/>
      <c r="E45" s="45"/>
      <c r="F45" s="45"/>
      <c r="G45" s="45"/>
    </row>
    <row r="46" spans="1:7" s="20" customFormat="1" ht="5.25">
      <c r="A46" s="43"/>
      <c r="B46" s="43"/>
      <c r="C46" s="43"/>
      <c r="D46" s="43"/>
      <c r="E46" s="43"/>
      <c r="F46" s="43"/>
      <c r="G46" s="43"/>
    </row>
    <row r="47" spans="1:7" s="23" customFormat="1" ht="11.25" customHeight="1">
      <c r="A47" s="44" t="s">
        <v>43</v>
      </c>
      <c r="B47" s="44"/>
      <c r="C47" s="44"/>
      <c r="D47" s="44"/>
      <c r="E47" s="44"/>
      <c r="F47" s="44"/>
      <c r="G47" s="44"/>
    </row>
    <row r="48" spans="1:7" s="23" customFormat="1" ht="11.25" customHeight="1">
      <c r="A48" s="44" t="s">
        <v>51</v>
      </c>
      <c r="B48" s="44"/>
      <c r="C48" s="44"/>
      <c r="D48" s="44"/>
      <c r="E48" s="44"/>
      <c r="F48" s="44"/>
      <c r="G48" s="44"/>
    </row>
  </sheetData>
  <mergeCells count="28">
    <mergeCell ref="A1:G1"/>
    <mergeCell ref="A7:G7"/>
    <mergeCell ref="A8:G8"/>
    <mergeCell ref="A2:G2"/>
    <mergeCell ref="A3:G3"/>
    <mergeCell ref="A4:G4"/>
    <mergeCell ref="A45:G45"/>
    <mergeCell ref="A46:G46"/>
    <mergeCell ref="A47:G47"/>
    <mergeCell ref="A48:G48"/>
    <mergeCell ref="B38:C38"/>
    <mergeCell ref="A10:C10"/>
    <mergeCell ref="B11:C11"/>
    <mergeCell ref="B22:C22"/>
    <mergeCell ref="A33:C33"/>
    <mergeCell ref="B34:C34"/>
    <mergeCell ref="B35:C35"/>
    <mergeCell ref="B36:C36"/>
    <mergeCell ref="A44:G44"/>
    <mergeCell ref="A9:C9"/>
    <mergeCell ref="A5:C5"/>
    <mergeCell ref="A6:C6"/>
    <mergeCell ref="B43:C43"/>
    <mergeCell ref="B39:C39"/>
    <mergeCell ref="B40:C40"/>
    <mergeCell ref="B41:C41"/>
    <mergeCell ref="B42:C42"/>
    <mergeCell ref="B37:C37"/>
  </mergeCells>
  <printOptions/>
  <pageMargins left="0" right="0" top="0" bottom="0" header="0" footer="0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Movimento finanziario negli ospedali pubblici (in mille franchi), secondo la voce di bilancio, in Ticino, secondo l'ente nel 2009 e complessivamente dal 1999</dc:title>
  <dc:subject/>
  <dc:creator/>
  <cp:keywords/>
  <dc:description/>
  <cp:lastModifiedBy>Oberti Gallo Alessandra / fust009</cp:lastModifiedBy>
  <cp:lastPrinted>2011-10-27T14:08:03Z</cp:lastPrinted>
  <dcterms:created xsi:type="dcterms:W3CDTF">2003-12-30T07:38:25Z</dcterms:created>
  <dcterms:modified xsi:type="dcterms:W3CDTF">2011-10-27T14:08:22Z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-97717319</vt:i4>
  </property>
  <property fmtid="{D5CDD505-2E9C-101B-9397-08002B2CF9AE}" pid="3" name="_EmailSubject">
    <vt:lpwstr>Annuario statistico 2005</vt:lpwstr>
  </property>
  <property fmtid="{D5CDD505-2E9C-101B-9397-08002B2CF9AE}" pid="4" name="_AuthorEmail">
    <vt:lpwstr>alessandra.oberti@ti.ch</vt:lpwstr>
  </property>
  <property fmtid="{D5CDD505-2E9C-101B-9397-08002B2CF9AE}" pid="5" name="_AuthorEmailDisplayName">
    <vt:lpwstr>Oberti Gallo Alessandra</vt:lpwstr>
  </property>
  <property fmtid="{D5CDD505-2E9C-101B-9397-08002B2CF9AE}" pid="6" name="_PreviousAdHocReviewCycleID">
    <vt:i4>-1046135377</vt:i4>
  </property>
  <property fmtid="{D5CDD505-2E9C-101B-9397-08002B2CF9AE}" pid="7" name="_ReviewingToolsShownOnce">
    <vt:lpwstr/>
  </property>
</Properties>
</file>