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16 Cultura, media, SI, sport\"/>
    </mc:Choice>
  </mc:AlternateContent>
  <bookViews>
    <workbookView xWindow="0" yWindow="0" windowWidth="20490" windowHeight="6720"/>
  </bookViews>
  <sheets>
    <sheet name="2022" sheetId="22" r:id="rId1"/>
    <sheet name="2021" sheetId="21" r:id="rId2"/>
    <sheet name="2020" sheetId="20" r:id="rId3"/>
    <sheet name="2019" sheetId="19" r:id="rId4"/>
    <sheet name="2018" sheetId="18" r:id="rId5"/>
    <sheet name="2017" sheetId="17" r:id="rId6"/>
    <sheet name="2016" sheetId="16" r:id="rId7"/>
    <sheet name="2015" sheetId="15" r:id="rId8"/>
    <sheet name="2014" sheetId="14" r:id="rId9"/>
    <sheet name="2013" sheetId="13" r:id="rId10"/>
    <sheet name="2012" sheetId="12" r:id="rId11"/>
    <sheet name="2011" sheetId="8" r:id="rId12"/>
    <sheet name="2010" sheetId="11" r:id="rId13"/>
    <sheet name="2009" sheetId="1" r:id="rId14"/>
    <sheet name="2008" sheetId="2" r:id="rId15"/>
    <sheet name="2007" sheetId="3" r:id="rId16"/>
    <sheet name="2006" sheetId="4" r:id="rId17"/>
    <sheet name="2005" sheetId="5" r:id="rId18"/>
    <sheet name="2004" sheetId="6" r:id="rId19"/>
    <sheet name="2003" sheetId="7" r:id="rId20"/>
  </sheets>
  <definedNames>
    <definedName name="_xlnm.Print_Area" localSheetId="8">'2014'!$A$1:$I$30</definedName>
    <definedName name="_xlnm.Print_Area" localSheetId="7">'2015'!$A$1:$I$30</definedName>
    <definedName name="_xlnm.Print_Area" localSheetId="6">'2016'!$A$1:$I$29</definedName>
    <definedName name="_xlnm.Print_Area" localSheetId="5">'2017'!$A$1:$I$29</definedName>
    <definedName name="_xlnm.Print_Area" localSheetId="4">'2018'!$A$1:$I$29</definedName>
    <definedName name="_xlnm.Print_Area" localSheetId="3">'2019'!$A$1:$I$29</definedName>
    <definedName name="_xlnm.Print_Area" localSheetId="2">'2020'!$A$1:$I$29</definedName>
    <definedName name="_xlnm.Print_Area" localSheetId="1">'2021'!$A$1:$I$29</definedName>
    <definedName name="_xlnm.Print_Area" localSheetId="0">'2022'!$A$1:$I$29</definedName>
  </definedNames>
  <calcPr calcId="162913"/>
</workbook>
</file>

<file path=xl/calcChain.xml><?xml version="1.0" encoding="utf-8"?>
<calcChain xmlns="http://schemas.openxmlformats.org/spreadsheetml/2006/main">
  <c r="C10" i="16" l="1"/>
  <c r="C9" i="16"/>
  <c r="C11" i="16"/>
  <c r="C14" i="16"/>
  <c r="C15" i="16"/>
  <c r="C16" i="16"/>
  <c r="C17" i="16"/>
  <c r="C18" i="16"/>
  <c r="C19" i="16"/>
  <c r="C20" i="16"/>
  <c r="C21" i="16"/>
  <c r="C22" i="16"/>
  <c r="C13" i="16"/>
  <c r="B22" i="15"/>
  <c r="B21" i="15"/>
  <c r="B20" i="15"/>
  <c r="B19" i="15"/>
  <c r="B18" i="15"/>
  <c r="B17" i="15"/>
  <c r="B10" i="15"/>
  <c r="B16" i="15"/>
  <c r="B15" i="15"/>
  <c r="B14" i="15"/>
  <c r="H13" i="15"/>
  <c r="F13" i="15"/>
  <c r="D13" i="15"/>
  <c r="H9" i="15"/>
  <c r="F9" i="15"/>
  <c r="D9" i="15"/>
  <c r="I22" i="15"/>
  <c r="B22" i="14"/>
  <c r="B21" i="14"/>
  <c r="B20" i="14"/>
  <c r="B19" i="14"/>
  <c r="B18" i="14"/>
  <c r="B17" i="14"/>
  <c r="B16" i="14"/>
  <c r="B15" i="14"/>
  <c r="B14" i="14"/>
  <c r="B13" i="14"/>
  <c r="H13" i="14"/>
  <c r="F13" i="14"/>
  <c r="D13" i="14"/>
  <c r="B10" i="14"/>
  <c r="H9" i="14"/>
  <c r="F9" i="14"/>
  <c r="D9" i="14"/>
  <c r="I22" i="14"/>
  <c r="I13" i="14"/>
  <c r="B22" i="11"/>
  <c r="B11" i="11"/>
  <c r="B21" i="11"/>
  <c r="B20" i="11"/>
  <c r="B19" i="11"/>
  <c r="B18" i="11"/>
  <c r="B17" i="11"/>
  <c r="B10" i="11"/>
  <c r="B16" i="11"/>
  <c r="B15" i="11"/>
  <c r="B14" i="11"/>
  <c r="H13" i="11"/>
  <c r="F13" i="11"/>
  <c r="D13" i="11"/>
  <c r="H11" i="11"/>
  <c r="F11" i="11"/>
  <c r="D11" i="11"/>
  <c r="H10" i="11"/>
  <c r="F10" i="11"/>
  <c r="D10" i="11"/>
  <c r="B22" i="8"/>
  <c r="B21" i="8"/>
  <c r="B20" i="8"/>
  <c r="B19" i="8"/>
  <c r="B18" i="8"/>
  <c r="B17" i="8"/>
  <c r="B10" i="8"/>
  <c r="B16" i="8"/>
  <c r="B15" i="8"/>
  <c r="B14" i="8"/>
  <c r="B11" i="8"/>
  <c r="H11" i="8"/>
  <c r="F11" i="8"/>
  <c r="D11" i="8"/>
  <c r="H10" i="8"/>
  <c r="F10" i="8"/>
  <c r="D10" i="8"/>
  <c r="H13" i="8"/>
  <c r="F13" i="8"/>
  <c r="D13" i="8"/>
  <c r="B14" i="4"/>
  <c r="B15" i="4"/>
  <c r="C15" i="4"/>
  <c r="B16" i="4"/>
  <c r="C16" i="4"/>
  <c r="B17" i="4"/>
  <c r="C17" i="4"/>
  <c r="B18" i="4"/>
  <c r="B19" i="4"/>
  <c r="C19" i="4"/>
  <c r="B20" i="4"/>
  <c r="C20" i="4"/>
  <c r="B21" i="4"/>
  <c r="C21" i="4"/>
  <c r="B22" i="4"/>
  <c r="B13" i="4"/>
  <c r="C18" i="4"/>
  <c r="B22" i="3"/>
  <c r="C22" i="3"/>
  <c r="B14" i="3"/>
  <c r="C14" i="3"/>
  <c r="B15" i="3"/>
  <c r="B16" i="3"/>
  <c r="B17" i="3"/>
  <c r="B18" i="3"/>
  <c r="C18" i="3"/>
  <c r="B19" i="3"/>
  <c r="C19" i="3"/>
  <c r="B20" i="3"/>
  <c r="C20" i="3"/>
  <c r="B21" i="3"/>
  <c r="C21" i="3"/>
  <c r="B13" i="3"/>
  <c r="C15" i="3"/>
  <c r="B14" i="2"/>
  <c r="C14" i="2"/>
  <c r="B15" i="2"/>
  <c r="C15" i="2"/>
  <c r="B16" i="2"/>
  <c r="C16" i="2"/>
  <c r="B17" i="2"/>
  <c r="B18" i="2"/>
  <c r="B19" i="2"/>
  <c r="B20" i="2"/>
  <c r="C20" i="2"/>
  <c r="B21" i="2"/>
  <c r="B22" i="2"/>
  <c r="C22" i="2"/>
  <c r="B13" i="2"/>
  <c r="C17" i="2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14" i="1"/>
  <c r="C14" i="1"/>
  <c r="C13" i="1"/>
  <c r="H9" i="2"/>
  <c r="I11" i="2"/>
  <c r="F9" i="2"/>
  <c r="G11" i="2"/>
  <c r="D9" i="2"/>
  <c r="E11" i="2"/>
  <c r="B11" i="2"/>
  <c r="B10" i="2"/>
  <c r="E10" i="2"/>
  <c r="E9" i="2"/>
  <c r="I11" i="1"/>
  <c r="G11" i="1"/>
  <c r="E11" i="1"/>
  <c r="C11" i="1"/>
  <c r="I10" i="1"/>
  <c r="I9" i="1"/>
  <c r="G10" i="1"/>
  <c r="G9" i="1"/>
  <c r="E10" i="1"/>
  <c r="C10" i="1"/>
  <c r="C9" i="1"/>
  <c r="E9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G13" i="1"/>
  <c r="E15" i="1"/>
  <c r="I14" i="1"/>
  <c r="I13" i="1"/>
  <c r="G14" i="1"/>
  <c r="E14" i="1"/>
  <c r="E13" i="1"/>
  <c r="H9" i="11"/>
  <c r="F9" i="11"/>
  <c r="G10" i="2"/>
  <c r="G9" i="2"/>
  <c r="B9" i="2"/>
  <c r="C11" i="2"/>
  <c r="C14" i="4"/>
  <c r="C22" i="4"/>
  <c r="H9" i="8"/>
  <c r="F9" i="8"/>
  <c r="C17" i="3"/>
  <c r="C16" i="3"/>
  <c r="G10" i="14"/>
  <c r="E11" i="14"/>
  <c r="I11" i="14"/>
  <c r="G14" i="14"/>
  <c r="G13" i="14"/>
  <c r="E15" i="14"/>
  <c r="I15" i="14"/>
  <c r="G16" i="14"/>
  <c r="E17" i="14"/>
  <c r="I17" i="14"/>
  <c r="G18" i="14"/>
  <c r="E19" i="14"/>
  <c r="I19" i="14"/>
  <c r="G20" i="14"/>
  <c r="E21" i="14"/>
  <c r="I21" i="14"/>
  <c r="G22" i="14"/>
  <c r="E10" i="14"/>
  <c r="E9" i="14"/>
  <c r="I10" i="14"/>
  <c r="I9" i="14"/>
  <c r="G11" i="14"/>
  <c r="E14" i="14"/>
  <c r="E13" i="14"/>
  <c r="I14" i="14"/>
  <c r="G15" i="14"/>
  <c r="E16" i="14"/>
  <c r="I16" i="14"/>
  <c r="G17" i="14"/>
  <c r="E18" i="14"/>
  <c r="I18" i="14"/>
  <c r="G19" i="14"/>
  <c r="E20" i="14"/>
  <c r="I20" i="14"/>
  <c r="G21" i="14"/>
  <c r="E22" i="14"/>
  <c r="G9" i="14"/>
  <c r="I10" i="15"/>
  <c r="G11" i="15"/>
  <c r="G9" i="15"/>
  <c r="E10" i="15"/>
  <c r="E9" i="15"/>
  <c r="E20" i="15"/>
  <c r="G10" i="15"/>
  <c r="E11" i="15"/>
  <c r="I15" i="15"/>
  <c r="G16" i="15"/>
  <c r="E17" i="15"/>
  <c r="I19" i="15"/>
  <c r="G20" i="15"/>
  <c r="E21" i="15"/>
  <c r="E14" i="15"/>
  <c r="I16" i="15"/>
  <c r="I13" i="15"/>
  <c r="G17" i="15"/>
  <c r="E18" i="15"/>
  <c r="I20" i="15"/>
  <c r="G21" i="15"/>
  <c r="E22" i="15"/>
  <c r="I11" i="15"/>
  <c r="I9" i="15"/>
  <c r="G14" i="15"/>
  <c r="G13" i="15"/>
  <c r="E15" i="15"/>
  <c r="I17" i="15"/>
  <c r="G18" i="15"/>
  <c r="E19" i="15"/>
  <c r="I21" i="15"/>
  <c r="G22" i="15"/>
  <c r="I14" i="15"/>
  <c r="G15" i="15"/>
  <c r="E16" i="15"/>
  <c r="E13" i="15"/>
  <c r="I18" i="15"/>
  <c r="G19" i="15"/>
  <c r="B11" i="15"/>
  <c r="B9" i="15"/>
  <c r="C11" i="15"/>
  <c r="B9" i="8"/>
  <c r="C10" i="8"/>
  <c r="C10" i="11"/>
  <c r="C11" i="11"/>
  <c r="B9" i="11"/>
  <c r="B13" i="8"/>
  <c r="I10" i="2"/>
  <c r="I9" i="2"/>
  <c r="D9" i="11"/>
  <c r="C18" i="2"/>
  <c r="C10" i="2"/>
  <c r="C9" i="2"/>
  <c r="B11" i="14"/>
  <c r="C21" i="2"/>
  <c r="B13" i="11"/>
  <c r="D9" i="8"/>
  <c r="C19" i="2"/>
  <c r="B13" i="15"/>
  <c r="E18" i="8"/>
  <c r="E22" i="8"/>
  <c r="I14" i="8"/>
  <c r="G17" i="8"/>
  <c r="E20" i="8"/>
  <c r="G11" i="8"/>
  <c r="E17" i="8"/>
  <c r="E16" i="8"/>
  <c r="G14" i="8"/>
  <c r="I16" i="8"/>
  <c r="G19" i="8"/>
  <c r="I10" i="8"/>
  <c r="I9" i="8"/>
  <c r="I11" i="8"/>
  <c r="G16" i="8"/>
  <c r="I19" i="8"/>
  <c r="G21" i="8"/>
  <c r="E15" i="8"/>
  <c r="G20" i="8"/>
  <c r="G15" i="8"/>
  <c r="E14" i="8"/>
  <c r="E13" i="8"/>
  <c r="G18" i="8"/>
  <c r="I22" i="8"/>
  <c r="I17" i="8"/>
  <c r="I21" i="8"/>
  <c r="E11" i="8"/>
  <c r="I18" i="8"/>
  <c r="G10" i="8"/>
  <c r="E21" i="8"/>
  <c r="E19" i="8"/>
  <c r="G22" i="8"/>
  <c r="I20" i="8"/>
  <c r="I15" i="8"/>
  <c r="C9" i="11"/>
  <c r="C21" i="15"/>
  <c r="C22" i="15"/>
  <c r="C15" i="15"/>
  <c r="C14" i="15"/>
  <c r="C16" i="15"/>
  <c r="C20" i="15"/>
  <c r="C18" i="15"/>
  <c r="C19" i="15"/>
  <c r="E22" i="11"/>
  <c r="G17" i="11"/>
  <c r="I20" i="11"/>
  <c r="E21" i="11"/>
  <c r="G14" i="11"/>
  <c r="I15" i="11"/>
  <c r="G11" i="11"/>
  <c r="E18" i="11"/>
  <c r="E15" i="11"/>
  <c r="G21" i="11"/>
  <c r="I18" i="11"/>
  <c r="G15" i="11"/>
  <c r="I21" i="11"/>
  <c r="I19" i="11"/>
  <c r="E20" i="11"/>
  <c r="E16" i="11"/>
  <c r="E14" i="11"/>
  <c r="G19" i="11"/>
  <c r="G22" i="11"/>
  <c r="I11" i="11"/>
  <c r="E17" i="11"/>
  <c r="I14" i="11"/>
  <c r="G20" i="11"/>
  <c r="I10" i="11"/>
  <c r="I9" i="11"/>
  <c r="G16" i="11"/>
  <c r="G10" i="11"/>
  <c r="I16" i="11"/>
  <c r="G18" i="11"/>
  <c r="E11" i="11"/>
  <c r="E19" i="11"/>
  <c r="I22" i="11"/>
  <c r="I17" i="11"/>
  <c r="E10" i="11"/>
  <c r="E9" i="11"/>
  <c r="C10" i="15"/>
  <c r="C9" i="15"/>
  <c r="E10" i="8"/>
  <c r="E9" i="8"/>
  <c r="C17" i="15"/>
  <c r="C14" i="8"/>
  <c r="C21" i="8"/>
  <c r="C22" i="8"/>
  <c r="C15" i="8"/>
  <c r="C20" i="8"/>
  <c r="C19" i="8"/>
  <c r="C17" i="8"/>
  <c r="C16" i="8"/>
  <c r="C11" i="8"/>
  <c r="C9" i="8"/>
  <c r="C18" i="8"/>
  <c r="B9" i="14"/>
  <c r="C11" i="14"/>
  <c r="C20" i="11"/>
  <c r="C19" i="11"/>
  <c r="C14" i="11"/>
  <c r="C21" i="11"/>
  <c r="C22" i="11"/>
  <c r="C16" i="11"/>
  <c r="C18" i="11"/>
  <c r="C17" i="11"/>
  <c r="C15" i="11"/>
  <c r="C21" i="14"/>
  <c r="C19" i="14"/>
  <c r="C20" i="14"/>
  <c r="C14" i="14"/>
  <c r="C17" i="14"/>
  <c r="C15" i="14"/>
  <c r="C18" i="14"/>
  <c r="C10" i="14"/>
  <c r="C9" i="14"/>
  <c r="C16" i="14"/>
  <c r="C22" i="14"/>
  <c r="E13" i="11"/>
  <c r="G13" i="11"/>
  <c r="I13" i="11"/>
  <c r="G9" i="8"/>
  <c r="G13" i="8"/>
  <c r="I13" i="8"/>
  <c r="C13" i="11"/>
  <c r="C13" i="8"/>
  <c r="G9" i="11"/>
  <c r="C13" i="15"/>
  <c r="C13" i="14"/>
</calcChain>
</file>

<file path=xl/sharedStrings.xml><?xml version="1.0" encoding="utf-8"?>
<sst xmlns="http://schemas.openxmlformats.org/spreadsheetml/2006/main" count="645" uniqueCount="70">
  <si>
    <t>Rete 1</t>
  </si>
  <si>
    <t>Rete 2</t>
  </si>
  <si>
    <t>Rete 3</t>
  </si>
  <si>
    <t>Ore</t>
  </si>
  <si>
    <t>Programmi culturali</t>
  </si>
  <si>
    <t>Teatro</t>
  </si>
  <si>
    <t>Musica classica</t>
  </si>
  <si>
    <t>Musica leggera</t>
  </si>
  <si>
    <t>Programmi sportivi</t>
  </si>
  <si>
    <t>Religione</t>
  </si>
  <si>
    <t>Altre emissioni (compr. comunicati, presentaz. progr., informaz. di servizio, ecc.)</t>
  </si>
  <si>
    <t>Fonte: Radiotelevisione svizzera di lingua Italiana, Lugano</t>
  </si>
  <si>
    <t>Altre emissioni (compr. comunicati, presentaz. Progr., informaz. di servizio, ecc.)</t>
  </si>
  <si>
    <t>Totale</t>
  </si>
  <si>
    <t>Solo musicali</t>
  </si>
  <si>
    <t>Parlate e miste</t>
  </si>
  <si>
    <t>T_160302_07C</t>
  </si>
  <si>
    <t>–</t>
  </si>
  <si>
    <t>Ustat, ultima modifica: 05.01.2012</t>
  </si>
  <si>
    <t>Fonte: RSI Radiotelevisione svizzera</t>
  </si>
  <si>
    <t xml:space="preserve">                                                                                                                                          </t>
  </si>
  <si>
    <r>
      <t>Genere</t>
    </r>
    <r>
      <rPr>
        <b/>
        <vertAlign val="superscript"/>
        <sz val="8"/>
        <color indexed="8"/>
        <rFont val="Arial"/>
        <family val="2"/>
      </rPr>
      <t>1</t>
    </r>
  </si>
  <si>
    <r>
      <t>Contenuti</t>
    </r>
    <r>
      <rPr>
        <b/>
        <vertAlign val="superscript"/>
        <sz val="8"/>
        <color indexed="8"/>
        <rFont val="Arial"/>
        <family val="2"/>
      </rPr>
      <t>1</t>
    </r>
  </si>
  <si>
    <r>
      <t>Genere</t>
    </r>
    <r>
      <rPr>
        <b/>
        <vertAlign val="superscript"/>
        <sz val="8"/>
        <rFont val="Arial"/>
        <family val="2"/>
      </rPr>
      <t>1</t>
    </r>
  </si>
  <si>
    <r>
      <t>Contenuti</t>
    </r>
    <r>
      <rPr>
        <b/>
        <vertAlign val="superscript"/>
        <sz val="8"/>
        <rFont val="Arial"/>
        <family val="2"/>
      </rPr>
      <t>1</t>
    </r>
  </si>
  <si>
    <r>
      <t>Attualità (compr. notiziari, magazines d'informaz., emissioni per pubblico mirato)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</si>
  <si>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>Eventuali differenze sono dovute ad arrotondamenti.</t>
    </r>
  </si>
  <si>
    <r>
      <t>2</t>
    </r>
    <r>
      <rPr>
        <sz val="8"/>
        <rFont val="Arial"/>
        <family val="2"/>
      </rPr>
      <t>Comprese le ore per animazione fasce info.</t>
    </r>
  </si>
  <si>
    <r>
      <t>1</t>
    </r>
    <r>
      <rPr>
        <sz val="8"/>
        <rFont val="Arial"/>
        <family val="2"/>
      </rPr>
      <t xml:space="preserve">Eventuali differenze sono dovute ad arrotondamenti. </t>
    </r>
  </si>
  <si>
    <r>
      <t>1</t>
    </r>
    <r>
      <rPr>
        <sz val="8"/>
        <rFont val="Arial"/>
        <family val="2"/>
      </rPr>
      <t>Eventuali differenze tra le somme dei valori e i totali pubblicati sono dovute ad arrotondamenti.</t>
    </r>
  </si>
  <si>
    <t>Ustat, ultima modifica:  09.09.2014</t>
  </si>
  <si>
    <t>Emissioni radiofoniche della RSI, secondo la rete, il genere e i contenuti, nel 2013</t>
  </si>
  <si>
    <t>Emissioni radiofoniche della RSI, secondo la rete, il genere e i contenuti, nel 2012</t>
  </si>
  <si>
    <t>Emissioni radiofoniche della RSI, secondo la rete, il genere e i contenuti, nel 2011</t>
  </si>
  <si>
    <t>Emissioni radiofoniche della RSI, secondo la rete, il genere e i contenuti, nel 2010</t>
  </si>
  <si>
    <t>Emissioni radiofoniche della RSI, secondo la rete, il genere e i contenuti, nel 2009</t>
  </si>
  <si>
    <t>Emissioni radiofoniche della RSI, secondo la rete, il genere e i contenuti, nel 2008</t>
  </si>
  <si>
    <t>Emissioni radiofoniche della RSI, secondo la rete, il genere e i contenuti, nel 2007</t>
  </si>
  <si>
    <t>Emissioni radiofoniche della RSI, secondo la rete, il genere e i contenuti, nel 2006</t>
  </si>
  <si>
    <t>Emissioni radiofoniche della RSI, secondo la rete, il genere e i contenuti, nel 2005</t>
  </si>
  <si>
    <t>Emissioni radiofoniche della RSI, secondo la rete, il genere e i contenuti, nel 2004</t>
  </si>
  <si>
    <t>Emissioni radiofoniche della RSI, secondo la rete, il genere e i contenuti, nel 2003</t>
  </si>
  <si>
    <t>Emissioni radiofoniche della RSI, secondo la rete, il genere e i contenuti, nel 2014</t>
  </si>
  <si>
    <r>
      <t>2</t>
    </r>
    <r>
      <rPr>
        <sz val="8"/>
        <color indexed="8"/>
        <rFont val="Arial"/>
        <family val="2"/>
      </rPr>
      <t>Comprese le ore per animazione fasce info.</t>
    </r>
  </si>
  <si>
    <t>Fonte: Radiotelevisione svizzera di lingua Italiana (RSI), Lugano</t>
  </si>
  <si>
    <t>Ustat, ultima modifica: 16.09.2015</t>
  </si>
  <si>
    <t>Emissioni radiofoniche della RSI, secondo la rete, il genere e i contenuti, nel 2015</t>
  </si>
  <si>
    <t>Ustat, ultima modifica: 14.09.2016</t>
  </si>
  <si>
    <r>
      <t>Attualità (compresi notiziari, magazines d'informazione, emissioni per pubblico mirato)</t>
    </r>
    <r>
      <rPr>
        <vertAlign val="superscript"/>
        <sz val="8"/>
        <color indexed="8"/>
        <rFont val="Arial"/>
        <family val="2"/>
      </rPr>
      <t>2</t>
    </r>
  </si>
  <si>
    <t>Emissioni radiofoniche della RSI, secondo la rete, il genere e i contenuti, nel 2016</t>
  </si>
  <si>
    <t>Ustat, ultima modifica: 18.10.2017</t>
  </si>
  <si>
    <r>
      <t>1</t>
    </r>
    <r>
      <rPr>
        <sz val="8"/>
        <color indexed="8"/>
        <rFont val="Arial"/>
        <family val="2"/>
      </rPr>
      <t>Eventuali differenze tra le somme dei valori e i totali pubblicati sono dovute ad arrotondamenti.</t>
    </r>
  </si>
  <si>
    <r>
      <t>1</t>
    </r>
    <r>
      <rPr>
        <sz val="8"/>
        <color indexed="8"/>
        <rFont val="Arial"/>
        <family val="2"/>
      </rPr>
      <t>Eventuali differenze tra le somme dei valori e i totali pubblicati sono dovute ad arrotondamenti.</t>
    </r>
  </si>
  <si>
    <t>Altre emissioni (compresi comunicati, presentazione programmi, informazioni di servizio, ecc.)</t>
  </si>
  <si>
    <t>Attualità (compresi notiziari, magazines d'informazione, emissioni per pubblico mirato)</t>
  </si>
  <si>
    <t>Emissioni radiofoniche della RSI, secondo la rete, il genere e i contenuti, nel 2017</t>
  </si>
  <si>
    <t>Ustat, ultima modifica: 12.10.2018</t>
  </si>
  <si>
    <t>Emissioni radiofoniche della RSI, secondo la rete, il genere e i contenuti, nel 2018</t>
  </si>
  <si>
    <t>Ustat, ultima modifica: 08.10.2019</t>
  </si>
  <si>
    <t>Emissioni radiofoniche della RSI, secondo la rete, il genere e i contenuti, nel 2019</t>
  </si>
  <si>
    <t>Ustat, ultima modifica: 18.03.2020</t>
  </si>
  <si>
    <t>%</t>
  </si>
  <si>
    <t>Emissioni radiofoniche della RSI, secondo la rete, il genere e i contenuti, nel 2020</t>
  </si>
  <si>
    <t>Ustat, ultima modifica: 25.03.2021</t>
  </si>
  <si>
    <t>Programmi d'intrattenimento (compresi varietà, quiz, talk shows, musica popolare)</t>
  </si>
  <si>
    <t>Programmi d'intrattenimento (compr. varietà, quiz, talk shows, musica popolare)</t>
  </si>
  <si>
    <t>Emissioni radiofoniche della RSI, secondo la rete, il genere e i contenuti, nel 2021</t>
  </si>
  <si>
    <t>Ustat, ultima modifica: 11.04.2022</t>
  </si>
  <si>
    <t>Emissioni radiofoniche della RSI, secondo la rete, il genere e i contenuti, nel 2022</t>
  </si>
  <si>
    <t>Ustat, ultima modifica: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</si>
</sst>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left"/>
    </xf>
    <xf numFmtId="3" fontId="14" fillId="0" borderId="5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15" fillId="0" borderId="5" xfId="0" applyFont="1" applyFill="1" applyBorder="1" applyAlignment="1">
      <alignment horizontal="left"/>
    </xf>
    <xf numFmtId="3" fontId="15" fillId="0" borderId="5" xfId="0" applyNumberFormat="1" applyFont="1" applyFill="1" applyBorder="1" applyAlignment="1">
      <alignment horizontal="right" vertical="top" wrapText="1"/>
    </xf>
    <xf numFmtId="164" fontId="15" fillId="0" borderId="5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right" vertical="top" wrapText="1"/>
    </xf>
    <xf numFmtId="164" fontId="15" fillId="0" borderId="1" xfId="0" applyNumberFormat="1" applyFont="1" applyFill="1" applyBorder="1" applyAlignment="1">
      <alignment horizontal="right" vertical="top" wrapText="1"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/>
    <xf numFmtId="0" fontId="14" fillId="0" borderId="0" xfId="0" applyFont="1" applyFill="1" applyBorder="1"/>
    <xf numFmtId="0" fontId="9" fillId="0" borderId="5" xfId="0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/>
    <xf numFmtId="0" fontId="3" fillId="0" borderId="5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/>
    <xf numFmtId="165" fontId="9" fillId="0" borderId="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/>
    <xf numFmtId="165" fontId="3" fillId="0" borderId="5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top" wrapText="1"/>
    </xf>
    <xf numFmtId="165" fontId="9" fillId="0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 vertical="top" wrapText="1"/>
    </xf>
    <xf numFmtId="0" fontId="12" fillId="0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" fillId="0" borderId="0" xfId="0" applyFont="1"/>
    <xf numFmtId="165" fontId="14" fillId="0" borderId="5" xfId="0" applyNumberFormat="1" applyFont="1" applyFill="1" applyBorder="1" applyAlignment="1">
      <alignment horizontal="right" vertical="top" wrapText="1"/>
    </xf>
    <xf numFmtId="165" fontId="15" fillId="0" borderId="5" xfId="0" applyNumberFormat="1" applyFont="1" applyFill="1" applyBorder="1" applyAlignment="1">
      <alignment horizontal="right" vertical="top" wrapText="1"/>
    </xf>
    <xf numFmtId="165" fontId="15" fillId="0" borderId="1" xfId="0" applyNumberFormat="1" applyFont="1" applyFill="1" applyBorder="1" applyAlignment="1">
      <alignment horizontal="right" vertical="top" wrapText="1"/>
    </xf>
    <xf numFmtId="165" fontId="15" fillId="0" borderId="4" xfId="0" applyNumberFormat="1" applyFont="1" applyFill="1" applyBorder="1" applyAlignment="1">
      <alignment horizontal="left"/>
    </xf>
    <xf numFmtId="165" fontId="15" fillId="0" borderId="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I1"/>
    </sheetView>
  </sheetViews>
  <sheetFormatPr defaultRowHeight="12.75" x14ac:dyDescent="0.2"/>
  <cols>
    <col min="1" max="1" width="67.85546875" customWidth="1"/>
    <col min="2" max="9" width="8.7109375" customWidth="1"/>
  </cols>
  <sheetData>
    <row r="1" spans="1:11" s="92" customFormat="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11" s="92" customFormat="1" x14ac:dyDescent="0.2">
      <c r="A2" s="122" t="s">
        <v>68</v>
      </c>
      <c r="B2" s="122"/>
      <c r="C2" s="122"/>
      <c r="D2" s="122"/>
      <c r="E2" s="122"/>
      <c r="F2" s="122"/>
      <c r="G2" s="122"/>
      <c r="H2" s="122"/>
      <c r="I2" s="122"/>
    </row>
    <row r="3" spans="1:11" s="92" customForma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1" s="92" customForma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s="92" customFormat="1" x14ac:dyDescent="0.2">
      <c r="A5" s="114"/>
      <c r="B5" s="123" t="s">
        <v>13</v>
      </c>
      <c r="C5" s="124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11" s="92" customFormat="1" x14ac:dyDescent="0.2">
      <c r="A6" s="113"/>
      <c r="B6" s="116"/>
      <c r="C6" s="117"/>
      <c r="D6" s="116"/>
      <c r="E6" s="118"/>
      <c r="F6" s="116"/>
      <c r="G6" s="118"/>
      <c r="H6" s="116"/>
      <c r="I6" s="119"/>
    </row>
    <row r="7" spans="1:11" s="92" customFormat="1" x14ac:dyDescent="0.2">
      <c r="A7" s="119"/>
      <c r="B7" s="119"/>
      <c r="C7" s="119"/>
      <c r="D7" s="119"/>
      <c r="E7" s="119"/>
      <c r="F7" s="119"/>
      <c r="G7" s="119"/>
      <c r="H7" s="119"/>
      <c r="I7" s="119"/>
      <c r="K7" s="92" t="s">
        <v>20</v>
      </c>
    </row>
    <row r="8" spans="1:11" s="92" customFormat="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1" s="26" customFormat="1" ht="11.25" x14ac:dyDescent="0.2">
      <c r="A9" s="24" t="s">
        <v>21</v>
      </c>
      <c r="B9" s="25">
        <v>26280</v>
      </c>
      <c r="C9" s="93">
        <v>100</v>
      </c>
      <c r="D9" s="25">
        <v>8760</v>
      </c>
      <c r="E9" s="93">
        <v>100</v>
      </c>
      <c r="F9" s="25">
        <v>8760</v>
      </c>
      <c r="G9" s="93">
        <v>100</v>
      </c>
      <c r="H9" s="25">
        <v>8760</v>
      </c>
      <c r="I9" s="93">
        <v>100</v>
      </c>
    </row>
    <row r="10" spans="1:11" s="26" customFormat="1" ht="11.25" x14ac:dyDescent="0.2">
      <c r="A10" s="27" t="s">
        <v>14</v>
      </c>
      <c r="B10" s="28">
        <v>15790</v>
      </c>
      <c r="C10" s="94">
        <v>60.083713850837142</v>
      </c>
      <c r="D10" s="28">
        <v>4092</v>
      </c>
      <c r="E10" s="94">
        <v>46.712328767123289</v>
      </c>
      <c r="F10" s="28">
        <v>5315</v>
      </c>
      <c r="G10" s="94">
        <v>60.673515981735157</v>
      </c>
      <c r="H10" s="28">
        <v>6383</v>
      </c>
      <c r="I10" s="94">
        <v>72.865296803652967</v>
      </c>
    </row>
    <row r="11" spans="1:11" s="26" customFormat="1" ht="11.25" x14ac:dyDescent="0.2">
      <c r="A11" s="30" t="s">
        <v>15</v>
      </c>
      <c r="B11" s="31">
        <v>10490</v>
      </c>
      <c r="C11" s="95">
        <v>39.916286149162858</v>
      </c>
      <c r="D11" s="31">
        <v>4668</v>
      </c>
      <c r="E11" s="95">
        <v>53.287671232876711</v>
      </c>
      <c r="F11" s="31">
        <v>3445</v>
      </c>
      <c r="G11" s="95">
        <v>39.326484018264843</v>
      </c>
      <c r="H11" s="31">
        <v>2377</v>
      </c>
      <c r="I11" s="95">
        <v>27.134703196347033</v>
      </c>
    </row>
    <row r="12" spans="1:11" s="26" customFormat="1" ht="11.25" x14ac:dyDescent="0.2">
      <c r="A12" s="33"/>
      <c r="B12" s="33"/>
      <c r="C12" s="96"/>
      <c r="D12" s="34"/>
      <c r="E12" s="97"/>
      <c r="F12" s="34"/>
      <c r="G12" s="97"/>
      <c r="H12" s="34"/>
      <c r="I12" s="97"/>
    </row>
    <row r="13" spans="1:11" s="26" customFormat="1" ht="11.25" x14ac:dyDescent="0.2">
      <c r="A13" s="35" t="s">
        <v>22</v>
      </c>
      <c r="B13" s="25">
        <v>26280</v>
      </c>
      <c r="C13" s="93">
        <v>100.00000000000001</v>
      </c>
      <c r="D13" s="25">
        <v>8760</v>
      </c>
      <c r="E13" s="93">
        <v>100</v>
      </c>
      <c r="F13" s="25">
        <v>8760</v>
      </c>
      <c r="G13" s="93">
        <v>100</v>
      </c>
      <c r="H13" s="25">
        <v>8760</v>
      </c>
      <c r="I13" s="93">
        <v>100</v>
      </c>
    </row>
    <row r="14" spans="1:11" s="26" customFormat="1" ht="11.25" x14ac:dyDescent="0.2">
      <c r="A14" s="36" t="s">
        <v>54</v>
      </c>
      <c r="B14" s="28">
        <v>1828</v>
      </c>
      <c r="C14" s="94">
        <v>6.955859969558599</v>
      </c>
      <c r="D14" s="28">
        <v>984</v>
      </c>
      <c r="E14" s="94">
        <v>11.232876712328768</v>
      </c>
      <c r="F14" s="28">
        <v>691</v>
      </c>
      <c r="G14" s="94">
        <v>7.8881278538812785</v>
      </c>
      <c r="H14" s="28">
        <v>153</v>
      </c>
      <c r="I14" s="94">
        <v>1.7465753424657535</v>
      </c>
    </row>
    <row r="15" spans="1:11" s="26" customFormat="1" ht="11.25" x14ac:dyDescent="0.2">
      <c r="A15" s="36" t="s">
        <v>4</v>
      </c>
      <c r="B15" s="28">
        <v>1726</v>
      </c>
      <c r="C15" s="94">
        <v>6.5677321156773214</v>
      </c>
      <c r="D15" s="28">
        <v>543</v>
      </c>
      <c r="E15" s="94">
        <v>6.1986301369863019</v>
      </c>
      <c r="F15" s="28">
        <v>1183</v>
      </c>
      <c r="G15" s="94">
        <v>13.504566210045663</v>
      </c>
      <c r="H15" s="28">
        <v>0</v>
      </c>
      <c r="I15" s="94">
        <v>0</v>
      </c>
    </row>
    <row r="16" spans="1:11" s="26" customFormat="1" ht="11.25" x14ac:dyDescent="0.2">
      <c r="A16" s="36" t="s">
        <v>5</v>
      </c>
      <c r="B16" s="28">
        <v>139</v>
      </c>
      <c r="C16" s="94">
        <v>0.52891933028919336</v>
      </c>
      <c r="D16" s="28">
        <v>0</v>
      </c>
      <c r="E16" s="94">
        <v>0</v>
      </c>
      <c r="F16" s="28">
        <v>139</v>
      </c>
      <c r="G16" s="94">
        <v>1.5867579908675797</v>
      </c>
      <c r="H16" s="28">
        <v>0</v>
      </c>
      <c r="I16" s="94">
        <v>0</v>
      </c>
    </row>
    <row r="17" spans="1:9" s="26" customFormat="1" ht="11.25" x14ac:dyDescent="0.2">
      <c r="A17" s="36" t="s">
        <v>6</v>
      </c>
      <c r="B17" s="28">
        <v>3686</v>
      </c>
      <c r="C17" s="94">
        <v>14.025875190258752</v>
      </c>
      <c r="D17" s="28">
        <v>0</v>
      </c>
      <c r="E17" s="94">
        <v>0</v>
      </c>
      <c r="F17" s="28">
        <v>3686</v>
      </c>
      <c r="G17" s="94">
        <v>42.077625570776256</v>
      </c>
      <c r="H17" s="28">
        <v>0</v>
      </c>
      <c r="I17" s="94">
        <v>0</v>
      </c>
    </row>
    <row r="18" spans="1:9" s="26" customFormat="1" ht="11.25" x14ac:dyDescent="0.2">
      <c r="A18" s="36" t="s">
        <v>7</v>
      </c>
      <c r="B18" s="28">
        <v>12104</v>
      </c>
      <c r="C18" s="94">
        <v>46.05783866057839</v>
      </c>
      <c r="D18" s="28">
        <v>4092</v>
      </c>
      <c r="E18" s="94">
        <v>46.712328767123289</v>
      </c>
      <c r="F18" s="28">
        <v>1629</v>
      </c>
      <c r="G18" s="94">
        <v>18.595890410958905</v>
      </c>
      <c r="H18" s="28">
        <v>6383</v>
      </c>
      <c r="I18" s="94">
        <v>72.865296803652967</v>
      </c>
    </row>
    <row r="19" spans="1:9" s="26" customFormat="1" ht="11.25" x14ac:dyDescent="0.2">
      <c r="A19" s="36" t="s">
        <v>64</v>
      </c>
      <c r="B19" s="28">
        <v>5838</v>
      </c>
      <c r="C19" s="94">
        <v>22.214611872146119</v>
      </c>
      <c r="D19" s="28">
        <v>2445</v>
      </c>
      <c r="E19" s="94">
        <v>27.910958904109588</v>
      </c>
      <c r="F19" s="28">
        <v>1251</v>
      </c>
      <c r="G19" s="94">
        <v>14.28082191780822</v>
      </c>
      <c r="H19" s="28">
        <v>2142</v>
      </c>
      <c r="I19" s="94">
        <v>24.452054794520546</v>
      </c>
    </row>
    <row r="20" spans="1:9" s="26" customFormat="1" ht="11.25" x14ac:dyDescent="0.2">
      <c r="A20" s="36" t="s">
        <v>8</v>
      </c>
      <c r="B20" s="28">
        <v>523</v>
      </c>
      <c r="C20" s="94">
        <v>1.9901065449010653</v>
      </c>
      <c r="D20" s="28">
        <v>431</v>
      </c>
      <c r="E20" s="94">
        <v>4.9200913242009134</v>
      </c>
      <c r="F20" s="28">
        <v>55</v>
      </c>
      <c r="G20" s="94">
        <v>0.62785388127853881</v>
      </c>
      <c r="H20" s="28">
        <v>37</v>
      </c>
      <c r="I20" s="94">
        <v>0.4223744292237443</v>
      </c>
    </row>
    <row r="21" spans="1:9" s="26" customFormat="1" ht="11.25" x14ac:dyDescent="0.2">
      <c r="A21" s="36" t="s">
        <v>9</v>
      </c>
      <c r="B21" s="28">
        <v>67</v>
      </c>
      <c r="C21" s="94">
        <v>0.25494672754946729</v>
      </c>
      <c r="D21" s="28">
        <v>25</v>
      </c>
      <c r="E21" s="94">
        <v>0.28538812785388123</v>
      </c>
      <c r="F21" s="28">
        <v>42</v>
      </c>
      <c r="G21" s="94">
        <v>0.47945205479452058</v>
      </c>
      <c r="H21" s="28">
        <v>0</v>
      </c>
      <c r="I21" s="94">
        <v>0</v>
      </c>
    </row>
    <row r="22" spans="1:9" s="26" customFormat="1" ht="11.25" x14ac:dyDescent="0.2">
      <c r="A22" s="37" t="s">
        <v>53</v>
      </c>
      <c r="B22" s="31">
        <v>369</v>
      </c>
      <c r="C22" s="95">
        <v>1.404109589041096</v>
      </c>
      <c r="D22" s="31">
        <v>240</v>
      </c>
      <c r="E22" s="95">
        <v>2.7397260273972601</v>
      </c>
      <c r="F22" s="31">
        <v>84</v>
      </c>
      <c r="G22" s="95">
        <v>0.95890410958904115</v>
      </c>
      <c r="H22" s="31">
        <v>45</v>
      </c>
      <c r="I22" s="95">
        <v>0.51369863013698625</v>
      </c>
    </row>
    <row r="23" spans="1:9" s="26" customFormat="1" ht="8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26" customFormat="1" ht="11.25" x14ac:dyDescent="0.2">
      <c r="A24" s="120" t="s">
        <v>51</v>
      </c>
      <c r="B24" s="120"/>
      <c r="C24" s="120"/>
      <c r="D24" s="120"/>
      <c r="E24" s="120"/>
      <c r="F24" s="120"/>
      <c r="G24" s="120"/>
      <c r="H24" s="120"/>
      <c r="I24" s="120"/>
    </row>
    <row r="25" spans="1:9" s="26" customFormat="1" ht="11.25" x14ac:dyDescent="0.2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s="26" customFormat="1" ht="11.25" x14ac:dyDescent="0.2">
      <c r="A26" s="115" t="s">
        <v>44</v>
      </c>
      <c r="B26" s="115"/>
      <c r="C26" s="115"/>
      <c r="D26" s="115"/>
      <c r="E26" s="115"/>
      <c r="F26" s="115"/>
      <c r="G26" s="115"/>
      <c r="H26" s="115"/>
      <c r="I26" s="115"/>
    </row>
    <row r="27" spans="1:9" s="26" customFormat="1" ht="11.25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26" customFormat="1" ht="11.25" x14ac:dyDescent="0.2">
      <c r="A28" s="121" t="s">
        <v>69</v>
      </c>
      <c r="B28" s="121"/>
      <c r="C28" s="121"/>
      <c r="D28" s="121"/>
      <c r="E28" s="121"/>
      <c r="F28" s="121"/>
      <c r="G28" s="121"/>
      <c r="H28" s="121"/>
      <c r="I28" s="121"/>
    </row>
    <row r="29" spans="1:9" s="26" customFormat="1" ht="11.25" x14ac:dyDescent="0.2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</row>
  </sheetData>
  <mergeCells count="20">
    <mergeCell ref="A1:I1"/>
    <mergeCell ref="A2:I2"/>
    <mergeCell ref="A3:I3"/>
    <mergeCell ref="A4:I4"/>
    <mergeCell ref="B5:C5"/>
    <mergeCell ref="D5:E5"/>
    <mergeCell ref="F5:G5"/>
    <mergeCell ref="H5:I5"/>
    <mergeCell ref="A29:I29"/>
    <mergeCell ref="B6:C6"/>
    <mergeCell ref="D6:E6"/>
    <mergeCell ref="F6:G6"/>
    <mergeCell ref="H6:I6"/>
    <mergeCell ref="A7:I7"/>
    <mergeCell ref="A23:I23"/>
    <mergeCell ref="A24:I24"/>
    <mergeCell ref="A25:I25"/>
    <mergeCell ref="A26:I26"/>
    <mergeCell ref="A27:I27"/>
    <mergeCell ref="A28:I2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I1"/>
    </sheetView>
  </sheetViews>
  <sheetFormatPr defaultRowHeight="12.75" x14ac:dyDescent="0.2"/>
  <cols>
    <col min="1" max="1" width="67.85546875" customWidth="1"/>
    <col min="2" max="9" width="8.7109375" customWidth="1"/>
  </cols>
  <sheetData>
    <row r="1" spans="1:1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11" x14ac:dyDescent="0.2">
      <c r="A2" s="122" t="s">
        <v>31</v>
      </c>
      <c r="B2" s="122"/>
      <c r="C2" s="122"/>
      <c r="D2" s="122"/>
      <c r="E2" s="122"/>
      <c r="F2" s="122"/>
      <c r="G2" s="122"/>
      <c r="H2" s="122"/>
      <c r="I2" s="122"/>
    </row>
    <row r="3" spans="1:1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x14ac:dyDescent="0.2">
      <c r="A5" s="18"/>
      <c r="B5" s="17" t="s">
        <v>13</v>
      </c>
      <c r="C5" s="18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11" x14ac:dyDescent="0.2">
      <c r="A6" s="19"/>
      <c r="B6" s="21"/>
      <c r="C6" s="19"/>
      <c r="D6" s="116"/>
      <c r="E6" s="118"/>
      <c r="F6" s="116"/>
      <c r="G6" s="118"/>
      <c r="H6" s="116"/>
      <c r="I6" s="119"/>
    </row>
    <row r="7" spans="1:11" x14ac:dyDescent="0.2">
      <c r="A7" s="119"/>
      <c r="B7" s="119"/>
      <c r="C7" s="119"/>
      <c r="D7" s="119"/>
      <c r="E7" s="119"/>
      <c r="F7" s="119"/>
      <c r="G7" s="119"/>
      <c r="H7" s="119"/>
      <c r="I7" s="119"/>
      <c r="K7" t="s">
        <v>20</v>
      </c>
    </row>
    <row r="8" spans="1:1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1" s="26" customFormat="1" ht="11.25" x14ac:dyDescent="0.2">
      <c r="A9" s="24" t="s">
        <v>21</v>
      </c>
      <c r="B9" s="25">
        <v>26280</v>
      </c>
      <c r="C9" s="38">
        <v>100</v>
      </c>
      <c r="D9" s="25">
        <v>8760</v>
      </c>
      <c r="E9" s="38">
        <v>100</v>
      </c>
      <c r="F9" s="25">
        <v>8760</v>
      </c>
      <c r="G9" s="38">
        <v>100</v>
      </c>
      <c r="H9" s="25">
        <v>8760</v>
      </c>
      <c r="I9" s="25">
        <v>100.00000000000001</v>
      </c>
    </row>
    <row r="10" spans="1:11" s="26" customFormat="1" ht="11.25" customHeight="1" x14ac:dyDescent="0.2">
      <c r="A10" s="27" t="s">
        <v>14</v>
      </c>
      <c r="B10" s="28">
        <v>15305.900000000001</v>
      </c>
      <c r="C10" s="29">
        <v>58.241628614916294</v>
      </c>
      <c r="D10" s="28">
        <v>3878.1</v>
      </c>
      <c r="E10" s="29">
        <v>44.270547945205479</v>
      </c>
      <c r="F10" s="28">
        <v>5389.7</v>
      </c>
      <c r="G10" s="29">
        <v>61.526255707762559</v>
      </c>
      <c r="H10" s="28">
        <v>6038.1</v>
      </c>
      <c r="I10" s="29">
        <v>68.928082191780831</v>
      </c>
    </row>
    <row r="11" spans="1:11" s="26" customFormat="1" ht="11.25" x14ac:dyDescent="0.2">
      <c r="A11" s="30" t="s">
        <v>15</v>
      </c>
      <c r="B11" s="31">
        <v>10974.099999999999</v>
      </c>
      <c r="C11" s="32">
        <v>41.758371385083706</v>
      </c>
      <c r="D11" s="31">
        <v>4881.8999999999996</v>
      </c>
      <c r="E11" s="32">
        <v>55.729452054794514</v>
      </c>
      <c r="F11" s="31">
        <v>3370.3</v>
      </c>
      <c r="G11" s="32">
        <v>38.473744292237441</v>
      </c>
      <c r="H11" s="31">
        <v>2721.9</v>
      </c>
      <c r="I11" s="32">
        <v>31.07191780821918</v>
      </c>
    </row>
    <row r="12" spans="1:11" s="26" customFormat="1" ht="11.25" x14ac:dyDescent="0.2">
      <c r="A12" s="33"/>
      <c r="B12" s="33"/>
      <c r="C12" s="33"/>
      <c r="D12" s="34"/>
      <c r="E12" s="34"/>
      <c r="F12" s="34"/>
      <c r="G12" s="34"/>
      <c r="H12" s="34"/>
      <c r="I12" s="34"/>
    </row>
    <row r="13" spans="1:11" s="26" customFormat="1" ht="11.25" x14ac:dyDescent="0.2">
      <c r="A13" s="35" t="s">
        <v>22</v>
      </c>
      <c r="B13" s="25">
        <v>26280.000000000004</v>
      </c>
      <c r="C13" s="38">
        <v>100</v>
      </c>
      <c r="D13" s="25">
        <v>8759.9999999999982</v>
      </c>
      <c r="E13" s="38">
        <v>100.00000000000001</v>
      </c>
      <c r="F13" s="25">
        <v>8760.0999999999985</v>
      </c>
      <c r="G13" s="38">
        <v>100.0011415525114</v>
      </c>
      <c r="H13" s="25">
        <v>8759.9000000000015</v>
      </c>
      <c r="I13" s="25">
        <v>99.998858447488601</v>
      </c>
    </row>
    <row r="14" spans="1:11" s="26" customFormat="1" ht="11.25" x14ac:dyDescent="0.2">
      <c r="A14" s="36" t="s">
        <v>48</v>
      </c>
      <c r="B14" s="28">
        <v>2226.8000000000002</v>
      </c>
      <c r="C14" s="29">
        <v>8.4733637747336381</v>
      </c>
      <c r="D14" s="28">
        <v>1065.5999999999999</v>
      </c>
      <c r="E14" s="29">
        <v>12.164383561643834</v>
      </c>
      <c r="F14" s="28">
        <v>807.2</v>
      </c>
      <c r="G14" s="29">
        <v>9.2146118721461203</v>
      </c>
      <c r="H14" s="28">
        <v>354</v>
      </c>
      <c r="I14" s="29">
        <v>4.0410958904109586</v>
      </c>
    </row>
    <row r="15" spans="1:11" s="26" customFormat="1" ht="11.25" x14ac:dyDescent="0.2">
      <c r="A15" s="36" t="s">
        <v>4</v>
      </c>
      <c r="B15" s="28">
        <v>2168.1</v>
      </c>
      <c r="C15" s="29">
        <v>8.2499999999999982</v>
      </c>
      <c r="D15" s="28">
        <v>318</v>
      </c>
      <c r="E15" s="29">
        <v>3.6301369863013697</v>
      </c>
      <c r="F15" s="28">
        <v>1544.8</v>
      </c>
      <c r="G15" s="29">
        <v>17.634703196347033</v>
      </c>
      <c r="H15" s="28">
        <v>305.3</v>
      </c>
      <c r="I15" s="29">
        <v>3.4851598173515983</v>
      </c>
    </row>
    <row r="16" spans="1:11" s="26" customFormat="1" ht="11.25" x14ac:dyDescent="0.2">
      <c r="A16" s="36" t="s">
        <v>5</v>
      </c>
      <c r="B16" s="28">
        <v>120.6</v>
      </c>
      <c r="C16" s="29">
        <v>0.45890410958904104</v>
      </c>
      <c r="D16" s="28">
        <v>0</v>
      </c>
      <c r="E16" s="29">
        <v>0</v>
      </c>
      <c r="F16" s="28">
        <v>120.6</v>
      </c>
      <c r="G16" s="29">
        <v>1.3767123287671232</v>
      </c>
      <c r="H16" s="28">
        <v>0</v>
      </c>
      <c r="I16" s="29">
        <v>0</v>
      </c>
    </row>
    <row r="17" spans="1:9" s="26" customFormat="1" ht="11.25" x14ac:dyDescent="0.2">
      <c r="A17" s="36" t="s">
        <v>6</v>
      </c>
      <c r="B17" s="28">
        <v>3721.8</v>
      </c>
      <c r="C17" s="29">
        <v>14.162100456621005</v>
      </c>
      <c r="D17" s="28">
        <v>4.9000000000000004</v>
      </c>
      <c r="E17" s="29">
        <v>5.5936073059360741E-2</v>
      </c>
      <c r="F17" s="28">
        <v>3716.9</v>
      </c>
      <c r="G17" s="29">
        <v>42.43036529680365</v>
      </c>
      <c r="H17" s="28">
        <v>0</v>
      </c>
      <c r="I17" s="29">
        <v>0</v>
      </c>
    </row>
    <row r="18" spans="1:9" s="26" customFormat="1" ht="11.25" x14ac:dyDescent="0.2">
      <c r="A18" s="36" t="s">
        <v>7</v>
      </c>
      <c r="B18" s="28">
        <v>11584.1</v>
      </c>
      <c r="C18" s="29">
        <v>44.079528158295282</v>
      </c>
      <c r="D18" s="28">
        <v>3873.2</v>
      </c>
      <c r="E18" s="29">
        <v>44.214611872146115</v>
      </c>
      <c r="F18" s="28">
        <v>1672.8</v>
      </c>
      <c r="G18" s="29">
        <v>19.095890410958905</v>
      </c>
      <c r="H18" s="28">
        <v>6038.1</v>
      </c>
      <c r="I18" s="29">
        <v>68.928082191780831</v>
      </c>
    </row>
    <row r="19" spans="1:9" s="26" customFormat="1" ht="11.25" x14ac:dyDescent="0.2">
      <c r="A19" s="36" t="s">
        <v>64</v>
      </c>
      <c r="B19" s="28">
        <v>5509.4</v>
      </c>
      <c r="C19" s="29">
        <v>20.964231354642312</v>
      </c>
      <c r="D19" s="28">
        <v>2882.7</v>
      </c>
      <c r="E19" s="29">
        <v>32.907534246575345</v>
      </c>
      <c r="F19" s="28">
        <v>718.2</v>
      </c>
      <c r="G19" s="29">
        <v>8.1986301369863011</v>
      </c>
      <c r="H19" s="28">
        <v>1908.5</v>
      </c>
      <c r="I19" s="29">
        <v>21.786529680365298</v>
      </c>
    </row>
    <row r="20" spans="1:9" s="26" customFormat="1" ht="11.25" x14ac:dyDescent="0.2">
      <c r="A20" s="36" t="s">
        <v>8</v>
      </c>
      <c r="B20" s="28">
        <v>472.40000000000003</v>
      </c>
      <c r="C20" s="29">
        <v>1.7975646879756471</v>
      </c>
      <c r="D20" s="28">
        <v>380.3</v>
      </c>
      <c r="E20" s="29">
        <v>4.3413242009132418</v>
      </c>
      <c r="F20" s="28">
        <v>42.8</v>
      </c>
      <c r="G20" s="29">
        <v>0.48858447488584467</v>
      </c>
      <c r="H20" s="28">
        <v>49.3</v>
      </c>
      <c r="I20" s="29">
        <v>0.56278538812785384</v>
      </c>
    </row>
    <row r="21" spans="1:9" s="26" customFormat="1" ht="11.25" x14ac:dyDescent="0.2">
      <c r="A21" s="36" t="s">
        <v>9</v>
      </c>
      <c r="B21" s="28">
        <v>61.8</v>
      </c>
      <c r="C21" s="29">
        <v>0.23515981735159813</v>
      </c>
      <c r="D21" s="28">
        <v>20</v>
      </c>
      <c r="E21" s="29">
        <v>0.22831050228310501</v>
      </c>
      <c r="F21" s="28">
        <v>41.8</v>
      </c>
      <c r="G21" s="29">
        <v>0.47716894977168944</v>
      </c>
      <c r="H21" s="28">
        <v>0</v>
      </c>
      <c r="I21" s="29">
        <v>0</v>
      </c>
    </row>
    <row r="22" spans="1:9" s="26" customFormat="1" ht="11.25" x14ac:dyDescent="0.2">
      <c r="A22" s="37" t="s">
        <v>53</v>
      </c>
      <c r="B22" s="31">
        <v>415</v>
      </c>
      <c r="C22" s="32">
        <v>1.5791476407914764</v>
      </c>
      <c r="D22" s="31">
        <v>215.3</v>
      </c>
      <c r="E22" s="32">
        <v>2.457762557077626</v>
      </c>
      <c r="F22" s="31">
        <v>95</v>
      </c>
      <c r="G22" s="32">
        <v>1.0844748858447488</v>
      </c>
      <c r="H22" s="31">
        <v>104.7</v>
      </c>
      <c r="I22" s="32">
        <v>1.1952054794520548</v>
      </c>
    </row>
    <row r="23" spans="1:9" s="26" customFormat="1" ht="6.7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26" customFormat="1" ht="11.25" x14ac:dyDescent="0.2">
      <c r="A24" s="120" t="s">
        <v>52</v>
      </c>
      <c r="B24" s="120"/>
      <c r="C24" s="120"/>
      <c r="D24" s="120"/>
      <c r="E24" s="120"/>
      <c r="F24" s="120"/>
      <c r="G24" s="120"/>
      <c r="H24" s="120"/>
      <c r="I24" s="120"/>
    </row>
    <row r="25" spans="1:9" s="26" customFormat="1" ht="11.25" x14ac:dyDescent="0.2">
      <c r="A25" s="115"/>
      <c r="B25" s="115"/>
      <c r="C25" s="115"/>
      <c r="D25" s="115"/>
      <c r="E25" s="115"/>
      <c r="F25" s="115"/>
      <c r="G25" s="115"/>
      <c r="H25" s="115"/>
      <c r="I25" s="115"/>
    </row>
    <row r="26" spans="1:9" s="26" customFormat="1" ht="11.25" x14ac:dyDescent="0.2">
      <c r="A26" s="115" t="s">
        <v>19</v>
      </c>
      <c r="B26" s="115"/>
      <c r="C26" s="115"/>
      <c r="D26" s="115"/>
      <c r="E26" s="115"/>
      <c r="F26" s="115"/>
      <c r="G26" s="115"/>
      <c r="H26" s="115"/>
      <c r="I26" s="115"/>
    </row>
    <row r="27" spans="1:9" s="26" customFormat="1" ht="11.25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26" customFormat="1" ht="11.25" x14ac:dyDescent="0.2">
      <c r="A28" s="115" t="s">
        <v>30</v>
      </c>
      <c r="B28" s="115"/>
      <c r="C28" s="115"/>
      <c r="D28" s="115"/>
      <c r="E28" s="115"/>
      <c r="F28" s="115"/>
      <c r="G28" s="115"/>
      <c r="H28" s="115"/>
      <c r="I28" s="115"/>
    </row>
    <row r="29" spans="1:9" s="26" customFormat="1" ht="11.25" x14ac:dyDescent="0.2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</row>
  </sheetData>
  <mergeCells count="18">
    <mergeCell ref="A24:I24"/>
    <mergeCell ref="A1:I1"/>
    <mergeCell ref="A2:I2"/>
    <mergeCell ref="A3:I3"/>
    <mergeCell ref="A4:I4"/>
    <mergeCell ref="D5:E5"/>
    <mergeCell ref="F5:G5"/>
    <mergeCell ref="H5:I5"/>
    <mergeCell ref="D6:E6"/>
    <mergeCell ref="F6:G6"/>
    <mergeCell ref="H6:I6"/>
    <mergeCell ref="A7:I7"/>
    <mergeCell ref="A23:I23"/>
    <mergeCell ref="A25:I25"/>
    <mergeCell ref="A26:I26"/>
    <mergeCell ref="A27:I27"/>
    <mergeCell ref="A28:I28"/>
    <mergeCell ref="A29:I2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2.75" x14ac:dyDescent="0.2"/>
  <cols>
    <col min="1" max="1" width="67.85546875" style="19" customWidth="1"/>
    <col min="2" max="9" width="8.7109375" style="23" customWidth="1"/>
    <col min="10" max="16384" width="9.140625" style="13"/>
  </cols>
  <sheetData>
    <row r="1" spans="1:9" ht="15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9" s="14" customFormat="1" x14ac:dyDescent="0.2">
      <c r="A2" s="122" t="s">
        <v>32</v>
      </c>
      <c r="B2" s="122"/>
      <c r="C2" s="122"/>
      <c r="D2" s="122"/>
      <c r="E2" s="122"/>
      <c r="F2" s="122"/>
      <c r="G2" s="122"/>
      <c r="H2" s="122"/>
      <c r="I2" s="122"/>
    </row>
    <row r="3" spans="1:9" ht="14.25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9" ht="14.25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9" s="14" customFormat="1" ht="12" customHeight="1" x14ac:dyDescent="0.2">
      <c r="A5" s="15"/>
      <c r="B5" s="16" t="s">
        <v>13</v>
      </c>
      <c r="C5" s="15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9" ht="12" customHeight="1" x14ac:dyDescent="0.2">
      <c r="B6" s="20"/>
      <c r="C6" s="19"/>
      <c r="D6" s="116"/>
      <c r="E6" s="118"/>
      <c r="F6" s="116"/>
      <c r="G6" s="118"/>
      <c r="H6" s="116"/>
      <c r="I6" s="119"/>
    </row>
    <row r="7" spans="1:9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</row>
    <row r="8" spans="1:9" ht="12" customHeight="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9" s="39" customFormat="1" ht="11.25" customHeight="1" x14ac:dyDescent="0.2">
      <c r="A9" s="24" t="s">
        <v>21</v>
      </c>
      <c r="B9" s="25">
        <v>26352.1</v>
      </c>
      <c r="C9" s="38">
        <v>100</v>
      </c>
      <c r="D9" s="25">
        <v>8784</v>
      </c>
      <c r="E9" s="38">
        <v>100</v>
      </c>
      <c r="F9" s="25">
        <v>8784</v>
      </c>
      <c r="G9" s="38">
        <v>100</v>
      </c>
      <c r="H9" s="25">
        <v>8784</v>
      </c>
      <c r="I9" s="25">
        <v>100</v>
      </c>
    </row>
    <row r="10" spans="1:9" s="39" customFormat="1" ht="11.25" customHeight="1" x14ac:dyDescent="0.2">
      <c r="A10" s="27" t="s">
        <v>14</v>
      </c>
      <c r="B10" s="28">
        <v>15534.8</v>
      </c>
      <c r="C10" s="29">
        <v>58.95089954880256</v>
      </c>
      <c r="D10" s="28">
        <v>4007.1</v>
      </c>
      <c r="E10" s="29">
        <v>45.618169398907106</v>
      </c>
      <c r="F10" s="28">
        <v>5465.2</v>
      </c>
      <c r="G10" s="29">
        <v>62.217668488160292</v>
      </c>
      <c r="H10" s="28">
        <v>6062.5</v>
      </c>
      <c r="I10" s="29">
        <v>69.017531876138435</v>
      </c>
    </row>
    <row r="11" spans="1:9" s="39" customFormat="1" ht="11.25" customHeight="1" x14ac:dyDescent="0.2">
      <c r="A11" s="30" t="s">
        <v>15</v>
      </c>
      <c r="B11" s="31">
        <v>10817.300000000001</v>
      </c>
      <c r="C11" s="32">
        <v>41.049100451197447</v>
      </c>
      <c r="D11" s="31">
        <v>4776.8999999999996</v>
      </c>
      <c r="E11" s="32">
        <v>54.381830601092894</v>
      </c>
      <c r="F11" s="31">
        <v>3318.8</v>
      </c>
      <c r="G11" s="32">
        <v>37.782331511839715</v>
      </c>
      <c r="H11" s="31">
        <v>2721.5</v>
      </c>
      <c r="I11" s="32">
        <v>30.982468123861569</v>
      </c>
    </row>
    <row r="12" spans="1:9" s="39" customFormat="1" ht="12" customHeight="1" x14ac:dyDescent="0.2">
      <c r="A12" s="33"/>
      <c r="B12" s="33"/>
      <c r="C12" s="33"/>
      <c r="D12" s="34"/>
      <c r="E12" s="34"/>
      <c r="F12" s="34"/>
      <c r="G12" s="34"/>
      <c r="H12" s="34"/>
      <c r="I12" s="34"/>
    </row>
    <row r="13" spans="1:9" s="40" customFormat="1" ht="11.25" customHeight="1" x14ac:dyDescent="0.2">
      <c r="A13" s="35" t="s">
        <v>22</v>
      </c>
      <c r="B13" s="25">
        <v>26352.100000000002</v>
      </c>
      <c r="C13" s="38">
        <v>99.999999999999986</v>
      </c>
      <c r="D13" s="25">
        <v>8784</v>
      </c>
      <c r="E13" s="38">
        <v>100.00000000000001</v>
      </c>
      <c r="F13" s="25">
        <v>8784.0000000000018</v>
      </c>
      <c r="G13" s="38">
        <v>99.999999999999986</v>
      </c>
      <c r="H13" s="25">
        <v>8784.1</v>
      </c>
      <c r="I13" s="25">
        <v>100.00113843351548</v>
      </c>
    </row>
    <row r="14" spans="1:9" s="39" customFormat="1" ht="11.25" x14ac:dyDescent="0.2">
      <c r="A14" s="36" t="s">
        <v>48</v>
      </c>
      <c r="B14" s="28">
        <v>2206.3000000000002</v>
      </c>
      <c r="C14" s="29">
        <v>8.3723877793420645</v>
      </c>
      <c r="D14" s="28">
        <v>1045.5</v>
      </c>
      <c r="E14" s="29">
        <v>11.902322404371585</v>
      </c>
      <c r="F14" s="28">
        <v>818.4</v>
      </c>
      <c r="G14" s="29">
        <v>9.3169398907103815</v>
      </c>
      <c r="H14" s="28">
        <v>342.4</v>
      </c>
      <c r="I14" s="29">
        <v>3.89799635701275</v>
      </c>
    </row>
    <row r="15" spans="1:9" s="39" customFormat="1" ht="11.25" customHeight="1" x14ac:dyDescent="0.2">
      <c r="A15" s="36" t="s">
        <v>4</v>
      </c>
      <c r="B15" s="28">
        <v>2026.9</v>
      </c>
      <c r="C15" s="29">
        <v>7.6916071204951422</v>
      </c>
      <c r="D15" s="28">
        <v>203.5</v>
      </c>
      <c r="E15" s="29">
        <v>2.3167122040072861</v>
      </c>
      <c r="F15" s="28">
        <v>1523</v>
      </c>
      <c r="G15" s="29">
        <v>17.338342440801458</v>
      </c>
      <c r="H15" s="28">
        <v>300.39999999999998</v>
      </c>
      <c r="I15" s="29">
        <v>3.4198542805100178</v>
      </c>
    </row>
    <row r="16" spans="1:9" s="39" customFormat="1" ht="11.25" customHeight="1" x14ac:dyDescent="0.2">
      <c r="A16" s="36" t="s">
        <v>5</v>
      </c>
      <c r="B16" s="28">
        <v>114.2</v>
      </c>
      <c r="C16" s="29">
        <v>0.43336204704748393</v>
      </c>
      <c r="D16" s="28">
        <v>0</v>
      </c>
      <c r="E16" s="29">
        <v>0</v>
      </c>
      <c r="F16" s="28">
        <v>114.2</v>
      </c>
      <c r="G16" s="29">
        <v>1.3000910746812386</v>
      </c>
      <c r="H16" s="28">
        <v>0</v>
      </c>
      <c r="I16" s="29">
        <v>0</v>
      </c>
    </row>
    <row r="17" spans="1:9" s="39" customFormat="1" ht="11.25" customHeight="1" x14ac:dyDescent="0.2">
      <c r="A17" s="36" t="s">
        <v>6</v>
      </c>
      <c r="B17" s="28">
        <v>3792.7999999999997</v>
      </c>
      <c r="C17" s="29">
        <v>14.392780840995595</v>
      </c>
      <c r="D17" s="28">
        <v>10.6</v>
      </c>
      <c r="E17" s="29">
        <v>0.12067395264116576</v>
      </c>
      <c r="F17" s="28">
        <v>3782.2</v>
      </c>
      <c r="G17" s="29">
        <v>43.057832422586515</v>
      </c>
      <c r="H17" s="28">
        <v>0</v>
      </c>
      <c r="I17" s="29">
        <v>0</v>
      </c>
    </row>
    <row r="18" spans="1:9" s="39" customFormat="1" ht="11.25" customHeight="1" x14ac:dyDescent="0.2">
      <c r="A18" s="36" t="s">
        <v>7</v>
      </c>
      <c r="B18" s="28">
        <v>11742</v>
      </c>
      <c r="C18" s="29">
        <v>44.558118707806969</v>
      </c>
      <c r="D18" s="28">
        <v>3996.5</v>
      </c>
      <c r="E18" s="29">
        <v>45.497495446265937</v>
      </c>
      <c r="F18" s="28">
        <v>1683</v>
      </c>
      <c r="G18" s="29">
        <v>19.159836065573771</v>
      </c>
      <c r="H18" s="28">
        <v>6062.5</v>
      </c>
      <c r="I18" s="29">
        <v>69.017531876138435</v>
      </c>
    </row>
    <row r="19" spans="1:9" s="39" customFormat="1" ht="11.25" x14ac:dyDescent="0.2">
      <c r="A19" s="36" t="s">
        <v>64</v>
      </c>
      <c r="B19" s="28">
        <v>5555.5</v>
      </c>
      <c r="C19" s="29">
        <v>21.081811316745156</v>
      </c>
      <c r="D19" s="28">
        <v>2914.6</v>
      </c>
      <c r="E19" s="29">
        <v>33.180783242258649</v>
      </c>
      <c r="F19" s="28">
        <v>705.2</v>
      </c>
      <c r="G19" s="29">
        <v>8.0282331511839704</v>
      </c>
      <c r="H19" s="28">
        <v>1935.7</v>
      </c>
      <c r="I19" s="29">
        <v>22.036657559198545</v>
      </c>
    </row>
    <row r="20" spans="1:9" s="39" customFormat="1" ht="11.25" customHeight="1" x14ac:dyDescent="0.2">
      <c r="A20" s="36" t="s">
        <v>8</v>
      </c>
      <c r="B20" s="28">
        <v>438.49999999999994</v>
      </c>
      <c r="C20" s="29">
        <v>1.6640040072707676</v>
      </c>
      <c r="D20" s="28">
        <v>372.4</v>
      </c>
      <c r="E20" s="29">
        <v>4.2395264116575593</v>
      </c>
      <c r="F20" s="28">
        <v>32.200000000000003</v>
      </c>
      <c r="G20" s="29">
        <v>0.36657559198542811</v>
      </c>
      <c r="H20" s="28">
        <v>33.9</v>
      </c>
      <c r="I20" s="29">
        <v>0.38592896174863389</v>
      </c>
    </row>
    <row r="21" spans="1:9" s="39" customFormat="1" ht="11.25" customHeight="1" x14ac:dyDescent="0.2">
      <c r="A21" s="36" t="s">
        <v>9</v>
      </c>
      <c r="B21" s="28">
        <v>63.400000000000006</v>
      </c>
      <c r="C21" s="29">
        <v>0.24058803662706202</v>
      </c>
      <c r="D21" s="28">
        <v>16.8</v>
      </c>
      <c r="E21" s="29">
        <v>0.19125683060109289</v>
      </c>
      <c r="F21" s="28">
        <v>46.6</v>
      </c>
      <c r="G21" s="29">
        <v>0.53051001821493626</v>
      </c>
      <c r="H21" s="28">
        <v>0</v>
      </c>
      <c r="I21" s="29">
        <v>0</v>
      </c>
    </row>
    <row r="22" spans="1:9" s="39" customFormat="1" ht="11.25" x14ac:dyDescent="0.2">
      <c r="A22" s="37" t="s">
        <v>53</v>
      </c>
      <c r="B22" s="31">
        <v>412.5</v>
      </c>
      <c r="C22" s="32">
        <v>1.5653401436697645</v>
      </c>
      <c r="D22" s="31">
        <v>224.1</v>
      </c>
      <c r="E22" s="32">
        <v>2.5512295081967213</v>
      </c>
      <c r="F22" s="31">
        <v>79.2</v>
      </c>
      <c r="G22" s="32">
        <v>0.90163934426229519</v>
      </c>
      <c r="H22" s="31">
        <v>109.2</v>
      </c>
      <c r="I22" s="32">
        <v>1.243169398907104</v>
      </c>
    </row>
    <row r="23" spans="1:9" s="39" customFormat="1" ht="5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39" customFormat="1" ht="14.25" customHeight="1" x14ac:dyDescent="0.2">
      <c r="A24" s="120" t="s">
        <v>51</v>
      </c>
      <c r="B24" s="120"/>
      <c r="C24" s="120"/>
      <c r="D24" s="120"/>
      <c r="E24" s="120"/>
      <c r="F24" s="120"/>
      <c r="G24" s="120"/>
      <c r="H24" s="120"/>
      <c r="I24" s="120"/>
    </row>
    <row r="25" spans="1:9" s="39" customFormat="1" ht="11.25" customHeight="1" x14ac:dyDescent="0.2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s="39" customFormat="1" ht="11.25" customHeight="1" x14ac:dyDescent="0.2">
      <c r="A26" s="115" t="s">
        <v>19</v>
      </c>
      <c r="B26" s="115"/>
      <c r="C26" s="115"/>
      <c r="D26" s="115"/>
      <c r="E26" s="115"/>
      <c r="F26" s="115"/>
      <c r="G26" s="115"/>
      <c r="H26" s="115"/>
      <c r="I26" s="115"/>
    </row>
    <row r="27" spans="1:9" s="39" customFormat="1" ht="5.25" customHeight="1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39" customFormat="1" ht="11.25" customHeight="1" x14ac:dyDescent="0.2">
      <c r="A28" s="115" t="s">
        <v>30</v>
      </c>
      <c r="B28" s="115"/>
      <c r="C28" s="115"/>
      <c r="D28" s="115"/>
      <c r="E28" s="115"/>
      <c r="F28" s="115"/>
      <c r="G28" s="115"/>
      <c r="H28" s="115"/>
      <c r="I28" s="115"/>
    </row>
    <row r="29" spans="1:9" s="39" customFormat="1" ht="11.25" customHeight="1" x14ac:dyDescent="0.2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</row>
  </sheetData>
  <mergeCells count="18">
    <mergeCell ref="A24:I24"/>
    <mergeCell ref="A1:I1"/>
    <mergeCell ref="A2:I2"/>
    <mergeCell ref="A3:I3"/>
    <mergeCell ref="A4:I4"/>
    <mergeCell ref="D5:E5"/>
    <mergeCell ref="F5:G5"/>
    <mergeCell ref="H5:I5"/>
    <mergeCell ref="D6:E6"/>
    <mergeCell ref="F6:G6"/>
    <mergeCell ref="H6:I6"/>
    <mergeCell ref="A7:I7"/>
    <mergeCell ref="A23:I23"/>
    <mergeCell ref="A25:I25"/>
    <mergeCell ref="A26:I26"/>
    <mergeCell ref="A27:I27"/>
    <mergeCell ref="A28:I28"/>
    <mergeCell ref="A29:I29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2.75" x14ac:dyDescent="0.2"/>
  <cols>
    <col min="1" max="1" width="67.85546875" style="2" customWidth="1"/>
    <col min="2" max="9" width="8.7109375" style="3" customWidth="1"/>
    <col min="10" max="16384" width="9.140625" style="1"/>
  </cols>
  <sheetData>
    <row r="1" spans="1:9" s="5" customFormat="1" ht="1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</row>
    <row r="2" spans="1:9" s="4" customFormat="1" x14ac:dyDescent="0.2">
      <c r="A2" s="132" t="s">
        <v>33</v>
      </c>
      <c r="B2" s="132"/>
      <c r="C2" s="132"/>
      <c r="D2" s="132"/>
      <c r="E2" s="132"/>
      <c r="F2" s="132"/>
      <c r="G2" s="132"/>
      <c r="H2" s="132"/>
      <c r="I2" s="132"/>
    </row>
    <row r="3" spans="1:9" s="5" customFormat="1" ht="14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s="5" customFormat="1" ht="14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" customHeight="1" x14ac:dyDescent="0.2">
      <c r="A5" s="7"/>
      <c r="B5" s="8" t="s">
        <v>13</v>
      </c>
      <c r="C5" s="7"/>
      <c r="D5" s="127" t="s">
        <v>0</v>
      </c>
      <c r="E5" s="133"/>
      <c r="F5" s="127" t="s">
        <v>1</v>
      </c>
      <c r="G5" s="133"/>
      <c r="H5" s="127" t="s">
        <v>2</v>
      </c>
      <c r="I5" s="128"/>
    </row>
    <row r="6" spans="1:9" s="5" customFormat="1" ht="12" customHeight="1" x14ac:dyDescent="0.2">
      <c r="A6" s="6"/>
      <c r="B6" s="9"/>
      <c r="C6" s="6"/>
      <c r="D6" s="129"/>
      <c r="E6" s="134"/>
      <c r="F6" s="129"/>
      <c r="G6" s="134"/>
      <c r="H6" s="129"/>
      <c r="I6" s="130"/>
    </row>
    <row r="7" spans="1:9" s="5" customFormat="1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s="5" customFormat="1" ht="12" customHeight="1" x14ac:dyDescent="0.2">
      <c r="A8" s="10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9" s="43" customFormat="1" ht="11.25" customHeight="1" x14ac:dyDescent="0.2">
      <c r="A9" s="41" t="s">
        <v>23</v>
      </c>
      <c r="B9" s="42">
        <f t="shared" ref="B9:I9" si="0">SUM(B10+B11)</f>
        <v>26279.9</v>
      </c>
      <c r="C9" s="42">
        <f t="shared" si="0"/>
        <v>100</v>
      </c>
      <c r="D9" s="42">
        <f t="shared" si="0"/>
        <v>8760</v>
      </c>
      <c r="E9" s="42">
        <f t="shared" si="0"/>
        <v>100</v>
      </c>
      <c r="F9" s="42">
        <f t="shared" si="0"/>
        <v>8760.1</v>
      </c>
      <c r="G9" s="42">
        <f t="shared" si="0"/>
        <v>100.00114155251141</v>
      </c>
      <c r="H9" s="42">
        <f t="shared" si="0"/>
        <v>8759.7999999999993</v>
      </c>
      <c r="I9" s="42">
        <f t="shared" si="0"/>
        <v>99.99771689497716</v>
      </c>
    </row>
    <row r="10" spans="1:9" s="43" customFormat="1" ht="11.25" customHeight="1" x14ac:dyDescent="0.2">
      <c r="A10" s="44" t="s">
        <v>14</v>
      </c>
      <c r="B10" s="45">
        <f>SUM(B17+B18)</f>
        <v>15786</v>
      </c>
      <c r="C10" s="46">
        <f>SUM(B10/$B$9*100)</f>
        <v>60.068721722685389</v>
      </c>
      <c r="D10" s="45">
        <f>SUM(D17+D18)</f>
        <v>4264.3999999999996</v>
      </c>
      <c r="E10" s="46">
        <f>SUM(D10/$D$9*100)</f>
        <v>48.68036529680365</v>
      </c>
      <c r="F10" s="45">
        <f>SUM(F17+F18)</f>
        <v>5431.2</v>
      </c>
      <c r="G10" s="46">
        <f>SUM(F10/$D$9*100)</f>
        <v>62</v>
      </c>
      <c r="H10" s="45">
        <f>SUM(H17+H18)</f>
        <v>6090.4</v>
      </c>
      <c r="I10" s="46">
        <f>SUM(H10/$D$9*100)</f>
        <v>69.525114155251131</v>
      </c>
    </row>
    <row r="11" spans="1:9" s="43" customFormat="1" ht="11.25" customHeight="1" x14ac:dyDescent="0.2">
      <c r="A11" s="47" t="s">
        <v>15</v>
      </c>
      <c r="B11" s="54">
        <f>SUM(B14+B15+B16+B19+B20+B21+B22)</f>
        <v>10493.900000000001</v>
      </c>
      <c r="C11" s="56">
        <f>SUM(B11/$B$9*100)</f>
        <v>39.931278277314604</v>
      </c>
      <c r="D11" s="54">
        <f>SUM(D14+D15+D16+D19+D20+D21+D22)</f>
        <v>4495.6000000000004</v>
      </c>
      <c r="E11" s="56">
        <f>SUM(D11/$D$9*100)</f>
        <v>51.31963470319635</v>
      </c>
      <c r="F11" s="54">
        <f>SUM(F14+F15+F16+F19+F20+F21+F22)</f>
        <v>3328.9</v>
      </c>
      <c r="G11" s="56">
        <f>SUM(F11/$D$9*100)</f>
        <v>38.001141552511413</v>
      </c>
      <c r="H11" s="54">
        <f>SUM(H14+H15+H16+H19+H20+H21+H22)</f>
        <v>2669.4</v>
      </c>
      <c r="I11" s="56">
        <f>SUM(H11/$D$9*100)</f>
        <v>30.472602739726028</v>
      </c>
    </row>
    <row r="12" spans="1:9" s="43" customFormat="1" ht="11.25" customHeight="1" x14ac:dyDescent="0.2">
      <c r="A12" s="48"/>
      <c r="B12" s="48"/>
      <c r="C12" s="48"/>
      <c r="D12" s="49"/>
      <c r="E12" s="49"/>
      <c r="F12" s="49"/>
      <c r="G12" s="49"/>
      <c r="H12" s="49"/>
      <c r="I12" s="49"/>
    </row>
    <row r="13" spans="1:9" s="51" customFormat="1" ht="11.25" customHeight="1" x14ac:dyDescent="0.2">
      <c r="A13" s="50" t="s">
        <v>24</v>
      </c>
      <c r="B13" s="42">
        <f t="shared" ref="B13:I13" si="1">SUM(B14+B15+B16+B17+B18+B19+B20+B21+B22)</f>
        <v>26279.9</v>
      </c>
      <c r="C13" s="42">
        <f t="shared" si="1"/>
        <v>100.00000000000001</v>
      </c>
      <c r="D13" s="42">
        <f t="shared" si="1"/>
        <v>8760</v>
      </c>
      <c r="E13" s="42">
        <f t="shared" si="1"/>
        <v>100</v>
      </c>
      <c r="F13" s="42">
        <f t="shared" si="1"/>
        <v>8760.1</v>
      </c>
      <c r="G13" s="42">
        <f t="shared" si="1"/>
        <v>100.00114155251141</v>
      </c>
      <c r="H13" s="42">
        <f t="shared" si="1"/>
        <v>8759.7999999999993</v>
      </c>
      <c r="I13" s="42">
        <f t="shared" si="1"/>
        <v>99.997716894977145</v>
      </c>
    </row>
    <row r="14" spans="1:9" s="43" customFormat="1" ht="11.25" x14ac:dyDescent="0.2">
      <c r="A14" s="36" t="s">
        <v>48</v>
      </c>
      <c r="B14" s="45">
        <f t="shared" ref="B14:B22" si="2">SUM(D14+F14+H14)</f>
        <v>2204.3000000000002</v>
      </c>
      <c r="C14" s="46">
        <f t="shared" ref="C14:C22" si="3">SUM(B14/$B$9*100)</f>
        <v>8.3877792533457125</v>
      </c>
      <c r="D14" s="45">
        <v>1033.3</v>
      </c>
      <c r="E14" s="46">
        <f t="shared" ref="E14:I22" si="4">SUM(D14/$D$9*100)</f>
        <v>11.795662100456621</v>
      </c>
      <c r="F14" s="45">
        <v>830</v>
      </c>
      <c r="G14" s="46">
        <f t="shared" si="4"/>
        <v>9.474885844748858</v>
      </c>
      <c r="H14" s="45">
        <v>341</v>
      </c>
      <c r="I14" s="46">
        <f t="shared" si="4"/>
        <v>3.8926940639269407</v>
      </c>
    </row>
    <row r="15" spans="1:9" s="43" customFormat="1" ht="11.25" customHeight="1" x14ac:dyDescent="0.2">
      <c r="A15" s="36" t="s">
        <v>4</v>
      </c>
      <c r="B15" s="45">
        <f t="shared" si="2"/>
        <v>2102.1999999999998</v>
      </c>
      <c r="C15" s="46">
        <f t="shared" si="3"/>
        <v>7.9992694036126455</v>
      </c>
      <c r="D15" s="45">
        <v>285.8</v>
      </c>
      <c r="E15" s="46">
        <f t="shared" si="4"/>
        <v>3.262557077625571</v>
      </c>
      <c r="F15" s="45">
        <v>1502</v>
      </c>
      <c r="G15" s="46">
        <f t="shared" si="4"/>
        <v>17.146118721461185</v>
      </c>
      <c r="H15" s="45">
        <v>314.39999999999998</v>
      </c>
      <c r="I15" s="46">
        <f t="shared" si="4"/>
        <v>3.5890410958904106</v>
      </c>
    </row>
    <row r="16" spans="1:9" s="43" customFormat="1" ht="11.25" customHeight="1" x14ac:dyDescent="0.2">
      <c r="A16" s="36" t="s">
        <v>5</v>
      </c>
      <c r="B16" s="45">
        <f t="shared" si="2"/>
        <v>122.9</v>
      </c>
      <c r="C16" s="46">
        <f t="shared" si="3"/>
        <v>0.46765779169631544</v>
      </c>
      <c r="D16" s="45">
        <v>0</v>
      </c>
      <c r="E16" s="46">
        <f t="shared" si="4"/>
        <v>0</v>
      </c>
      <c r="F16" s="45">
        <v>122.9</v>
      </c>
      <c r="G16" s="46">
        <f t="shared" si="4"/>
        <v>1.4029680365296804</v>
      </c>
      <c r="H16" s="45">
        <v>0</v>
      </c>
      <c r="I16" s="46">
        <f t="shared" si="4"/>
        <v>0</v>
      </c>
    </row>
    <row r="17" spans="1:9" s="43" customFormat="1" ht="11.25" customHeight="1" x14ac:dyDescent="0.2">
      <c r="A17" s="36" t="s">
        <v>6</v>
      </c>
      <c r="B17" s="45">
        <f t="shared" si="2"/>
        <v>3611.3</v>
      </c>
      <c r="C17" s="46">
        <f t="shared" si="3"/>
        <v>13.741680904417445</v>
      </c>
      <c r="D17" s="45">
        <v>6.4</v>
      </c>
      <c r="E17" s="46">
        <f t="shared" si="4"/>
        <v>7.3059360730593603E-2</v>
      </c>
      <c r="F17" s="45">
        <v>3604.9</v>
      </c>
      <c r="G17" s="46">
        <f t="shared" si="4"/>
        <v>41.151826484018265</v>
      </c>
      <c r="H17" s="45">
        <v>0</v>
      </c>
      <c r="I17" s="46">
        <f t="shared" si="4"/>
        <v>0</v>
      </c>
    </row>
    <row r="18" spans="1:9" s="43" customFormat="1" ht="11.25" customHeight="1" x14ac:dyDescent="0.2">
      <c r="A18" s="36" t="s">
        <v>7</v>
      </c>
      <c r="B18" s="45">
        <f t="shared" si="2"/>
        <v>12174.7</v>
      </c>
      <c r="C18" s="46">
        <f t="shared" si="3"/>
        <v>46.327040818267953</v>
      </c>
      <c r="D18" s="45">
        <v>4258</v>
      </c>
      <c r="E18" s="46">
        <f t="shared" si="4"/>
        <v>48.607305936073061</v>
      </c>
      <c r="F18" s="45">
        <v>1826.3</v>
      </c>
      <c r="G18" s="46">
        <f t="shared" si="4"/>
        <v>20.848173515981735</v>
      </c>
      <c r="H18" s="45">
        <v>6090.4</v>
      </c>
      <c r="I18" s="46">
        <f t="shared" si="4"/>
        <v>69.525114155251131</v>
      </c>
    </row>
    <row r="19" spans="1:9" s="43" customFormat="1" ht="11.25" x14ac:dyDescent="0.2">
      <c r="A19" s="36" t="s">
        <v>64</v>
      </c>
      <c r="B19" s="45">
        <f t="shared" si="2"/>
        <v>5125.3</v>
      </c>
      <c r="C19" s="46">
        <f t="shared" si="3"/>
        <v>19.502737833857815</v>
      </c>
      <c r="D19" s="45">
        <v>2527</v>
      </c>
      <c r="E19" s="46">
        <f t="shared" si="4"/>
        <v>28.847031963470322</v>
      </c>
      <c r="F19" s="45">
        <v>719.6</v>
      </c>
      <c r="G19" s="46">
        <f t="shared" si="4"/>
        <v>8.2146118721461185</v>
      </c>
      <c r="H19" s="45">
        <v>1878.7</v>
      </c>
      <c r="I19" s="46">
        <f t="shared" si="4"/>
        <v>21.446347031963469</v>
      </c>
    </row>
    <row r="20" spans="1:9" s="43" customFormat="1" ht="11.25" customHeight="1" x14ac:dyDescent="0.2">
      <c r="A20" s="36" t="s">
        <v>8</v>
      </c>
      <c r="B20" s="45">
        <f t="shared" si="2"/>
        <v>464.9</v>
      </c>
      <c r="C20" s="46">
        <f t="shared" si="3"/>
        <v>1.769032606668975</v>
      </c>
      <c r="D20" s="45">
        <v>398.5</v>
      </c>
      <c r="E20" s="46">
        <f t="shared" si="4"/>
        <v>4.5490867579908674</v>
      </c>
      <c r="F20" s="45">
        <v>32.4</v>
      </c>
      <c r="G20" s="46">
        <f t="shared" si="4"/>
        <v>0.36986301369863012</v>
      </c>
      <c r="H20" s="45">
        <v>34</v>
      </c>
      <c r="I20" s="46">
        <f t="shared" si="4"/>
        <v>0.38812785388127852</v>
      </c>
    </row>
    <row r="21" spans="1:9" s="43" customFormat="1" ht="11.25" customHeight="1" x14ac:dyDescent="0.2">
      <c r="A21" s="36" t="s">
        <v>9</v>
      </c>
      <c r="B21" s="45">
        <f t="shared" si="2"/>
        <v>65.599999999999994</v>
      </c>
      <c r="C21" s="46">
        <f t="shared" si="3"/>
        <v>0.24962043234563297</v>
      </c>
      <c r="D21" s="45">
        <v>16.5</v>
      </c>
      <c r="E21" s="46">
        <f t="shared" si="4"/>
        <v>0.18835616438356165</v>
      </c>
      <c r="F21" s="45">
        <v>49.1</v>
      </c>
      <c r="G21" s="46">
        <f t="shared" si="4"/>
        <v>0.56050228310502281</v>
      </c>
      <c r="H21" s="45">
        <v>0</v>
      </c>
      <c r="I21" s="46">
        <f t="shared" si="4"/>
        <v>0</v>
      </c>
    </row>
    <row r="22" spans="1:9" s="43" customFormat="1" ht="11.25" x14ac:dyDescent="0.2">
      <c r="A22" s="37" t="s">
        <v>53</v>
      </c>
      <c r="B22" s="54">
        <f t="shared" si="2"/>
        <v>408.7</v>
      </c>
      <c r="C22" s="56">
        <f t="shared" si="3"/>
        <v>1.5551809557875029</v>
      </c>
      <c r="D22" s="54">
        <v>234.5</v>
      </c>
      <c r="E22" s="56">
        <f t="shared" si="4"/>
        <v>2.6769406392694064</v>
      </c>
      <c r="F22" s="54">
        <v>72.900000000000006</v>
      </c>
      <c r="G22" s="56">
        <f t="shared" si="4"/>
        <v>0.83219178082191791</v>
      </c>
      <c r="H22" s="54">
        <v>101.3</v>
      </c>
      <c r="I22" s="56">
        <f t="shared" si="4"/>
        <v>1.1563926940639269</v>
      </c>
    </row>
    <row r="23" spans="1:9" s="43" customFormat="1" ht="5.25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s="43" customFormat="1" ht="14.25" customHeight="1" x14ac:dyDescent="0.2">
      <c r="A24" s="126" t="s">
        <v>29</v>
      </c>
      <c r="B24" s="126"/>
      <c r="C24" s="126"/>
      <c r="D24" s="126"/>
      <c r="E24" s="126"/>
      <c r="F24" s="126"/>
      <c r="G24" s="126"/>
      <c r="H24" s="126"/>
      <c r="I24" s="126"/>
    </row>
    <row r="25" spans="1:9" s="43" customFormat="1" ht="11.25" customHeight="1" x14ac:dyDescent="0.2">
      <c r="A25" s="126"/>
      <c r="B25" s="126"/>
      <c r="C25" s="126"/>
      <c r="D25" s="126"/>
      <c r="E25" s="126"/>
      <c r="F25" s="126"/>
      <c r="G25" s="126"/>
      <c r="H25" s="126"/>
      <c r="I25" s="126"/>
    </row>
    <row r="26" spans="1:9" s="43" customFormat="1" ht="11.25" customHeight="1" x14ac:dyDescent="0.2">
      <c r="A26" s="121" t="s">
        <v>19</v>
      </c>
      <c r="B26" s="121"/>
      <c r="C26" s="121"/>
      <c r="D26" s="121"/>
      <c r="E26" s="121"/>
      <c r="F26" s="121"/>
      <c r="G26" s="121"/>
      <c r="H26" s="121"/>
      <c r="I26" s="121"/>
    </row>
    <row r="27" spans="1:9" s="43" customFormat="1" ht="5.25" customHeight="1" x14ac:dyDescent="0.2">
      <c r="A27" s="121"/>
      <c r="B27" s="121"/>
      <c r="C27" s="121"/>
      <c r="D27" s="121"/>
      <c r="E27" s="121"/>
      <c r="F27" s="121"/>
      <c r="G27" s="121"/>
      <c r="H27" s="121"/>
      <c r="I27" s="121"/>
    </row>
    <row r="28" spans="1:9" s="43" customFormat="1" ht="11.25" customHeight="1" x14ac:dyDescent="0.2">
      <c r="A28" s="115" t="s">
        <v>30</v>
      </c>
      <c r="B28" s="115"/>
      <c r="C28" s="115"/>
      <c r="D28" s="115"/>
      <c r="E28" s="115"/>
      <c r="F28" s="115"/>
      <c r="G28" s="115"/>
      <c r="H28" s="115"/>
      <c r="I28" s="115"/>
    </row>
    <row r="29" spans="1:9" s="43" customFormat="1" ht="11.25" customHeight="1" x14ac:dyDescent="0.2">
      <c r="A29" s="121" t="s">
        <v>16</v>
      </c>
      <c r="B29" s="121"/>
      <c r="C29" s="121"/>
      <c r="D29" s="121"/>
      <c r="E29" s="121"/>
      <c r="F29" s="121"/>
      <c r="G29" s="121"/>
      <c r="H29" s="121"/>
      <c r="I29" s="121"/>
    </row>
  </sheetData>
  <mergeCells count="18">
    <mergeCell ref="A1:I1"/>
    <mergeCell ref="A2:I2"/>
    <mergeCell ref="D5:E5"/>
    <mergeCell ref="F5:G5"/>
    <mergeCell ref="D6:E6"/>
    <mergeCell ref="F6:G6"/>
    <mergeCell ref="A3:I3"/>
    <mergeCell ref="A4:I4"/>
    <mergeCell ref="A24:I24"/>
    <mergeCell ref="A26:I26"/>
    <mergeCell ref="H5:I5"/>
    <mergeCell ref="H6:I6"/>
    <mergeCell ref="A29:I29"/>
    <mergeCell ref="A25:I25"/>
    <mergeCell ref="A27:I27"/>
    <mergeCell ref="A28:I28"/>
    <mergeCell ref="A7:I7"/>
    <mergeCell ref="A23:I23"/>
  </mergeCells>
  <phoneticPr fontId="3" type="noConversion"/>
  <pageMargins left="0" right="0" top="0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2.75" x14ac:dyDescent="0.2"/>
  <cols>
    <col min="1" max="1" width="67.85546875" style="2" customWidth="1"/>
    <col min="2" max="9" width="8.7109375" style="3" customWidth="1"/>
    <col min="10" max="16384" width="9.140625" style="1"/>
  </cols>
  <sheetData>
    <row r="1" spans="1:9" s="5" customFormat="1" ht="1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</row>
    <row r="2" spans="1:9" s="4" customFormat="1" x14ac:dyDescent="0.2">
      <c r="A2" s="132" t="s">
        <v>34</v>
      </c>
      <c r="B2" s="132"/>
      <c r="C2" s="132"/>
      <c r="D2" s="132"/>
      <c r="E2" s="132"/>
      <c r="F2" s="132"/>
      <c r="G2" s="132"/>
      <c r="H2" s="132"/>
      <c r="I2" s="132"/>
    </row>
    <row r="3" spans="1:9" s="5" customFormat="1" ht="14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s="5" customFormat="1" ht="14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" customHeight="1" x14ac:dyDescent="0.2">
      <c r="A5" s="7"/>
      <c r="B5" s="8" t="s">
        <v>13</v>
      </c>
      <c r="C5" s="7"/>
      <c r="D5" s="127" t="s">
        <v>0</v>
      </c>
      <c r="E5" s="133"/>
      <c r="F5" s="127" t="s">
        <v>1</v>
      </c>
      <c r="G5" s="133"/>
      <c r="H5" s="127" t="s">
        <v>2</v>
      </c>
      <c r="I5" s="128"/>
    </row>
    <row r="6" spans="1:9" s="5" customFormat="1" ht="12" customHeight="1" x14ac:dyDescent="0.2">
      <c r="A6" s="6"/>
      <c r="B6" s="9"/>
      <c r="C6" s="6"/>
      <c r="D6" s="129"/>
      <c r="E6" s="134"/>
      <c r="F6" s="129"/>
      <c r="G6" s="134"/>
      <c r="H6" s="129"/>
      <c r="I6" s="130"/>
    </row>
    <row r="7" spans="1:9" s="5" customFormat="1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s="5" customFormat="1" ht="12" customHeight="1" x14ac:dyDescent="0.2">
      <c r="A8" s="10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9" s="43" customFormat="1" ht="12" customHeight="1" x14ac:dyDescent="0.2">
      <c r="A9" s="41" t="s">
        <v>23</v>
      </c>
      <c r="B9" s="42">
        <f t="shared" ref="B9:I9" si="0">SUM(B10+B11)</f>
        <v>26280.199999999997</v>
      </c>
      <c r="C9" s="87">
        <f t="shared" si="0"/>
        <v>100</v>
      </c>
      <c r="D9" s="42">
        <f t="shared" si="0"/>
        <v>8759.5999999999985</v>
      </c>
      <c r="E9" s="87">
        <f t="shared" si="0"/>
        <v>100.00000000000001</v>
      </c>
      <c r="F9" s="42">
        <f t="shared" si="0"/>
        <v>8760.4</v>
      </c>
      <c r="G9" s="42">
        <f t="shared" si="0"/>
        <v>100.00913283711586</v>
      </c>
      <c r="H9" s="42">
        <f t="shared" si="0"/>
        <v>8760.2000000000007</v>
      </c>
      <c r="I9" s="87">
        <f t="shared" si="0"/>
        <v>100.00684962783691</v>
      </c>
    </row>
    <row r="10" spans="1:9" s="43" customFormat="1" ht="11.25" customHeight="1" x14ac:dyDescent="0.2">
      <c r="A10" s="44" t="s">
        <v>14</v>
      </c>
      <c r="B10" s="45">
        <f>SUM(B17+B18)</f>
        <v>15913.3</v>
      </c>
      <c r="C10" s="46">
        <f>SUM(B10/$B$9*100)</f>
        <v>60.55243110783023</v>
      </c>
      <c r="D10" s="45">
        <f>SUM(D17+D18)</f>
        <v>4104.5</v>
      </c>
      <c r="E10" s="46">
        <f>SUM(D10/$D$9*100)</f>
        <v>46.857162427508115</v>
      </c>
      <c r="F10" s="45">
        <f>SUM(F17+F18)</f>
        <v>5688.2999999999993</v>
      </c>
      <c r="G10" s="46">
        <f>SUM(F10/$D$9*100)</f>
        <v>64.937896707612225</v>
      </c>
      <c r="H10" s="45">
        <f>SUM(H17+H18)</f>
        <v>6120.5</v>
      </c>
      <c r="I10" s="46">
        <f>SUM(H10/$D$9*100)</f>
        <v>69.871911959450216</v>
      </c>
    </row>
    <row r="11" spans="1:9" s="43" customFormat="1" ht="11.25" customHeight="1" x14ac:dyDescent="0.2">
      <c r="A11" s="47" t="s">
        <v>15</v>
      </c>
      <c r="B11" s="54">
        <f>SUM(B14+B15+B16+B19+B20+B21+B22)</f>
        <v>10366.9</v>
      </c>
      <c r="C11" s="56">
        <f>SUM(B11/$B$9*100)</f>
        <v>39.44756889216977</v>
      </c>
      <c r="D11" s="54">
        <f>SUM(D14+D15+D16+D19+D20+D21+D22)</f>
        <v>4655.0999999999995</v>
      </c>
      <c r="E11" s="56">
        <f>SUM(D11/$D$9*100)</f>
        <v>53.142837572491899</v>
      </c>
      <c r="F11" s="54">
        <f>SUM(F14+F15+F16+F19+F20+F21+F22)</f>
        <v>3072.1000000000004</v>
      </c>
      <c r="G11" s="56">
        <f>SUM(F11/$D$9*100)</f>
        <v>35.071236129503639</v>
      </c>
      <c r="H11" s="54">
        <f>SUM(H14+H15+H16+H19+H20+H21+H22)</f>
        <v>2639.7000000000003</v>
      </c>
      <c r="I11" s="56">
        <f>SUM(H11/$D$9*100)</f>
        <v>30.134937668386691</v>
      </c>
    </row>
    <row r="12" spans="1:9" s="43" customFormat="1" ht="11.25" customHeight="1" x14ac:dyDescent="0.2">
      <c r="A12" s="48"/>
      <c r="B12" s="48"/>
      <c r="C12" s="48"/>
      <c r="D12" s="49"/>
      <c r="E12" s="49"/>
      <c r="F12" s="49"/>
      <c r="G12" s="49"/>
      <c r="H12" s="49"/>
      <c r="I12" s="49"/>
    </row>
    <row r="13" spans="1:9" s="51" customFormat="1" ht="11.25" customHeight="1" x14ac:dyDescent="0.2">
      <c r="A13" s="50" t="s">
        <v>24</v>
      </c>
      <c r="B13" s="42">
        <f t="shared" ref="B13:I13" si="1">SUM(B14+B15+B16+B17+B18+B19+B20+B21+B22)</f>
        <v>26280.2</v>
      </c>
      <c r="C13" s="87">
        <f t="shared" si="1"/>
        <v>100.00000000000001</v>
      </c>
      <c r="D13" s="42">
        <f t="shared" si="1"/>
        <v>8759.5999999999985</v>
      </c>
      <c r="E13" s="87">
        <f t="shared" si="1"/>
        <v>100.00000000000003</v>
      </c>
      <c r="F13" s="42">
        <f t="shared" si="1"/>
        <v>8760.4</v>
      </c>
      <c r="G13" s="87">
        <f t="shared" si="1"/>
        <v>100.00913283711587</v>
      </c>
      <c r="H13" s="42">
        <f t="shared" si="1"/>
        <v>8760.1999999999989</v>
      </c>
      <c r="I13" s="87">
        <f t="shared" si="1"/>
        <v>100.0068496278369</v>
      </c>
    </row>
    <row r="14" spans="1:9" s="43" customFormat="1" ht="11.25" x14ac:dyDescent="0.2">
      <c r="A14" s="36" t="s">
        <v>48</v>
      </c>
      <c r="B14" s="45">
        <f t="shared" ref="B14:B22" si="2">SUM(D14+F14+H14)</f>
        <v>2196.9</v>
      </c>
      <c r="C14" s="46">
        <f t="shared" ref="C14:C22" si="3">SUM(B14/$B$9*100)</f>
        <v>8.3595254221809601</v>
      </c>
      <c r="D14" s="45">
        <v>1026</v>
      </c>
      <c r="E14" s="46">
        <f t="shared" ref="E14:I22" si="4">SUM(D14/$D$9*100)</f>
        <v>11.712863601077677</v>
      </c>
      <c r="F14" s="45">
        <v>829.4</v>
      </c>
      <c r="G14" s="46">
        <f t="shared" si="4"/>
        <v>9.4684688798575287</v>
      </c>
      <c r="H14" s="45">
        <v>341.5</v>
      </c>
      <c r="I14" s="46">
        <f t="shared" si="4"/>
        <v>3.898579843828486</v>
      </c>
    </row>
    <row r="15" spans="1:9" s="43" customFormat="1" ht="11.25" customHeight="1" x14ac:dyDescent="0.2">
      <c r="A15" s="36" t="s">
        <v>4</v>
      </c>
      <c r="B15" s="45">
        <f t="shared" si="2"/>
        <v>2085.5</v>
      </c>
      <c r="C15" s="46">
        <f t="shared" si="3"/>
        <v>7.9356321489181978</v>
      </c>
      <c r="D15" s="45">
        <v>331</v>
      </c>
      <c r="E15" s="46">
        <f t="shared" si="4"/>
        <v>3.7787113566829538</v>
      </c>
      <c r="F15" s="45">
        <v>1403.6</v>
      </c>
      <c r="G15" s="46">
        <f t="shared" si="4"/>
        <v>16.023562719758893</v>
      </c>
      <c r="H15" s="45">
        <v>350.9</v>
      </c>
      <c r="I15" s="46">
        <f t="shared" si="4"/>
        <v>4.0058906799397231</v>
      </c>
    </row>
    <row r="16" spans="1:9" s="43" customFormat="1" ht="11.25" customHeight="1" x14ac:dyDescent="0.2">
      <c r="A16" s="36" t="s">
        <v>5</v>
      </c>
      <c r="B16" s="45">
        <f t="shared" si="2"/>
        <v>119.3</v>
      </c>
      <c r="C16" s="46">
        <f t="shared" si="3"/>
        <v>0.45395392729126877</v>
      </c>
      <c r="D16" s="45">
        <v>0</v>
      </c>
      <c r="E16" s="46">
        <f t="shared" si="4"/>
        <v>0</v>
      </c>
      <c r="F16" s="45">
        <v>119.3</v>
      </c>
      <c r="G16" s="46">
        <f t="shared" si="4"/>
        <v>1.3619343349011372</v>
      </c>
      <c r="H16" s="45">
        <v>0</v>
      </c>
      <c r="I16" s="46">
        <f t="shared" si="4"/>
        <v>0</v>
      </c>
    </row>
    <row r="17" spans="1:9" s="43" customFormat="1" ht="11.25" customHeight="1" x14ac:dyDescent="0.2">
      <c r="A17" s="36" t="s">
        <v>6</v>
      </c>
      <c r="B17" s="45">
        <f t="shared" si="2"/>
        <v>4022.7999999999997</v>
      </c>
      <c r="C17" s="46">
        <f t="shared" si="3"/>
        <v>15.307341648845899</v>
      </c>
      <c r="D17" s="45">
        <v>12.6</v>
      </c>
      <c r="E17" s="46">
        <f t="shared" si="4"/>
        <v>0.14384218457463815</v>
      </c>
      <c r="F17" s="45">
        <v>4010.2</v>
      </c>
      <c r="G17" s="46">
        <f t="shared" si="4"/>
        <v>45.78062925247729</v>
      </c>
      <c r="H17" s="45">
        <v>0</v>
      </c>
      <c r="I17" s="46">
        <f t="shared" si="4"/>
        <v>0</v>
      </c>
    </row>
    <row r="18" spans="1:9" s="43" customFormat="1" ht="11.25" customHeight="1" x14ac:dyDescent="0.2">
      <c r="A18" s="36" t="s">
        <v>7</v>
      </c>
      <c r="B18" s="45">
        <f t="shared" si="2"/>
        <v>11890.5</v>
      </c>
      <c r="C18" s="46">
        <f t="shared" si="3"/>
        <v>45.245089458984332</v>
      </c>
      <c r="D18" s="45">
        <v>4091.9</v>
      </c>
      <c r="E18" s="46">
        <f t="shared" si="4"/>
        <v>46.713320242933477</v>
      </c>
      <c r="F18" s="45">
        <v>1678.1</v>
      </c>
      <c r="G18" s="46">
        <f t="shared" si="4"/>
        <v>19.157267455134942</v>
      </c>
      <c r="H18" s="45">
        <v>6120.5</v>
      </c>
      <c r="I18" s="46">
        <f t="shared" si="4"/>
        <v>69.871911959450216</v>
      </c>
    </row>
    <row r="19" spans="1:9" s="43" customFormat="1" ht="11.25" x14ac:dyDescent="0.2">
      <c r="A19" s="36" t="s">
        <v>64</v>
      </c>
      <c r="B19" s="45">
        <f t="shared" si="2"/>
        <v>4881.3999999999996</v>
      </c>
      <c r="C19" s="46">
        <f t="shared" si="3"/>
        <v>18.574440072754395</v>
      </c>
      <c r="D19" s="45">
        <v>2539.1</v>
      </c>
      <c r="E19" s="46">
        <f t="shared" si="4"/>
        <v>28.986483401068547</v>
      </c>
      <c r="F19" s="45">
        <v>563.6</v>
      </c>
      <c r="G19" s="46">
        <f t="shared" si="4"/>
        <v>6.434083748116354</v>
      </c>
      <c r="H19" s="45">
        <v>1778.7</v>
      </c>
      <c r="I19" s="46">
        <f t="shared" si="4"/>
        <v>20.305721722453086</v>
      </c>
    </row>
    <row r="20" spans="1:9" s="43" customFormat="1" ht="11.25" customHeight="1" x14ac:dyDescent="0.2">
      <c r="A20" s="36" t="s">
        <v>8</v>
      </c>
      <c r="B20" s="45">
        <f t="shared" si="2"/>
        <v>532</v>
      </c>
      <c r="C20" s="46">
        <f t="shared" si="3"/>
        <v>2.0243377143248531</v>
      </c>
      <c r="D20" s="45">
        <v>465.8</v>
      </c>
      <c r="E20" s="46">
        <f t="shared" si="4"/>
        <v>5.3175944107036859</v>
      </c>
      <c r="F20" s="45">
        <v>32.4</v>
      </c>
      <c r="G20" s="46">
        <f t="shared" si="4"/>
        <v>0.36987990319192665</v>
      </c>
      <c r="H20" s="45">
        <v>33.799999999999997</v>
      </c>
      <c r="I20" s="46">
        <f t="shared" si="4"/>
        <v>0.38586236814466418</v>
      </c>
    </row>
    <row r="21" spans="1:9" s="43" customFormat="1" ht="11.25" customHeight="1" x14ac:dyDescent="0.2">
      <c r="A21" s="36" t="s">
        <v>9</v>
      </c>
      <c r="B21" s="45">
        <f t="shared" si="2"/>
        <v>68.2</v>
      </c>
      <c r="C21" s="46">
        <f t="shared" si="3"/>
        <v>0.25951096262585521</v>
      </c>
      <c r="D21" s="45">
        <v>17.3</v>
      </c>
      <c r="E21" s="46">
        <f t="shared" si="4"/>
        <v>0.19749760263025715</v>
      </c>
      <c r="F21" s="45">
        <v>50.9</v>
      </c>
      <c r="G21" s="46">
        <f t="shared" si="4"/>
        <v>0.58107676149595877</v>
      </c>
      <c r="H21" s="45">
        <v>0</v>
      </c>
      <c r="I21" s="46">
        <f t="shared" si="4"/>
        <v>0</v>
      </c>
    </row>
    <row r="22" spans="1:9" s="43" customFormat="1" ht="11.25" x14ac:dyDescent="0.2">
      <c r="A22" s="37" t="s">
        <v>53</v>
      </c>
      <c r="B22" s="54">
        <f t="shared" si="2"/>
        <v>483.59999999999997</v>
      </c>
      <c r="C22" s="56">
        <f t="shared" si="3"/>
        <v>1.840168644074246</v>
      </c>
      <c r="D22" s="54">
        <v>275.89999999999998</v>
      </c>
      <c r="E22" s="56">
        <f t="shared" si="4"/>
        <v>3.1496872003287821</v>
      </c>
      <c r="F22" s="54">
        <v>72.900000000000006</v>
      </c>
      <c r="G22" s="56">
        <f t="shared" si="4"/>
        <v>0.83222978218183508</v>
      </c>
      <c r="H22" s="54">
        <v>134.80000000000001</v>
      </c>
      <c r="I22" s="56">
        <f t="shared" si="4"/>
        <v>1.5388830540207319</v>
      </c>
    </row>
    <row r="23" spans="1:9" s="43" customFormat="1" ht="5.25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s="43" customFormat="1" ht="14.25" customHeight="1" x14ac:dyDescent="0.2">
      <c r="A24" s="126" t="s">
        <v>29</v>
      </c>
      <c r="B24" s="126"/>
      <c r="C24" s="126"/>
      <c r="D24" s="126"/>
      <c r="E24" s="126"/>
      <c r="F24" s="126"/>
      <c r="G24" s="126"/>
      <c r="H24" s="126"/>
      <c r="I24" s="126"/>
    </row>
    <row r="25" spans="1:9" s="43" customFormat="1" ht="11.25" customHeight="1" x14ac:dyDescent="0.2">
      <c r="A25" s="121"/>
      <c r="B25" s="121"/>
      <c r="C25" s="121"/>
      <c r="D25" s="121"/>
      <c r="E25" s="121"/>
      <c r="F25" s="121"/>
      <c r="G25" s="121"/>
      <c r="H25" s="121"/>
      <c r="I25" s="121"/>
    </row>
    <row r="26" spans="1:9" s="43" customFormat="1" ht="11.25" customHeight="1" x14ac:dyDescent="0.2">
      <c r="A26" s="121" t="s">
        <v>19</v>
      </c>
      <c r="B26" s="121"/>
      <c r="C26" s="121"/>
      <c r="D26" s="121"/>
      <c r="E26" s="121"/>
      <c r="F26" s="121"/>
      <c r="G26" s="121"/>
      <c r="H26" s="121"/>
      <c r="I26" s="121"/>
    </row>
    <row r="27" spans="1:9" s="43" customFormat="1" ht="5.25" customHeight="1" x14ac:dyDescent="0.2">
      <c r="A27" s="121"/>
      <c r="B27" s="121"/>
      <c r="C27" s="121"/>
      <c r="D27" s="121"/>
      <c r="E27" s="121"/>
      <c r="F27" s="121"/>
      <c r="G27" s="121"/>
      <c r="H27" s="121"/>
      <c r="I27" s="121"/>
    </row>
    <row r="28" spans="1:9" s="43" customFormat="1" ht="11.25" customHeight="1" x14ac:dyDescent="0.2">
      <c r="A28" s="121" t="s">
        <v>18</v>
      </c>
      <c r="B28" s="121"/>
      <c r="C28" s="121"/>
      <c r="D28" s="121"/>
      <c r="E28" s="121"/>
      <c r="F28" s="121"/>
      <c r="G28" s="121"/>
      <c r="H28" s="121"/>
      <c r="I28" s="121"/>
    </row>
    <row r="29" spans="1:9" s="43" customFormat="1" ht="11.25" customHeight="1" x14ac:dyDescent="0.2">
      <c r="A29" s="121" t="s">
        <v>16</v>
      </c>
      <c r="B29" s="121"/>
      <c r="C29" s="121"/>
      <c r="D29" s="121"/>
      <c r="E29" s="121"/>
      <c r="F29" s="121"/>
      <c r="G29" s="121"/>
      <c r="H29" s="121"/>
      <c r="I29" s="121"/>
    </row>
  </sheetData>
  <mergeCells count="18">
    <mergeCell ref="A24:I24"/>
    <mergeCell ref="A1:I1"/>
    <mergeCell ref="A2:I2"/>
    <mergeCell ref="A3:I3"/>
    <mergeCell ref="A4:I4"/>
    <mergeCell ref="D5:E5"/>
    <mergeCell ref="F5:G5"/>
    <mergeCell ref="H5:I5"/>
    <mergeCell ref="D6:E6"/>
    <mergeCell ref="F6:G6"/>
    <mergeCell ref="H6:I6"/>
    <mergeCell ref="A7:I7"/>
    <mergeCell ref="A23:I23"/>
    <mergeCell ref="A25:I25"/>
    <mergeCell ref="A26:I26"/>
    <mergeCell ref="A27:I27"/>
    <mergeCell ref="A28:I28"/>
    <mergeCell ref="A29:I2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sqref="A1:I1"/>
    </sheetView>
  </sheetViews>
  <sheetFormatPr defaultRowHeight="12.75" x14ac:dyDescent="0.2"/>
  <cols>
    <col min="1" max="1" width="67.85546875" style="6" customWidth="1"/>
    <col min="2" max="3" width="8.7109375" style="6" customWidth="1"/>
    <col min="4" max="9" width="8.7109375" style="11" customWidth="1"/>
    <col min="10" max="16384" width="9.140625" style="5"/>
  </cols>
  <sheetData>
    <row r="1" spans="1:15" ht="1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</row>
    <row r="2" spans="1:15" s="4" customFormat="1" x14ac:dyDescent="0.2">
      <c r="A2" s="132" t="s">
        <v>35</v>
      </c>
      <c r="B2" s="132"/>
      <c r="C2" s="132"/>
      <c r="D2" s="132"/>
      <c r="E2" s="132"/>
      <c r="F2" s="132"/>
      <c r="G2" s="132"/>
      <c r="H2" s="132"/>
      <c r="I2" s="132"/>
      <c r="J2" s="135"/>
      <c r="K2" s="135"/>
      <c r="L2" s="135"/>
      <c r="M2" s="135"/>
      <c r="N2" s="135"/>
      <c r="O2" s="135"/>
    </row>
    <row r="3" spans="1:15" ht="14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5" ht="14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15" s="4" customFormat="1" ht="12" customHeight="1" x14ac:dyDescent="0.2">
      <c r="A5" s="7"/>
      <c r="B5" s="8" t="s">
        <v>13</v>
      </c>
      <c r="C5" s="7"/>
      <c r="D5" s="127" t="s">
        <v>0</v>
      </c>
      <c r="E5" s="133"/>
      <c r="F5" s="127" t="s">
        <v>1</v>
      </c>
      <c r="G5" s="133"/>
      <c r="H5" s="127" t="s">
        <v>2</v>
      </c>
      <c r="I5" s="128"/>
    </row>
    <row r="6" spans="1:15" ht="12" customHeight="1" x14ac:dyDescent="0.2">
      <c r="B6" s="9"/>
      <c r="D6" s="129"/>
      <c r="E6" s="134"/>
      <c r="F6" s="129"/>
      <c r="G6" s="134"/>
      <c r="H6" s="129"/>
      <c r="I6" s="130"/>
    </row>
    <row r="7" spans="1:15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15" ht="12" customHeight="1" x14ac:dyDescent="0.2">
      <c r="A8" s="10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5" s="43" customFormat="1" ht="11.25" customHeight="1" x14ac:dyDescent="0.2">
      <c r="A9" s="41" t="s">
        <v>23</v>
      </c>
      <c r="B9" s="85">
        <v>26280</v>
      </c>
      <c r="C9" s="86">
        <f>SUM(C10:C11)</f>
        <v>100</v>
      </c>
      <c r="D9" s="85">
        <v>8760</v>
      </c>
      <c r="E9" s="86">
        <f>SUM(E10:E11)</f>
        <v>100</v>
      </c>
      <c r="F9" s="85">
        <v>8760</v>
      </c>
      <c r="G9" s="86">
        <f>SUM(G10:G11)</f>
        <v>100</v>
      </c>
      <c r="H9" s="85">
        <v>8760</v>
      </c>
      <c r="I9" s="86">
        <f>SUM(I10:I11)</f>
        <v>100</v>
      </c>
    </row>
    <row r="10" spans="1:15" s="43" customFormat="1" ht="11.25" customHeight="1" x14ac:dyDescent="0.2">
      <c r="A10" s="44" t="s">
        <v>14</v>
      </c>
      <c r="B10" s="60">
        <v>16411</v>
      </c>
      <c r="C10" s="83">
        <f>100*B10/B9</f>
        <v>62.446727549467276</v>
      </c>
      <c r="D10" s="60">
        <v>4159</v>
      </c>
      <c r="E10" s="83">
        <f>100*D10/D9</f>
        <v>47.477168949771688</v>
      </c>
      <c r="F10" s="60">
        <v>5869</v>
      </c>
      <c r="G10" s="83">
        <f>100*F10/F9</f>
        <v>66.997716894977174</v>
      </c>
      <c r="H10" s="60">
        <v>6383</v>
      </c>
      <c r="I10" s="83">
        <f>100*H10/H9</f>
        <v>72.865296803652967</v>
      </c>
    </row>
    <row r="11" spans="1:15" s="43" customFormat="1" ht="11.25" customHeight="1" x14ac:dyDescent="0.2">
      <c r="A11" s="47" t="s">
        <v>15</v>
      </c>
      <c r="B11" s="63">
        <v>9869</v>
      </c>
      <c r="C11" s="84">
        <f>100*B11/B9</f>
        <v>37.553272450532724</v>
      </c>
      <c r="D11" s="63">
        <v>4601</v>
      </c>
      <c r="E11" s="84">
        <f>100*D11/D9</f>
        <v>52.522831050228312</v>
      </c>
      <c r="F11" s="63">
        <v>2891</v>
      </c>
      <c r="G11" s="84">
        <f>100*F11/F9</f>
        <v>33.002283105022833</v>
      </c>
      <c r="H11" s="63">
        <v>2377</v>
      </c>
      <c r="I11" s="84">
        <f>100*H11/H9</f>
        <v>27.134703196347033</v>
      </c>
    </row>
    <row r="12" spans="1:15" s="43" customFormat="1" ht="11.25" customHeight="1" x14ac:dyDescent="0.2">
      <c r="A12" s="48"/>
      <c r="B12" s="48"/>
      <c r="C12" s="48"/>
      <c r="D12" s="49"/>
      <c r="E12" s="49"/>
      <c r="F12" s="49"/>
      <c r="G12" s="49"/>
      <c r="H12" s="49"/>
      <c r="I12" s="49"/>
    </row>
    <row r="13" spans="1:15" s="51" customFormat="1" ht="11.25" customHeight="1" x14ac:dyDescent="0.2">
      <c r="A13" s="50" t="s">
        <v>24</v>
      </c>
      <c r="B13" s="85">
        <v>26280</v>
      </c>
      <c r="C13" s="86">
        <f>SUM(C14:C15)</f>
        <v>15.079908675799087</v>
      </c>
      <c r="D13" s="42">
        <v>8760</v>
      </c>
      <c r="E13" s="86">
        <f>SUM(E14:E22)</f>
        <v>99.999999999999986</v>
      </c>
      <c r="F13" s="42">
        <v>8760</v>
      </c>
      <c r="G13" s="86">
        <f>SUM(G14:G22)</f>
        <v>100</v>
      </c>
      <c r="H13" s="42">
        <v>8760</v>
      </c>
      <c r="I13" s="86">
        <f>SUM(I14:I22)</f>
        <v>100</v>
      </c>
    </row>
    <row r="14" spans="1:15" s="43" customFormat="1" ht="11.25" x14ac:dyDescent="0.2">
      <c r="A14" s="52" t="s">
        <v>25</v>
      </c>
      <c r="B14" s="45">
        <f>+D14+F14+H14</f>
        <v>2146</v>
      </c>
      <c r="C14" s="72">
        <f>+B14/B$13*100</f>
        <v>8.1659056316590561</v>
      </c>
      <c r="D14" s="45">
        <v>998</v>
      </c>
      <c r="E14" s="46">
        <f t="shared" ref="E14:E22" si="0">SUM(D14/$D$13*100)</f>
        <v>11.392694063926941</v>
      </c>
      <c r="F14" s="45">
        <v>807</v>
      </c>
      <c r="G14" s="46">
        <f t="shared" ref="G14:G22" si="1">SUM(F14/$F$13*100)</f>
        <v>9.212328767123287</v>
      </c>
      <c r="H14" s="45">
        <v>341</v>
      </c>
      <c r="I14" s="46">
        <f t="shared" ref="I14:I22" si="2">SUM(H14/$H$13*100)</f>
        <v>3.8926940639269407</v>
      </c>
    </row>
    <row r="15" spans="1:15" s="43" customFormat="1" ht="11.25" customHeight="1" x14ac:dyDescent="0.2">
      <c r="A15" s="52" t="s">
        <v>4</v>
      </c>
      <c r="B15" s="45">
        <f t="shared" ref="B15:B22" si="3">+D15+F15+H15</f>
        <v>1817</v>
      </c>
      <c r="C15" s="72">
        <f t="shared" ref="C15:C22" si="4">+B15/B$13*100</f>
        <v>6.9140030441400313</v>
      </c>
      <c r="D15" s="45">
        <v>340</v>
      </c>
      <c r="E15" s="46">
        <f t="shared" si="0"/>
        <v>3.8812785388127851</v>
      </c>
      <c r="F15" s="45">
        <v>1477</v>
      </c>
      <c r="G15" s="46">
        <f t="shared" si="1"/>
        <v>16.860730593607308</v>
      </c>
      <c r="H15" s="45">
        <v>0</v>
      </c>
      <c r="I15" s="46">
        <f t="shared" si="2"/>
        <v>0</v>
      </c>
    </row>
    <row r="16" spans="1:15" s="43" customFormat="1" ht="11.25" customHeight="1" x14ac:dyDescent="0.2">
      <c r="A16" s="52" t="s">
        <v>5</v>
      </c>
      <c r="B16" s="45">
        <f t="shared" si="3"/>
        <v>107</v>
      </c>
      <c r="C16" s="72">
        <f t="shared" si="4"/>
        <v>0.4071537290715373</v>
      </c>
      <c r="D16" s="45">
        <v>4</v>
      </c>
      <c r="E16" s="46">
        <f t="shared" si="0"/>
        <v>4.5662100456621002E-2</v>
      </c>
      <c r="F16" s="45">
        <v>103</v>
      </c>
      <c r="G16" s="46">
        <f t="shared" si="1"/>
        <v>1.1757990867579908</v>
      </c>
      <c r="H16" s="45">
        <v>0</v>
      </c>
      <c r="I16" s="46">
        <f t="shared" si="2"/>
        <v>0</v>
      </c>
    </row>
    <row r="17" spans="1:9" s="43" customFormat="1" ht="11.25" customHeight="1" x14ac:dyDescent="0.2">
      <c r="A17" s="52" t="s">
        <v>6</v>
      </c>
      <c r="B17" s="45">
        <f t="shared" si="3"/>
        <v>4772</v>
      </c>
      <c r="C17" s="72">
        <f t="shared" si="4"/>
        <v>18.158295281582955</v>
      </c>
      <c r="D17" s="45">
        <v>13</v>
      </c>
      <c r="E17" s="46">
        <f t="shared" si="0"/>
        <v>0.14840182648401826</v>
      </c>
      <c r="F17" s="45">
        <v>4759</v>
      </c>
      <c r="G17" s="46">
        <f t="shared" si="1"/>
        <v>54.326484018264843</v>
      </c>
      <c r="H17" s="45">
        <v>0</v>
      </c>
      <c r="I17" s="46">
        <f t="shared" si="2"/>
        <v>0</v>
      </c>
    </row>
    <row r="18" spans="1:9" s="43" customFormat="1" ht="11.25" customHeight="1" x14ac:dyDescent="0.2">
      <c r="A18" s="52" t="s">
        <v>7</v>
      </c>
      <c r="B18" s="45">
        <f t="shared" si="3"/>
        <v>11637</v>
      </c>
      <c r="C18" s="72">
        <f t="shared" si="4"/>
        <v>44.280821917808225</v>
      </c>
      <c r="D18" s="45">
        <v>4146</v>
      </c>
      <c r="E18" s="46">
        <f t="shared" si="0"/>
        <v>47.328767123287676</v>
      </c>
      <c r="F18" s="45">
        <v>1108</v>
      </c>
      <c r="G18" s="46">
        <f t="shared" si="1"/>
        <v>12.648401826484019</v>
      </c>
      <c r="H18" s="45">
        <v>6383</v>
      </c>
      <c r="I18" s="46">
        <f t="shared" si="2"/>
        <v>72.865296803652967</v>
      </c>
    </row>
    <row r="19" spans="1:9" s="43" customFormat="1" ht="11.25" x14ac:dyDescent="0.2">
      <c r="A19" s="52" t="s">
        <v>65</v>
      </c>
      <c r="B19" s="45">
        <f t="shared" si="3"/>
        <v>4745</v>
      </c>
      <c r="C19" s="72">
        <f t="shared" si="4"/>
        <v>18.055555555555554</v>
      </c>
      <c r="D19" s="45">
        <v>2534</v>
      </c>
      <c r="E19" s="46">
        <f t="shared" si="0"/>
        <v>28.926940639269404</v>
      </c>
      <c r="F19" s="45">
        <v>350</v>
      </c>
      <c r="G19" s="46">
        <f t="shared" si="1"/>
        <v>3.9954337899543377</v>
      </c>
      <c r="H19" s="45">
        <v>1861</v>
      </c>
      <c r="I19" s="46">
        <f t="shared" si="2"/>
        <v>21.24429223744292</v>
      </c>
    </row>
    <row r="20" spans="1:9" s="43" customFormat="1" ht="11.25" customHeight="1" x14ac:dyDescent="0.2">
      <c r="A20" s="52" t="s">
        <v>8</v>
      </c>
      <c r="B20" s="45">
        <f t="shared" si="3"/>
        <v>522</v>
      </c>
      <c r="C20" s="72">
        <f t="shared" si="4"/>
        <v>1.9863013698630139</v>
      </c>
      <c r="D20" s="45">
        <v>456</v>
      </c>
      <c r="E20" s="46">
        <f t="shared" si="0"/>
        <v>5.2054794520547949</v>
      </c>
      <c r="F20" s="45">
        <v>31</v>
      </c>
      <c r="G20" s="46">
        <f t="shared" si="1"/>
        <v>0.35388127853881279</v>
      </c>
      <c r="H20" s="45">
        <v>35</v>
      </c>
      <c r="I20" s="46">
        <f t="shared" si="2"/>
        <v>0.3995433789954338</v>
      </c>
    </row>
    <row r="21" spans="1:9" s="43" customFormat="1" ht="11.25" customHeight="1" x14ac:dyDescent="0.2">
      <c r="A21" s="52" t="s">
        <v>9</v>
      </c>
      <c r="B21" s="45">
        <f t="shared" si="3"/>
        <v>61</v>
      </c>
      <c r="C21" s="72">
        <f t="shared" si="4"/>
        <v>0.23211567732115676</v>
      </c>
      <c r="D21" s="45">
        <v>12</v>
      </c>
      <c r="E21" s="46">
        <f t="shared" si="0"/>
        <v>0.13698630136986301</v>
      </c>
      <c r="F21" s="45">
        <v>49</v>
      </c>
      <c r="G21" s="46">
        <f t="shared" si="1"/>
        <v>0.55936073059360725</v>
      </c>
      <c r="H21" s="45">
        <v>0</v>
      </c>
      <c r="I21" s="46">
        <f t="shared" si="2"/>
        <v>0</v>
      </c>
    </row>
    <row r="22" spans="1:9" s="43" customFormat="1" ht="11.25" x14ac:dyDescent="0.2">
      <c r="A22" s="53" t="s">
        <v>10</v>
      </c>
      <c r="B22" s="54">
        <f t="shared" si="3"/>
        <v>473</v>
      </c>
      <c r="C22" s="81">
        <f t="shared" si="4"/>
        <v>1.799847792998478</v>
      </c>
      <c r="D22" s="54">
        <v>257</v>
      </c>
      <c r="E22" s="56">
        <f t="shared" si="0"/>
        <v>2.9337899543378994</v>
      </c>
      <c r="F22" s="54">
        <v>76</v>
      </c>
      <c r="G22" s="56">
        <f t="shared" si="1"/>
        <v>0.86757990867579915</v>
      </c>
      <c r="H22" s="54">
        <v>140</v>
      </c>
      <c r="I22" s="56">
        <f t="shared" si="2"/>
        <v>1.5981735159817352</v>
      </c>
    </row>
    <row r="23" spans="1:9" s="43" customFormat="1" ht="12.75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s="43" customFormat="1" ht="12.75" customHeight="1" x14ac:dyDescent="0.2">
      <c r="A24" s="126" t="s">
        <v>29</v>
      </c>
      <c r="B24" s="126"/>
      <c r="C24" s="126"/>
      <c r="D24" s="126"/>
      <c r="E24" s="126"/>
      <c r="F24" s="126"/>
      <c r="G24" s="126"/>
      <c r="H24" s="126"/>
      <c r="I24" s="126"/>
    </row>
    <row r="25" spans="1:9" s="43" customFormat="1" ht="12.75" customHeight="1" x14ac:dyDescent="0.2">
      <c r="A25" s="126" t="s">
        <v>27</v>
      </c>
      <c r="B25" s="126"/>
      <c r="C25" s="126"/>
      <c r="D25" s="126"/>
      <c r="E25" s="126"/>
      <c r="F25" s="126"/>
      <c r="G25" s="126"/>
      <c r="H25" s="126"/>
      <c r="I25" s="126"/>
    </row>
    <row r="26" spans="1:9" s="43" customFormat="1" ht="12.75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s="43" customFormat="1" ht="12.75" customHeight="1" x14ac:dyDescent="0.2">
      <c r="A27" s="121" t="s">
        <v>11</v>
      </c>
      <c r="B27" s="121"/>
      <c r="C27" s="121"/>
      <c r="D27" s="121"/>
      <c r="E27" s="121"/>
      <c r="F27" s="121"/>
      <c r="G27" s="121"/>
      <c r="H27" s="121"/>
      <c r="I27" s="121"/>
    </row>
    <row r="28" spans="1:9" s="43" customFormat="1" ht="12.75" customHeight="1" x14ac:dyDescent="0.2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s="43" customFormat="1" ht="12.75" customHeight="1" x14ac:dyDescent="0.2">
      <c r="A29" s="121" t="s">
        <v>18</v>
      </c>
      <c r="B29" s="121"/>
      <c r="C29" s="121"/>
      <c r="D29" s="121"/>
      <c r="E29" s="121"/>
      <c r="F29" s="121"/>
      <c r="G29" s="121"/>
      <c r="H29" s="121"/>
      <c r="I29" s="121"/>
    </row>
    <row r="30" spans="1:9" s="43" customFormat="1" ht="12.75" customHeight="1" x14ac:dyDescent="0.2">
      <c r="A30" s="121" t="s">
        <v>16</v>
      </c>
      <c r="B30" s="121"/>
      <c r="C30" s="121"/>
      <c r="D30" s="121"/>
      <c r="E30" s="121"/>
      <c r="F30" s="121"/>
      <c r="G30" s="121"/>
      <c r="H30" s="121"/>
      <c r="I30" s="121"/>
    </row>
  </sheetData>
  <mergeCells count="20">
    <mergeCell ref="J2:O2"/>
    <mergeCell ref="A30:I30"/>
    <mergeCell ref="A26:I26"/>
    <mergeCell ref="A27:I27"/>
    <mergeCell ref="A28:I28"/>
    <mergeCell ref="A29:I29"/>
    <mergeCell ref="A7:I7"/>
    <mergeCell ref="A23:I23"/>
    <mergeCell ref="A24:I24"/>
    <mergeCell ref="A25:I25"/>
    <mergeCell ref="D6:E6"/>
    <mergeCell ref="F6:G6"/>
    <mergeCell ref="H6:I6"/>
    <mergeCell ref="A1:I1"/>
    <mergeCell ref="A2:I2"/>
    <mergeCell ref="A3:I3"/>
    <mergeCell ref="A4:I4"/>
    <mergeCell ref="D5:E5"/>
    <mergeCell ref="F5:G5"/>
    <mergeCell ref="H5:I5"/>
  </mergeCells>
  <phoneticPr fontId="3" type="noConversion"/>
  <pageMargins left="0" right="0" top="0" bottom="0" header="0" footer="0"/>
  <pageSetup paperSize="9" orientation="landscape" horizont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1"/>
    </sheetView>
  </sheetViews>
  <sheetFormatPr defaultRowHeight="12.75" x14ac:dyDescent="0.2"/>
  <cols>
    <col min="1" max="1" width="67.85546875" style="6" customWidth="1"/>
    <col min="2" max="3" width="8.7109375" style="6" customWidth="1"/>
    <col min="4" max="9" width="8.7109375" style="11" customWidth="1"/>
    <col min="10" max="16384" width="9.140625" style="5"/>
  </cols>
  <sheetData>
    <row r="1" spans="1:9" ht="1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</row>
    <row r="2" spans="1:9" s="4" customFormat="1" x14ac:dyDescent="0.2">
      <c r="A2" s="132" t="s">
        <v>36</v>
      </c>
      <c r="B2" s="132"/>
      <c r="C2" s="132"/>
      <c r="D2" s="132"/>
      <c r="E2" s="132"/>
      <c r="F2" s="132"/>
      <c r="G2" s="132"/>
      <c r="H2" s="132"/>
      <c r="I2" s="132"/>
    </row>
    <row r="3" spans="1:9" ht="14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4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" customHeight="1" x14ac:dyDescent="0.2">
      <c r="A5" s="7"/>
      <c r="B5" s="127" t="s">
        <v>13</v>
      </c>
      <c r="C5" s="133"/>
      <c r="D5" s="127" t="s">
        <v>0</v>
      </c>
      <c r="E5" s="133"/>
      <c r="F5" s="127" t="s">
        <v>1</v>
      </c>
      <c r="G5" s="133"/>
      <c r="H5" s="127" t="s">
        <v>2</v>
      </c>
      <c r="I5" s="128"/>
    </row>
    <row r="6" spans="1:9" ht="12" customHeight="1" x14ac:dyDescent="0.2">
      <c r="B6" s="129"/>
      <c r="C6" s="134"/>
      <c r="D6" s="129"/>
      <c r="E6" s="134"/>
      <c r="F6" s="129"/>
      <c r="G6" s="134"/>
      <c r="H6" s="129"/>
      <c r="I6" s="130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10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9" s="43" customFormat="1" ht="11.25" customHeight="1" x14ac:dyDescent="0.2">
      <c r="A9" s="41" t="s">
        <v>23</v>
      </c>
      <c r="B9" s="85">
        <f t="shared" ref="B9:I9" si="0">SUM(B10:B11)</f>
        <v>26352</v>
      </c>
      <c r="C9" s="86">
        <f t="shared" si="0"/>
        <v>100</v>
      </c>
      <c r="D9" s="85">
        <f t="shared" si="0"/>
        <v>8784</v>
      </c>
      <c r="E9" s="86">
        <f t="shared" si="0"/>
        <v>100</v>
      </c>
      <c r="F9" s="85">
        <f t="shared" si="0"/>
        <v>8784</v>
      </c>
      <c r="G9" s="86">
        <f t="shared" si="0"/>
        <v>100</v>
      </c>
      <c r="H9" s="85">
        <f t="shared" si="0"/>
        <v>8784</v>
      </c>
      <c r="I9" s="86">
        <f t="shared" si="0"/>
        <v>100</v>
      </c>
    </row>
    <row r="10" spans="1:9" s="43" customFormat="1" ht="11.25" customHeight="1" x14ac:dyDescent="0.2">
      <c r="A10" s="44" t="s">
        <v>14</v>
      </c>
      <c r="B10" s="60">
        <f>+D10+F10+H10</f>
        <v>16613</v>
      </c>
      <c r="C10" s="83">
        <f>100*B10/B9</f>
        <v>63.042653309046749</v>
      </c>
      <c r="D10" s="60">
        <v>4258</v>
      </c>
      <c r="E10" s="83">
        <f>100*D10/D9</f>
        <v>48.474499089253186</v>
      </c>
      <c r="F10" s="60">
        <v>5947</v>
      </c>
      <c r="G10" s="83">
        <f>100*F10/F9</f>
        <v>67.702641165755921</v>
      </c>
      <c r="H10" s="60">
        <v>6408</v>
      </c>
      <c r="I10" s="83">
        <f>100*H10/H9</f>
        <v>72.950819672131146</v>
      </c>
    </row>
    <row r="11" spans="1:9" s="43" customFormat="1" ht="11.25" customHeight="1" x14ac:dyDescent="0.2">
      <c r="A11" s="47" t="s">
        <v>15</v>
      </c>
      <c r="B11" s="63">
        <f>+D11+F11+H11</f>
        <v>9739</v>
      </c>
      <c r="C11" s="84">
        <f>100*B11/B9</f>
        <v>36.957346690953251</v>
      </c>
      <c r="D11" s="63">
        <v>4526</v>
      </c>
      <c r="E11" s="84">
        <f>100*D11/D9</f>
        <v>51.525500910746814</v>
      </c>
      <c r="F11" s="63">
        <v>2837</v>
      </c>
      <c r="G11" s="84">
        <f>100*F11/F9</f>
        <v>32.297358834244079</v>
      </c>
      <c r="H11" s="63">
        <v>2376</v>
      </c>
      <c r="I11" s="84">
        <f>100*H11/H9</f>
        <v>27.049180327868854</v>
      </c>
    </row>
    <row r="12" spans="1:9" s="43" customFormat="1" ht="11.25" customHeight="1" x14ac:dyDescent="0.2">
      <c r="A12" s="48"/>
      <c r="B12" s="48"/>
      <c r="C12" s="48"/>
      <c r="D12" s="49"/>
      <c r="E12" s="49"/>
      <c r="F12" s="49"/>
      <c r="G12" s="49"/>
      <c r="H12" s="49"/>
      <c r="I12" s="49"/>
    </row>
    <row r="13" spans="1:9" s="51" customFormat="1" ht="11.25" customHeight="1" x14ac:dyDescent="0.2">
      <c r="A13" s="50" t="s">
        <v>24</v>
      </c>
      <c r="B13" s="42">
        <f>+D13+F13+H13</f>
        <v>26352</v>
      </c>
      <c r="C13" s="87">
        <v>100</v>
      </c>
      <c r="D13" s="42">
        <v>8784</v>
      </c>
      <c r="E13" s="87">
        <v>100</v>
      </c>
      <c r="F13" s="42">
        <v>8784</v>
      </c>
      <c r="G13" s="87">
        <v>100</v>
      </c>
      <c r="H13" s="42">
        <v>8784</v>
      </c>
      <c r="I13" s="87">
        <v>100</v>
      </c>
    </row>
    <row r="14" spans="1:9" s="43" customFormat="1" ht="11.25" x14ac:dyDescent="0.2">
      <c r="A14" s="52" t="s">
        <v>25</v>
      </c>
      <c r="B14" s="45">
        <f t="shared" ref="B14:B22" si="1">+D14+F14+H14</f>
        <v>2251</v>
      </c>
      <c r="C14" s="72">
        <f>+B14/B$13*100</f>
        <v>8.5420461445051608</v>
      </c>
      <c r="D14" s="45">
        <v>1004</v>
      </c>
      <c r="E14" s="46">
        <v>11.4</v>
      </c>
      <c r="F14" s="45">
        <v>905</v>
      </c>
      <c r="G14" s="46">
        <v>10.3</v>
      </c>
      <c r="H14" s="45">
        <v>342</v>
      </c>
      <c r="I14" s="46">
        <v>3.9</v>
      </c>
    </row>
    <row r="15" spans="1:9" s="43" customFormat="1" ht="11.25" customHeight="1" x14ac:dyDescent="0.2">
      <c r="A15" s="52" t="s">
        <v>4</v>
      </c>
      <c r="B15" s="45">
        <f t="shared" si="1"/>
        <v>1768</v>
      </c>
      <c r="C15" s="72">
        <f t="shared" ref="C15:C22" si="2">+B15/B$13*100</f>
        <v>6.7091681845780213</v>
      </c>
      <c r="D15" s="45">
        <v>410</v>
      </c>
      <c r="E15" s="46">
        <v>4.7</v>
      </c>
      <c r="F15" s="45">
        <v>1354</v>
      </c>
      <c r="G15" s="46">
        <v>15.4</v>
      </c>
      <c r="H15" s="45">
        <v>4</v>
      </c>
      <c r="I15" s="46">
        <v>0</v>
      </c>
    </row>
    <row r="16" spans="1:9" s="43" customFormat="1" ht="11.25" customHeight="1" x14ac:dyDescent="0.2">
      <c r="A16" s="52" t="s">
        <v>5</v>
      </c>
      <c r="B16" s="45">
        <f t="shared" si="1"/>
        <v>141</v>
      </c>
      <c r="C16" s="72">
        <f t="shared" si="2"/>
        <v>0.53506375227686709</v>
      </c>
      <c r="D16" s="45">
        <v>2</v>
      </c>
      <c r="E16" s="46">
        <v>0</v>
      </c>
      <c r="F16" s="45">
        <v>139</v>
      </c>
      <c r="G16" s="46">
        <v>1.6</v>
      </c>
      <c r="H16" s="45">
        <v>0</v>
      </c>
      <c r="I16" s="46">
        <v>0</v>
      </c>
    </row>
    <row r="17" spans="1:9" s="43" customFormat="1" ht="11.25" customHeight="1" x14ac:dyDescent="0.2">
      <c r="A17" s="52" t="s">
        <v>6</v>
      </c>
      <c r="B17" s="45">
        <f t="shared" si="1"/>
        <v>4947</v>
      </c>
      <c r="C17" s="72">
        <f t="shared" si="2"/>
        <v>18.772768670309652</v>
      </c>
      <c r="D17" s="45">
        <v>15</v>
      </c>
      <c r="E17" s="46">
        <v>0.2</v>
      </c>
      <c r="F17" s="45">
        <v>4932</v>
      </c>
      <c r="G17" s="46">
        <v>56.1</v>
      </c>
      <c r="H17" s="45">
        <v>0</v>
      </c>
      <c r="I17" s="46">
        <v>0</v>
      </c>
    </row>
    <row r="18" spans="1:9" s="43" customFormat="1" ht="11.25" customHeight="1" x14ac:dyDescent="0.2">
      <c r="A18" s="52" t="s">
        <v>7</v>
      </c>
      <c r="B18" s="45">
        <f t="shared" si="1"/>
        <v>11666</v>
      </c>
      <c r="C18" s="72">
        <f t="shared" si="2"/>
        <v>44.269884638737103</v>
      </c>
      <c r="D18" s="45">
        <v>4243</v>
      </c>
      <c r="E18" s="46">
        <v>48.3</v>
      </c>
      <c r="F18" s="45">
        <v>1015</v>
      </c>
      <c r="G18" s="46">
        <v>11.6</v>
      </c>
      <c r="H18" s="45">
        <v>6408</v>
      </c>
      <c r="I18" s="46">
        <v>73</v>
      </c>
    </row>
    <row r="19" spans="1:9" s="43" customFormat="1" ht="11.25" x14ac:dyDescent="0.2">
      <c r="A19" s="52" t="s">
        <v>65</v>
      </c>
      <c r="B19" s="45">
        <f t="shared" si="1"/>
        <v>4520</v>
      </c>
      <c r="C19" s="72">
        <f t="shared" si="2"/>
        <v>17.152398299939282</v>
      </c>
      <c r="D19" s="45">
        <v>2401</v>
      </c>
      <c r="E19" s="46">
        <v>27.3</v>
      </c>
      <c r="F19" s="45">
        <v>281</v>
      </c>
      <c r="G19" s="46">
        <v>3.2</v>
      </c>
      <c r="H19" s="45">
        <v>1838</v>
      </c>
      <c r="I19" s="46">
        <v>20.9</v>
      </c>
    </row>
    <row r="20" spans="1:9" s="43" customFormat="1" ht="11.25" customHeight="1" x14ac:dyDescent="0.2">
      <c r="A20" s="52" t="s">
        <v>8</v>
      </c>
      <c r="B20" s="45">
        <f t="shared" si="1"/>
        <v>494</v>
      </c>
      <c r="C20" s="72">
        <f t="shared" si="2"/>
        <v>1.8746205221615058</v>
      </c>
      <c r="D20" s="45">
        <v>427</v>
      </c>
      <c r="E20" s="46">
        <v>4.9000000000000004</v>
      </c>
      <c r="F20" s="45">
        <v>33</v>
      </c>
      <c r="G20" s="46">
        <v>0.4</v>
      </c>
      <c r="H20" s="45">
        <v>34</v>
      </c>
      <c r="I20" s="46">
        <v>0.4</v>
      </c>
    </row>
    <row r="21" spans="1:9" s="43" customFormat="1" ht="11.25" customHeight="1" x14ac:dyDescent="0.2">
      <c r="A21" s="52" t="s">
        <v>9</v>
      </c>
      <c r="B21" s="45">
        <f t="shared" si="1"/>
        <v>55</v>
      </c>
      <c r="C21" s="72">
        <f t="shared" si="2"/>
        <v>0.20871281117182758</v>
      </c>
      <c r="D21" s="45">
        <v>7</v>
      </c>
      <c r="E21" s="46">
        <v>0.1</v>
      </c>
      <c r="F21" s="45">
        <v>48</v>
      </c>
      <c r="G21" s="46">
        <v>0.5</v>
      </c>
      <c r="H21" s="45">
        <v>0</v>
      </c>
      <c r="I21" s="46">
        <v>0</v>
      </c>
    </row>
    <row r="22" spans="1:9" s="43" customFormat="1" ht="11.25" x14ac:dyDescent="0.2">
      <c r="A22" s="53" t="s">
        <v>10</v>
      </c>
      <c r="B22" s="54">
        <f t="shared" si="1"/>
        <v>510</v>
      </c>
      <c r="C22" s="81">
        <f t="shared" si="2"/>
        <v>1.9353369763205828</v>
      </c>
      <c r="D22" s="54">
        <v>275</v>
      </c>
      <c r="E22" s="56">
        <v>3.1</v>
      </c>
      <c r="F22" s="54">
        <v>77</v>
      </c>
      <c r="G22" s="56">
        <v>0.9</v>
      </c>
      <c r="H22" s="54">
        <v>158</v>
      </c>
      <c r="I22" s="56">
        <v>1.8</v>
      </c>
    </row>
    <row r="23" spans="1:9" s="43" customFormat="1" ht="12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s="43" customFormat="1" ht="12" customHeight="1" x14ac:dyDescent="0.2">
      <c r="A24" s="126" t="s">
        <v>26</v>
      </c>
      <c r="B24" s="126"/>
      <c r="C24" s="126"/>
      <c r="D24" s="126"/>
      <c r="E24" s="126"/>
      <c r="F24" s="126"/>
      <c r="G24" s="126"/>
      <c r="H24" s="126"/>
      <c r="I24" s="126"/>
    </row>
    <row r="25" spans="1:9" s="43" customFormat="1" ht="12" customHeight="1" x14ac:dyDescent="0.2">
      <c r="A25" s="126" t="s">
        <v>27</v>
      </c>
      <c r="B25" s="126"/>
      <c r="C25" s="126"/>
      <c r="D25" s="126"/>
      <c r="E25" s="126"/>
      <c r="F25" s="126"/>
      <c r="G25" s="126"/>
      <c r="H25" s="126"/>
      <c r="I25" s="126"/>
    </row>
    <row r="26" spans="1:9" s="43" customFormat="1" ht="12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s="43" customFormat="1" ht="12" customHeight="1" x14ac:dyDescent="0.2">
      <c r="A27" s="121" t="s">
        <v>11</v>
      </c>
      <c r="B27" s="121"/>
      <c r="C27" s="121"/>
      <c r="D27" s="121"/>
      <c r="E27" s="121"/>
      <c r="F27" s="121"/>
      <c r="G27" s="121"/>
      <c r="H27" s="121"/>
      <c r="I27" s="121"/>
    </row>
    <row r="28" spans="1:9" s="43" customFormat="1" ht="12" customHeight="1" x14ac:dyDescent="0.2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s="43" customFormat="1" ht="12" customHeight="1" x14ac:dyDescent="0.2">
      <c r="A29" s="121" t="s">
        <v>18</v>
      </c>
      <c r="B29" s="121"/>
      <c r="C29" s="121"/>
      <c r="D29" s="121"/>
      <c r="E29" s="121"/>
      <c r="F29" s="121"/>
      <c r="G29" s="121"/>
      <c r="H29" s="121"/>
      <c r="I29" s="121"/>
    </row>
    <row r="30" spans="1:9" s="43" customFormat="1" ht="12" customHeight="1" x14ac:dyDescent="0.2">
      <c r="A30" s="121" t="s">
        <v>16</v>
      </c>
      <c r="B30" s="121"/>
      <c r="C30" s="121"/>
      <c r="D30" s="121"/>
      <c r="E30" s="121"/>
      <c r="F30" s="121"/>
      <c r="G30" s="121"/>
      <c r="H30" s="121"/>
      <c r="I30" s="121"/>
    </row>
  </sheetData>
  <mergeCells count="21">
    <mergeCell ref="A30:I30"/>
    <mergeCell ref="A26:I26"/>
    <mergeCell ref="A27:I27"/>
    <mergeCell ref="A28:I28"/>
    <mergeCell ref="A29:I29"/>
    <mergeCell ref="D6:E6"/>
    <mergeCell ref="H5:I5"/>
    <mergeCell ref="A7:I7"/>
    <mergeCell ref="A25:I25"/>
    <mergeCell ref="H6:I6"/>
    <mergeCell ref="A24:I24"/>
    <mergeCell ref="F6:G6"/>
    <mergeCell ref="B6:C6"/>
    <mergeCell ref="A23:I23"/>
    <mergeCell ref="A1:I1"/>
    <mergeCell ref="A2:I2"/>
    <mergeCell ref="A3:I3"/>
    <mergeCell ref="A4:I4"/>
    <mergeCell ref="D5:E5"/>
    <mergeCell ref="F5:G5"/>
    <mergeCell ref="B5:C5"/>
  </mergeCells>
  <phoneticPr fontId="3" type="noConversion"/>
  <pageMargins left="0" right="0" top="0" bottom="0" header="0" footer="0"/>
  <pageSetup paperSize="9" orientation="landscape" horizont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1"/>
    </sheetView>
  </sheetViews>
  <sheetFormatPr defaultRowHeight="12.75" x14ac:dyDescent="0.2"/>
  <cols>
    <col min="1" max="1" width="67.85546875" style="6" customWidth="1"/>
    <col min="2" max="3" width="8.7109375" style="6" customWidth="1"/>
    <col min="4" max="9" width="8.7109375" style="11" customWidth="1"/>
    <col min="10" max="16384" width="9.140625" style="5"/>
  </cols>
  <sheetData>
    <row r="1" spans="1:9" ht="1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</row>
    <row r="2" spans="1:9" s="12" customFormat="1" x14ac:dyDescent="0.2">
      <c r="A2" s="132" t="s">
        <v>37</v>
      </c>
      <c r="B2" s="132"/>
      <c r="C2" s="132"/>
      <c r="D2" s="132"/>
      <c r="E2" s="132"/>
      <c r="F2" s="132"/>
      <c r="G2" s="132"/>
      <c r="H2" s="132"/>
      <c r="I2" s="132"/>
    </row>
    <row r="3" spans="1:9" ht="14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4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" customHeight="1" x14ac:dyDescent="0.2">
      <c r="A5" s="7"/>
      <c r="B5" s="127" t="s">
        <v>13</v>
      </c>
      <c r="C5" s="133"/>
      <c r="D5" s="127" t="s">
        <v>0</v>
      </c>
      <c r="E5" s="133"/>
      <c r="F5" s="127" t="s">
        <v>1</v>
      </c>
      <c r="G5" s="133"/>
      <c r="H5" s="127" t="s">
        <v>2</v>
      </c>
      <c r="I5" s="128"/>
    </row>
    <row r="6" spans="1:9" ht="12" customHeight="1" x14ac:dyDescent="0.2">
      <c r="B6" s="129"/>
      <c r="C6" s="134"/>
      <c r="D6" s="129"/>
      <c r="E6" s="134"/>
      <c r="F6" s="129"/>
      <c r="G6" s="134"/>
      <c r="H6" s="129"/>
      <c r="I6" s="130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10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9" s="43" customFormat="1" ht="11.25" customHeight="1" x14ac:dyDescent="0.2">
      <c r="A9" s="41" t="s">
        <v>23</v>
      </c>
      <c r="B9" s="85">
        <v>26280</v>
      </c>
      <c r="C9" s="86">
        <v>100</v>
      </c>
      <c r="D9" s="85">
        <v>8760</v>
      </c>
      <c r="E9" s="86">
        <v>100</v>
      </c>
      <c r="F9" s="85">
        <v>8760</v>
      </c>
      <c r="G9" s="86">
        <v>100</v>
      </c>
      <c r="H9" s="85">
        <v>8760</v>
      </c>
      <c r="I9" s="86">
        <v>100</v>
      </c>
    </row>
    <row r="10" spans="1:9" s="43" customFormat="1" ht="11.25" customHeight="1" x14ac:dyDescent="0.2">
      <c r="A10" s="44" t="s">
        <v>14</v>
      </c>
      <c r="B10" s="60">
        <v>17060.3</v>
      </c>
      <c r="C10" s="83">
        <v>64.917427701674271</v>
      </c>
      <c r="D10" s="60">
        <v>4501.8999999999996</v>
      </c>
      <c r="E10" s="83">
        <v>51.391552511415519</v>
      </c>
      <c r="F10" s="60">
        <v>6165.8</v>
      </c>
      <c r="G10" s="83">
        <v>70.385844748858446</v>
      </c>
      <c r="H10" s="60">
        <v>6392.6</v>
      </c>
      <c r="I10" s="83">
        <v>72.974885844748854</v>
      </c>
    </row>
    <row r="11" spans="1:9" s="43" customFormat="1" ht="11.25" customHeight="1" x14ac:dyDescent="0.2">
      <c r="A11" s="47" t="s">
        <v>15</v>
      </c>
      <c r="B11" s="63">
        <v>9219.7000000000007</v>
      </c>
      <c r="C11" s="84">
        <v>35.082572298325722</v>
      </c>
      <c r="D11" s="63">
        <v>4258.1000000000004</v>
      </c>
      <c r="E11" s="84">
        <v>48.608447488584481</v>
      </c>
      <c r="F11" s="63">
        <v>2594.1999999999998</v>
      </c>
      <c r="G11" s="84">
        <v>29.61415525114155</v>
      </c>
      <c r="H11" s="63">
        <v>2367.4</v>
      </c>
      <c r="I11" s="84">
        <v>27.025114155251142</v>
      </c>
    </row>
    <row r="12" spans="1:9" s="43" customFormat="1" ht="11.25" customHeight="1" x14ac:dyDescent="0.2">
      <c r="A12" s="48"/>
      <c r="B12" s="48"/>
      <c r="C12" s="48"/>
      <c r="D12" s="49"/>
      <c r="E12" s="49"/>
      <c r="F12" s="49"/>
      <c r="G12" s="49"/>
      <c r="H12" s="49"/>
      <c r="I12" s="49"/>
    </row>
    <row r="13" spans="1:9" s="51" customFormat="1" ht="11.25" customHeight="1" x14ac:dyDescent="0.2">
      <c r="A13" s="50" t="s">
        <v>24</v>
      </c>
      <c r="B13" s="42">
        <f>+D13+F13+H13</f>
        <v>26280</v>
      </c>
      <c r="C13" s="80">
        <v>100</v>
      </c>
      <c r="D13" s="42">
        <v>8760.01</v>
      </c>
      <c r="E13" s="87">
        <v>100</v>
      </c>
      <c r="F13" s="42">
        <v>8759.99</v>
      </c>
      <c r="G13" s="87">
        <v>100</v>
      </c>
      <c r="H13" s="42">
        <v>8760</v>
      </c>
      <c r="I13" s="87">
        <v>100</v>
      </c>
    </row>
    <row r="14" spans="1:9" s="43" customFormat="1" ht="11.25" x14ac:dyDescent="0.2">
      <c r="A14" s="52" t="s">
        <v>25</v>
      </c>
      <c r="B14" s="45">
        <f t="shared" ref="B14:B21" si="0">+D14+F14+H14</f>
        <v>2204.5600000000004</v>
      </c>
      <c r="C14" s="72">
        <f>+B14/B$13*100</f>
        <v>8.3887366818873677</v>
      </c>
      <c r="D14" s="45">
        <v>996.23</v>
      </c>
      <c r="E14" s="46">
        <v>11.372475602196804</v>
      </c>
      <c r="F14" s="45">
        <v>867.82</v>
      </c>
      <c r="G14" s="46">
        <v>9.9066323135072079</v>
      </c>
      <c r="H14" s="45">
        <v>340.51</v>
      </c>
      <c r="I14" s="46">
        <v>3.8871004566210048</v>
      </c>
    </row>
    <row r="15" spans="1:9" s="43" customFormat="1" ht="11.25" customHeight="1" x14ac:dyDescent="0.2">
      <c r="A15" s="52" t="s">
        <v>4</v>
      </c>
      <c r="B15" s="45">
        <f t="shared" si="0"/>
        <v>1546.91</v>
      </c>
      <c r="C15" s="72">
        <f t="shared" ref="C15:C22" si="1">+B15/B$13*100</f>
        <v>5.8862633181126336</v>
      </c>
      <c r="D15" s="45">
        <v>345.21</v>
      </c>
      <c r="E15" s="46">
        <v>3.9407489260857016</v>
      </c>
      <c r="F15" s="45">
        <v>1196.54</v>
      </c>
      <c r="G15" s="46">
        <v>13.659148012726043</v>
      </c>
      <c r="H15" s="45">
        <v>5.16</v>
      </c>
      <c r="I15" s="46">
        <v>5.8904109589041097E-2</v>
      </c>
    </row>
    <row r="16" spans="1:9" s="43" customFormat="1" ht="11.25" customHeight="1" x14ac:dyDescent="0.2">
      <c r="A16" s="52" t="s">
        <v>5</v>
      </c>
      <c r="B16" s="45">
        <f t="shared" si="0"/>
        <v>131.51999999999998</v>
      </c>
      <c r="C16" s="72">
        <f t="shared" si="1"/>
        <v>0.50045662100456612</v>
      </c>
      <c r="D16" s="45">
        <v>8.11</v>
      </c>
      <c r="E16" s="46">
        <v>9.2579802991092489E-2</v>
      </c>
      <c r="F16" s="45">
        <v>123.41</v>
      </c>
      <c r="G16" s="46">
        <v>1.4087915625474459</v>
      </c>
      <c r="H16" s="45">
        <v>0</v>
      </c>
      <c r="I16" s="46">
        <v>0</v>
      </c>
    </row>
    <row r="17" spans="1:9" s="43" customFormat="1" ht="11.25" customHeight="1" x14ac:dyDescent="0.2">
      <c r="A17" s="52" t="s">
        <v>6</v>
      </c>
      <c r="B17" s="45">
        <f t="shared" si="0"/>
        <v>5104.16</v>
      </c>
      <c r="C17" s="72">
        <f t="shared" si="1"/>
        <v>19.422222222222221</v>
      </c>
      <c r="D17" s="45">
        <v>18</v>
      </c>
      <c r="E17" s="46">
        <v>0.20547921748947778</v>
      </c>
      <c r="F17" s="45">
        <v>5086.16</v>
      </c>
      <c r="G17" s="46">
        <v>58.061253494581614</v>
      </c>
      <c r="H17" s="45">
        <v>0</v>
      </c>
      <c r="I17" s="46">
        <v>0</v>
      </c>
    </row>
    <row r="18" spans="1:9" s="43" customFormat="1" ht="11.25" customHeight="1" x14ac:dyDescent="0.2">
      <c r="A18" s="52" t="s">
        <v>7</v>
      </c>
      <c r="B18" s="45">
        <f t="shared" si="0"/>
        <v>11956.14</v>
      </c>
      <c r="C18" s="72">
        <f t="shared" si="1"/>
        <v>45.495205479452054</v>
      </c>
      <c r="D18" s="45">
        <v>4483.92</v>
      </c>
      <c r="E18" s="46">
        <v>51.186242938078848</v>
      </c>
      <c r="F18" s="45">
        <v>1079.6199999999999</v>
      </c>
      <c r="G18" s="46">
        <v>12.324443292743483</v>
      </c>
      <c r="H18" s="45">
        <v>6392.6</v>
      </c>
      <c r="I18" s="46">
        <v>72.974885844748854</v>
      </c>
    </row>
    <row r="19" spans="1:9" s="43" customFormat="1" ht="11.25" x14ac:dyDescent="0.2">
      <c r="A19" s="52" t="s">
        <v>65</v>
      </c>
      <c r="B19" s="45">
        <f t="shared" si="0"/>
        <v>4429.4699999999993</v>
      </c>
      <c r="C19" s="72">
        <f t="shared" si="1"/>
        <v>16.854908675799084</v>
      </c>
      <c r="D19" s="45">
        <v>2353.4299999999998</v>
      </c>
      <c r="E19" s="46">
        <v>26.865608600903425</v>
      </c>
      <c r="F19" s="45">
        <v>246.81</v>
      </c>
      <c r="G19" s="46">
        <v>2.8174689697134356</v>
      </c>
      <c r="H19" s="45">
        <v>1829.23</v>
      </c>
      <c r="I19" s="46">
        <v>20.88162100456621</v>
      </c>
    </row>
    <row r="20" spans="1:9" s="43" customFormat="1" ht="11.25" customHeight="1" x14ac:dyDescent="0.2">
      <c r="A20" s="52" t="s">
        <v>8</v>
      </c>
      <c r="B20" s="45">
        <f t="shared" si="0"/>
        <v>324.43</v>
      </c>
      <c r="C20" s="72">
        <f t="shared" si="1"/>
        <v>1.2345129375951294</v>
      </c>
      <c r="D20" s="45">
        <v>259.67</v>
      </c>
      <c r="E20" s="46">
        <v>2.9642660225273723</v>
      </c>
      <c r="F20" s="45">
        <v>31.94</v>
      </c>
      <c r="G20" s="46">
        <v>0.36461228837019222</v>
      </c>
      <c r="H20" s="45">
        <v>32.82</v>
      </c>
      <c r="I20" s="46">
        <v>0.37465753424657533</v>
      </c>
    </row>
    <row r="21" spans="1:9" s="43" customFormat="1" ht="11.25" customHeight="1" x14ac:dyDescent="0.2">
      <c r="A21" s="52" t="s">
        <v>9</v>
      </c>
      <c r="B21" s="45">
        <f t="shared" si="0"/>
        <v>57.300000000000004</v>
      </c>
      <c r="C21" s="72">
        <f t="shared" si="1"/>
        <v>0.2180365296803653</v>
      </c>
      <c r="D21" s="45">
        <v>9.56</v>
      </c>
      <c r="E21" s="46">
        <v>0.1091322955110782</v>
      </c>
      <c r="F21" s="45">
        <v>47.74</v>
      </c>
      <c r="G21" s="46">
        <v>0.54497779107053779</v>
      </c>
      <c r="H21" s="45">
        <v>0</v>
      </c>
      <c r="I21" s="46">
        <v>0</v>
      </c>
    </row>
    <row r="22" spans="1:9" s="43" customFormat="1" ht="11.25" x14ac:dyDescent="0.2">
      <c r="A22" s="53" t="s">
        <v>10</v>
      </c>
      <c r="B22" s="54">
        <f>+D22+F22+H22</f>
        <v>525.51</v>
      </c>
      <c r="C22" s="81">
        <f t="shared" si="1"/>
        <v>1.9996575342465752</v>
      </c>
      <c r="D22" s="54">
        <v>285.88</v>
      </c>
      <c r="E22" s="56">
        <v>3.2634665942162173</v>
      </c>
      <c r="F22" s="54">
        <v>79.95</v>
      </c>
      <c r="G22" s="56">
        <v>0.91267227474003965</v>
      </c>
      <c r="H22" s="54">
        <v>159.68</v>
      </c>
      <c r="I22" s="56">
        <v>1.8228310502283105</v>
      </c>
    </row>
    <row r="23" spans="1:9" s="43" customFormat="1" ht="12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s="43" customFormat="1" ht="12" customHeight="1" x14ac:dyDescent="0.2">
      <c r="A24" s="126" t="s">
        <v>26</v>
      </c>
      <c r="B24" s="126"/>
      <c r="C24" s="126"/>
      <c r="D24" s="126"/>
      <c r="E24" s="126"/>
      <c r="F24" s="126"/>
      <c r="G24" s="126"/>
      <c r="H24" s="126"/>
      <c r="I24" s="126"/>
    </row>
    <row r="25" spans="1:9" s="43" customFormat="1" ht="12" customHeight="1" x14ac:dyDescent="0.2">
      <c r="A25" s="126" t="s">
        <v>27</v>
      </c>
      <c r="B25" s="126"/>
      <c r="C25" s="126"/>
      <c r="D25" s="126"/>
      <c r="E25" s="126"/>
      <c r="F25" s="126"/>
      <c r="G25" s="126"/>
      <c r="H25" s="126"/>
      <c r="I25" s="126"/>
    </row>
    <row r="26" spans="1:9" s="43" customFormat="1" ht="12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s="43" customFormat="1" ht="12" customHeight="1" x14ac:dyDescent="0.2">
      <c r="A27" s="121" t="s">
        <v>11</v>
      </c>
      <c r="B27" s="121"/>
      <c r="C27" s="121"/>
      <c r="D27" s="121"/>
      <c r="E27" s="121"/>
      <c r="F27" s="121"/>
      <c r="G27" s="121"/>
      <c r="H27" s="121"/>
      <c r="I27" s="121"/>
    </row>
    <row r="28" spans="1:9" s="43" customFormat="1" ht="12" customHeight="1" x14ac:dyDescent="0.2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s="43" customFormat="1" ht="12" customHeight="1" x14ac:dyDescent="0.2">
      <c r="A29" s="121" t="s">
        <v>18</v>
      </c>
      <c r="B29" s="121"/>
      <c r="C29" s="121"/>
      <c r="D29" s="121"/>
      <c r="E29" s="121"/>
      <c r="F29" s="121"/>
      <c r="G29" s="121"/>
      <c r="H29" s="121"/>
      <c r="I29" s="121"/>
    </row>
    <row r="30" spans="1:9" s="43" customFormat="1" ht="12" customHeight="1" x14ac:dyDescent="0.2">
      <c r="A30" s="121" t="s">
        <v>16</v>
      </c>
      <c r="B30" s="121"/>
      <c r="C30" s="121"/>
      <c r="D30" s="121"/>
      <c r="E30" s="121"/>
      <c r="F30" s="121"/>
      <c r="G30" s="121"/>
      <c r="H30" s="121"/>
      <c r="I30" s="121"/>
    </row>
  </sheetData>
  <mergeCells count="21">
    <mergeCell ref="A30:I30"/>
    <mergeCell ref="A26:I26"/>
    <mergeCell ref="A27:I27"/>
    <mergeCell ref="A28:I28"/>
    <mergeCell ref="A29:I29"/>
    <mergeCell ref="D6:E6"/>
    <mergeCell ref="H5:I5"/>
    <mergeCell ref="A7:I7"/>
    <mergeCell ref="A25:I25"/>
    <mergeCell ref="H6:I6"/>
    <mergeCell ref="A24:I24"/>
    <mergeCell ref="F6:G6"/>
    <mergeCell ref="B6:C6"/>
    <mergeCell ref="A23:I23"/>
    <mergeCell ref="A1:I1"/>
    <mergeCell ref="A2:I2"/>
    <mergeCell ref="A3:I3"/>
    <mergeCell ref="A4:I4"/>
    <mergeCell ref="D5:E5"/>
    <mergeCell ref="F5:G5"/>
    <mergeCell ref="B5:C5"/>
  </mergeCells>
  <phoneticPr fontId="3" type="noConversion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1"/>
    </sheetView>
  </sheetViews>
  <sheetFormatPr defaultRowHeight="12.75" x14ac:dyDescent="0.2"/>
  <cols>
    <col min="1" max="1" width="67.85546875" style="6" customWidth="1"/>
    <col min="2" max="3" width="8.7109375" style="6" customWidth="1"/>
    <col min="4" max="9" width="8.7109375" style="11" customWidth="1"/>
    <col min="10" max="16384" width="9.140625" style="5"/>
  </cols>
  <sheetData>
    <row r="1" spans="1:9" ht="1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</row>
    <row r="2" spans="1:9" s="4" customFormat="1" x14ac:dyDescent="0.2">
      <c r="A2" s="132" t="s">
        <v>38</v>
      </c>
      <c r="B2" s="132"/>
      <c r="C2" s="132"/>
      <c r="D2" s="132"/>
      <c r="E2" s="132"/>
      <c r="F2" s="132"/>
      <c r="G2" s="132"/>
      <c r="H2" s="132"/>
      <c r="I2" s="132"/>
    </row>
    <row r="3" spans="1:9" ht="14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4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" customHeight="1" x14ac:dyDescent="0.2">
      <c r="A5" s="7"/>
      <c r="B5" s="8" t="s">
        <v>13</v>
      </c>
      <c r="C5" s="7"/>
      <c r="D5" s="127" t="s">
        <v>0</v>
      </c>
      <c r="E5" s="133"/>
      <c r="F5" s="127" t="s">
        <v>1</v>
      </c>
      <c r="G5" s="133"/>
      <c r="H5" s="127" t="s">
        <v>2</v>
      </c>
      <c r="I5" s="128"/>
    </row>
    <row r="6" spans="1:9" ht="12" customHeight="1" x14ac:dyDescent="0.2">
      <c r="B6" s="9"/>
      <c r="D6" s="129"/>
      <c r="E6" s="134"/>
      <c r="F6" s="129"/>
      <c r="G6" s="134"/>
      <c r="H6" s="129"/>
      <c r="I6" s="130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10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9" s="43" customFormat="1" ht="11.25" customHeight="1" x14ac:dyDescent="0.2">
      <c r="A9" s="41" t="s">
        <v>23</v>
      </c>
      <c r="B9" s="85">
        <v>26280</v>
      </c>
      <c r="C9" s="86">
        <v>100</v>
      </c>
      <c r="D9" s="85">
        <v>8760</v>
      </c>
      <c r="E9" s="86">
        <v>100</v>
      </c>
      <c r="F9" s="85">
        <v>8760</v>
      </c>
      <c r="G9" s="86">
        <v>100</v>
      </c>
      <c r="H9" s="85">
        <v>8760</v>
      </c>
      <c r="I9" s="86">
        <v>100</v>
      </c>
    </row>
    <row r="10" spans="1:9" s="43" customFormat="1" ht="11.25" customHeight="1" x14ac:dyDescent="0.2">
      <c r="A10" s="44" t="s">
        <v>14</v>
      </c>
      <c r="B10" s="60">
        <v>16752</v>
      </c>
      <c r="C10" s="83">
        <v>63.74429223744292</v>
      </c>
      <c r="D10" s="60">
        <v>4569</v>
      </c>
      <c r="E10" s="83">
        <v>52.157534246575345</v>
      </c>
      <c r="F10" s="60">
        <v>6393</v>
      </c>
      <c r="G10" s="83">
        <v>72.979452054794521</v>
      </c>
      <c r="H10" s="60">
        <v>5790</v>
      </c>
      <c r="I10" s="83">
        <v>66.095890410958901</v>
      </c>
    </row>
    <row r="11" spans="1:9" s="43" customFormat="1" ht="11.25" customHeight="1" x14ac:dyDescent="0.2">
      <c r="A11" s="47" t="s">
        <v>15</v>
      </c>
      <c r="B11" s="63">
        <v>9528</v>
      </c>
      <c r="C11" s="84">
        <v>36.25570776255708</v>
      </c>
      <c r="D11" s="63">
        <v>4191</v>
      </c>
      <c r="E11" s="84">
        <v>47.842465753424655</v>
      </c>
      <c r="F11" s="63">
        <v>2367</v>
      </c>
      <c r="G11" s="84">
        <v>27.020547945205479</v>
      </c>
      <c r="H11" s="63">
        <v>2970</v>
      </c>
      <c r="I11" s="84">
        <v>33.904109589041099</v>
      </c>
    </row>
    <row r="12" spans="1:9" s="43" customFormat="1" ht="11.25" customHeight="1" x14ac:dyDescent="0.2">
      <c r="A12" s="48"/>
      <c r="B12" s="48"/>
      <c r="C12" s="48"/>
      <c r="D12" s="49"/>
      <c r="E12" s="49"/>
      <c r="F12" s="49"/>
      <c r="G12" s="49"/>
      <c r="H12" s="49"/>
      <c r="I12" s="49"/>
    </row>
    <row r="13" spans="1:9" s="51" customFormat="1" ht="11.25" customHeight="1" x14ac:dyDescent="0.2">
      <c r="A13" s="50" t="s">
        <v>24</v>
      </c>
      <c r="B13" s="42">
        <f>+D13+F13+H13</f>
        <v>26280</v>
      </c>
      <c r="C13" s="80">
        <v>100</v>
      </c>
      <c r="D13" s="42">
        <v>8760</v>
      </c>
      <c r="E13" s="87">
        <v>100</v>
      </c>
      <c r="F13" s="42">
        <v>8760</v>
      </c>
      <c r="G13" s="87">
        <v>100</v>
      </c>
      <c r="H13" s="42">
        <v>8760</v>
      </c>
      <c r="I13" s="87">
        <v>100</v>
      </c>
    </row>
    <row r="14" spans="1:9" s="43" customFormat="1" ht="11.25" x14ac:dyDescent="0.2">
      <c r="A14" s="52" t="s">
        <v>25</v>
      </c>
      <c r="B14" s="45">
        <f t="shared" ref="B14:B22" si="0">+D14+F14+H14</f>
        <v>2222</v>
      </c>
      <c r="C14" s="72">
        <f>+B14/B$13*100</f>
        <v>8.455098934550989</v>
      </c>
      <c r="D14" s="45">
        <v>1074</v>
      </c>
      <c r="E14" s="46">
        <v>12.260273972602739</v>
      </c>
      <c r="F14" s="45">
        <v>807</v>
      </c>
      <c r="G14" s="46">
        <v>9.212328767123287</v>
      </c>
      <c r="H14" s="45">
        <v>341</v>
      </c>
      <c r="I14" s="46">
        <v>3.8926940639269407</v>
      </c>
    </row>
    <row r="15" spans="1:9" s="43" customFormat="1" ht="11.25" customHeight="1" x14ac:dyDescent="0.2">
      <c r="A15" s="52" t="s">
        <v>4</v>
      </c>
      <c r="B15" s="45">
        <f t="shared" si="0"/>
        <v>1485</v>
      </c>
      <c r="C15" s="72">
        <f t="shared" ref="C15:C22" si="1">+B15/B$13*100</f>
        <v>5.6506849315068486</v>
      </c>
      <c r="D15" s="45">
        <v>359</v>
      </c>
      <c r="E15" s="46">
        <v>4.0981735159817347</v>
      </c>
      <c r="F15" s="45">
        <v>1032</v>
      </c>
      <c r="G15" s="46">
        <v>11.780821917808218</v>
      </c>
      <c r="H15" s="45">
        <v>94</v>
      </c>
      <c r="I15" s="46">
        <v>1.0730593607305936</v>
      </c>
    </row>
    <row r="16" spans="1:9" s="43" customFormat="1" ht="11.25" customHeight="1" x14ac:dyDescent="0.2">
      <c r="A16" s="52" t="s">
        <v>5</v>
      </c>
      <c r="B16" s="45">
        <f t="shared" si="0"/>
        <v>155</v>
      </c>
      <c r="C16" s="72">
        <f t="shared" si="1"/>
        <v>0.58980213089802125</v>
      </c>
      <c r="D16" s="45">
        <v>13</v>
      </c>
      <c r="E16" s="46">
        <v>0.14840182648401826</v>
      </c>
      <c r="F16" s="45">
        <v>142</v>
      </c>
      <c r="G16" s="46">
        <v>1.6210045662100456</v>
      </c>
      <c r="H16" s="45">
        <v>0</v>
      </c>
      <c r="I16" s="46">
        <v>0</v>
      </c>
    </row>
    <row r="17" spans="1:9" s="43" customFormat="1" ht="11.25" customHeight="1" x14ac:dyDescent="0.2">
      <c r="A17" s="52" t="s">
        <v>6</v>
      </c>
      <c r="B17" s="45">
        <f t="shared" si="0"/>
        <v>5077</v>
      </c>
      <c r="C17" s="72">
        <f t="shared" si="1"/>
        <v>19.318873668188736</v>
      </c>
      <c r="D17" s="45">
        <v>13</v>
      </c>
      <c r="E17" s="46">
        <v>0.14840182648401826</v>
      </c>
      <c r="F17" s="45">
        <v>5064</v>
      </c>
      <c r="G17" s="46">
        <v>57.80821917808219</v>
      </c>
      <c r="H17" s="45">
        <v>0</v>
      </c>
      <c r="I17" s="46">
        <v>0</v>
      </c>
    </row>
    <row r="18" spans="1:9" s="43" customFormat="1" ht="11.25" customHeight="1" x14ac:dyDescent="0.2">
      <c r="A18" s="52" t="s">
        <v>7</v>
      </c>
      <c r="B18" s="45">
        <f t="shared" si="0"/>
        <v>11672</v>
      </c>
      <c r="C18" s="72">
        <f t="shared" si="1"/>
        <v>44.414003044140031</v>
      </c>
      <c r="D18" s="45">
        <v>4555</v>
      </c>
      <c r="E18" s="46">
        <v>51.997716894977167</v>
      </c>
      <c r="F18" s="45">
        <v>1328</v>
      </c>
      <c r="G18" s="46">
        <v>15.159817351598173</v>
      </c>
      <c r="H18" s="45">
        <v>5789</v>
      </c>
      <c r="I18" s="46">
        <v>66.084474885844756</v>
      </c>
    </row>
    <row r="19" spans="1:9" s="43" customFormat="1" ht="11.25" x14ac:dyDescent="0.2">
      <c r="A19" s="52" t="s">
        <v>65</v>
      </c>
      <c r="B19" s="45">
        <f t="shared" si="0"/>
        <v>4709</v>
      </c>
      <c r="C19" s="72">
        <f t="shared" si="1"/>
        <v>17.918569254185694</v>
      </c>
      <c r="D19" s="45">
        <v>2156</v>
      </c>
      <c r="E19" s="46">
        <v>24.611872146118721</v>
      </c>
      <c r="F19" s="45">
        <v>219</v>
      </c>
      <c r="G19" s="46">
        <v>2.5</v>
      </c>
      <c r="H19" s="45">
        <v>2334</v>
      </c>
      <c r="I19" s="46">
        <v>26.643835616438356</v>
      </c>
    </row>
    <row r="20" spans="1:9" s="43" customFormat="1" ht="11.25" customHeight="1" x14ac:dyDescent="0.2">
      <c r="A20" s="52" t="s">
        <v>8</v>
      </c>
      <c r="B20" s="45">
        <f t="shared" si="0"/>
        <v>383</v>
      </c>
      <c r="C20" s="72">
        <f t="shared" si="1"/>
        <v>1.4573820395738204</v>
      </c>
      <c r="D20" s="45">
        <v>321</v>
      </c>
      <c r="E20" s="46">
        <v>3.6643835616438358</v>
      </c>
      <c r="F20" s="45">
        <v>30</v>
      </c>
      <c r="G20" s="46">
        <v>0.34246575342465752</v>
      </c>
      <c r="H20" s="45">
        <v>32</v>
      </c>
      <c r="I20" s="46">
        <v>0.36529680365296802</v>
      </c>
    </row>
    <row r="21" spans="1:9" s="43" customFormat="1" ht="11.25" customHeight="1" x14ac:dyDescent="0.2">
      <c r="A21" s="52" t="s">
        <v>9</v>
      </c>
      <c r="B21" s="45">
        <f t="shared" si="0"/>
        <v>56</v>
      </c>
      <c r="C21" s="72">
        <f t="shared" si="1"/>
        <v>0.21308980213089801</v>
      </c>
      <c r="D21" s="45">
        <v>9</v>
      </c>
      <c r="E21" s="46">
        <v>0.10273972602739725</v>
      </c>
      <c r="F21" s="45">
        <v>47</v>
      </c>
      <c r="G21" s="46">
        <v>0.5365296803652968</v>
      </c>
      <c r="H21" s="45">
        <v>0</v>
      </c>
      <c r="I21" s="46">
        <v>0</v>
      </c>
    </row>
    <row r="22" spans="1:9" s="43" customFormat="1" ht="26.25" customHeight="1" x14ac:dyDescent="0.2">
      <c r="A22" s="53" t="s">
        <v>10</v>
      </c>
      <c r="B22" s="54">
        <f t="shared" si="0"/>
        <v>521</v>
      </c>
      <c r="C22" s="81">
        <f t="shared" si="1"/>
        <v>1.982496194824962</v>
      </c>
      <c r="D22" s="54">
        <v>260</v>
      </c>
      <c r="E22" s="56">
        <v>2.9680365296803655</v>
      </c>
      <c r="F22" s="54">
        <v>91</v>
      </c>
      <c r="G22" s="56">
        <v>1.0388127853881279</v>
      </c>
      <c r="H22" s="54">
        <v>170</v>
      </c>
      <c r="I22" s="56">
        <v>1.9406392694063928</v>
      </c>
    </row>
    <row r="23" spans="1:9" s="43" customFormat="1" ht="12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s="43" customFormat="1" ht="12" customHeight="1" x14ac:dyDescent="0.2">
      <c r="A24" s="126" t="s">
        <v>26</v>
      </c>
      <c r="B24" s="126"/>
      <c r="C24" s="126"/>
      <c r="D24" s="126"/>
      <c r="E24" s="126"/>
      <c r="F24" s="126"/>
      <c r="G24" s="126"/>
      <c r="H24" s="126"/>
      <c r="I24" s="126"/>
    </row>
    <row r="25" spans="1:9" s="43" customFormat="1" ht="12" customHeight="1" x14ac:dyDescent="0.2">
      <c r="A25" s="126" t="s">
        <v>27</v>
      </c>
      <c r="B25" s="126"/>
      <c r="C25" s="126"/>
      <c r="D25" s="126"/>
      <c r="E25" s="126"/>
      <c r="F25" s="126"/>
      <c r="G25" s="126"/>
      <c r="H25" s="126"/>
      <c r="I25" s="126"/>
    </row>
    <row r="26" spans="1:9" s="43" customFormat="1" ht="12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s="43" customFormat="1" ht="12" customHeight="1" x14ac:dyDescent="0.2">
      <c r="A27" s="121" t="s">
        <v>11</v>
      </c>
      <c r="B27" s="121"/>
      <c r="C27" s="121"/>
      <c r="D27" s="121"/>
      <c r="E27" s="121"/>
      <c r="F27" s="121"/>
      <c r="G27" s="121"/>
      <c r="H27" s="121"/>
      <c r="I27" s="121"/>
    </row>
    <row r="28" spans="1:9" s="43" customFormat="1" ht="12" customHeight="1" x14ac:dyDescent="0.2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s="43" customFormat="1" ht="12" customHeight="1" x14ac:dyDescent="0.2">
      <c r="A29" s="121" t="s">
        <v>18</v>
      </c>
      <c r="B29" s="121"/>
      <c r="C29" s="121"/>
      <c r="D29" s="121"/>
      <c r="E29" s="121"/>
      <c r="F29" s="121"/>
      <c r="G29" s="121"/>
      <c r="H29" s="121"/>
      <c r="I29" s="121"/>
    </row>
    <row r="30" spans="1:9" s="43" customFormat="1" ht="12" customHeight="1" x14ac:dyDescent="0.2">
      <c r="A30" s="121" t="s">
        <v>16</v>
      </c>
      <c r="B30" s="121"/>
      <c r="C30" s="121"/>
      <c r="D30" s="121"/>
      <c r="E30" s="121"/>
      <c r="F30" s="121"/>
      <c r="G30" s="121"/>
      <c r="H30" s="121"/>
      <c r="I30" s="121"/>
    </row>
  </sheetData>
  <mergeCells count="19">
    <mergeCell ref="A24:I24"/>
    <mergeCell ref="A1:I1"/>
    <mergeCell ref="A2:I2"/>
    <mergeCell ref="A3:I3"/>
    <mergeCell ref="A4:I4"/>
    <mergeCell ref="D5:E5"/>
    <mergeCell ref="F5:G5"/>
    <mergeCell ref="H5:I5"/>
    <mergeCell ref="D6:E6"/>
    <mergeCell ref="F6:G6"/>
    <mergeCell ref="H6:I6"/>
    <mergeCell ref="A7:I7"/>
    <mergeCell ref="A23:I23"/>
    <mergeCell ref="A25:I25"/>
    <mergeCell ref="A30:I30"/>
    <mergeCell ref="A26:I26"/>
    <mergeCell ref="A27:I27"/>
    <mergeCell ref="A28:I28"/>
    <mergeCell ref="A29:I29"/>
  </mergeCells>
  <phoneticPr fontId="3" type="noConversion"/>
  <pageMargins left="0" right="0" top="0" bottom="0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1"/>
    </sheetView>
  </sheetViews>
  <sheetFormatPr defaultRowHeight="12.75" x14ac:dyDescent="0.2"/>
  <cols>
    <col min="1" max="1" width="67.85546875" style="6" customWidth="1"/>
    <col min="2" max="3" width="8.7109375" style="6" customWidth="1"/>
    <col min="4" max="9" width="8.7109375" style="11" customWidth="1"/>
    <col min="10" max="16384" width="9.140625" style="5"/>
  </cols>
  <sheetData>
    <row r="1" spans="1:9" ht="1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</row>
    <row r="2" spans="1:9" s="4" customFormat="1" x14ac:dyDescent="0.2">
      <c r="A2" s="132" t="s">
        <v>39</v>
      </c>
      <c r="B2" s="132"/>
      <c r="C2" s="132"/>
      <c r="D2" s="132"/>
      <c r="E2" s="132"/>
      <c r="F2" s="132"/>
      <c r="G2" s="132"/>
      <c r="H2" s="132"/>
      <c r="I2" s="132"/>
    </row>
    <row r="3" spans="1:9" ht="14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4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" customHeight="1" x14ac:dyDescent="0.2">
      <c r="A5" s="7"/>
      <c r="B5" s="8" t="s">
        <v>13</v>
      </c>
      <c r="C5" s="7"/>
      <c r="D5" s="127" t="s">
        <v>0</v>
      </c>
      <c r="E5" s="133"/>
      <c r="F5" s="127" t="s">
        <v>1</v>
      </c>
      <c r="G5" s="133"/>
      <c r="H5" s="127" t="s">
        <v>2</v>
      </c>
      <c r="I5" s="128"/>
    </row>
    <row r="6" spans="1:9" ht="12" customHeight="1" x14ac:dyDescent="0.2">
      <c r="B6" s="9"/>
      <c r="D6" s="129"/>
      <c r="E6" s="134"/>
      <c r="F6" s="129"/>
      <c r="G6" s="134"/>
      <c r="H6" s="129"/>
      <c r="I6" s="130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10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9" s="43" customFormat="1" ht="12" customHeight="1" x14ac:dyDescent="0.2">
      <c r="A9" s="41" t="s">
        <v>23</v>
      </c>
      <c r="B9" s="57">
        <v>26280</v>
      </c>
      <c r="C9" s="82">
        <v>100</v>
      </c>
      <c r="D9" s="57">
        <v>8760</v>
      </c>
      <c r="E9" s="82">
        <v>100</v>
      </c>
      <c r="F9" s="57">
        <v>8760</v>
      </c>
      <c r="G9" s="82">
        <v>100</v>
      </c>
      <c r="H9" s="57">
        <v>8760</v>
      </c>
      <c r="I9" s="82">
        <v>100</v>
      </c>
    </row>
    <row r="10" spans="1:9" s="43" customFormat="1" ht="12" customHeight="1" x14ac:dyDescent="0.2">
      <c r="A10" s="44" t="s">
        <v>14</v>
      </c>
      <c r="B10" s="60">
        <v>16754</v>
      </c>
      <c r="C10" s="83">
        <v>63.751902587519027</v>
      </c>
      <c r="D10" s="60">
        <v>4655</v>
      </c>
      <c r="E10" s="83">
        <v>53.1392694063927</v>
      </c>
      <c r="F10" s="60">
        <v>6320</v>
      </c>
      <c r="G10" s="83">
        <v>72.146118721461178</v>
      </c>
      <c r="H10" s="60">
        <v>5779</v>
      </c>
      <c r="I10" s="83">
        <v>65.970319634703202</v>
      </c>
    </row>
    <row r="11" spans="1:9" s="43" customFormat="1" ht="12" customHeight="1" x14ac:dyDescent="0.2">
      <c r="A11" s="47" t="s">
        <v>15</v>
      </c>
      <c r="B11" s="63">
        <v>9526</v>
      </c>
      <c r="C11" s="84">
        <v>36.248097412480973</v>
      </c>
      <c r="D11" s="63">
        <v>4105</v>
      </c>
      <c r="E11" s="84">
        <v>46.860730593607308</v>
      </c>
      <c r="F11" s="63">
        <v>2440</v>
      </c>
      <c r="G11" s="84">
        <v>27.853881278538811</v>
      </c>
      <c r="H11" s="63">
        <v>2981</v>
      </c>
      <c r="I11" s="84">
        <v>34.029680365296805</v>
      </c>
    </row>
    <row r="12" spans="1:9" s="43" customFormat="1" ht="12" customHeight="1" x14ac:dyDescent="0.2">
      <c r="A12" s="48"/>
      <c r="B12" s="55"/>
      <c r="C12" s="55"/>
      <c r="D12" s="78"/>
      <c r="E12" s="78"/>
      <c r="F12" s="78"/>
      <c r="G12" s="78"/>
      <c r="H12" s="78"/>
      <c r="I12" s="78"/>
    </row>
    <row r="13" spans="1:9" s="51" customFormat="1" ht="14.25" customHeight="1" x14ac:dyDescent="0.2">
      <c r="A13" s="50" t="s">
        <v>24</v>
      </c>
      <c r="B13" s="42">
        <v>26279.94</v>
      </c>
      <c r="C13" s="80">
        <v>100</v>
      </c>
      <c r="D13" s="42">
        <v>8759.98</v>
      </c>
      <c r="E13" s="42">
        <v>100</v>
      </c>
      <c r="F13" s="42">
        <v>8759.98</v>
      </c>
      <c r="G13" s="42">
        <v>100</v>
      </c>
      <c r="H13" s="42">
        <v>8759.98</v>
      </c>
      <c r="I13" s="42">
        <v>100</v>
      </c>
    </row>
    <row r="14" spans="1:9" s="43" customFormat="1" ht="11.25" x14ac:dyDescent="0.2">
      <c r="A14" s="52" t="s">
        <v>25</v>
      </c>
      <c r="B14" s="45">
        <v>2336</v>
      </c>
      <c r="C14" s="72">
        <v>8.8889091832020934</v>
      </c>
      <c r="D14" s="45">
        <v>1242</v>
      </c>
      <c r="E14" s="45">
        <v>14.178114561905394</v>
      </c>
      <c r="F14" s="45">
        <v>752</v>
      </c>
      <c r="G14" s="45">
        <v>8.5844944851472267</v>
      </c>
      <c r="H14" s="45">
        <v>342</v>
      </c>
      <c r="I14" s="45">
        <v>3.9041185025536591</v>
      </c>
    </row>
    <row r="15" spans="1:9" s="43" customFormat="1" ht="12" customHeight="1" x14ac:dyDescent="0.2">
      <c r="A15" s="52" t="s">
        <v>4</v>
      </c>
      <c r="B15" s="45">
        <v>1474</v>
      </c>
      <c r="C15" s="72">
        <v>5.6088408116609099</v>
      </c>
      <c r="D15" s="45">
        <v>334</v>
      </c>
      <c r="E15" s="45">
        <v>3.8127940931371991</v>
      </c>
      <c r="F15" s="45">
        <v>1040</v>
      </c>
      <c r="G15" s="45">
        <v>11.872173224139782</v>
      </c>
      <c r="H15" s="45">
        <v>100</v>
      </c>
      <c r="I15" s="45">
        <v>1.1415551177057484</v>
      </c>
    </row>
    <row r="16" spans="1:9" s="43" customFormat="1" ht="12" customHeight="1" x14ac:dyDescent="0.2">
      <c r="A16" s="52" t="s">
        <v>5</v>
      </c>
      <c r="B16" s="45">
        <v>99</v>
      </c>
      <c r="C16" s="72">
        <v>0.37671318884289695</v>
      </c>
      <c r="D16" s="45">
        <v>8</v>
      </c>
      <c r="E16" s="45">
        <v>9.1324409416459862E-2</v>
      </c>
      <c r="F16" s="45">
        <v>91</v>
      </c>
      <c r="G16" s="45">
        <v>1.0388151571122308</v>
      </c>
      <c r="H16" s="45" t="s">
        <v>17</v>
      </c>
      <c r="I16" s="45" t="s">
        <v>17</v>
      </c>
    </row>
    <row r="17" spans="1:9" s="43" customFormat="1" ht="12" customHeight="1" x14ac:dyDescent="0.2">
      <c r="A17" s="52" t="s">
        <v>6</v>
      </c>
      <c r="B17" s="45">
        <v>5078</v>
      </c>
      <c r="C17" s="72">
        <v>19.322722959032632</v>
      </c>
      <c r="D17" s="45">
        <v>7</v>
      </c>
      <c r="E17" s="45">
        <v>7.9908858239402372E-2</v>
      </c>
      <c r="F17" s="45">
        <v>5071</v>
      </c>
      <c r="G17" s="45">
        <v>57.888260018858496</v>
      </c>
      <c r="H17" s="45" t="s">
        <v>17</v>
      </c>
      <c r="I17" s="45" t="s">
        <v>17</v>
      </c>
    </row>
    <row r="18" spans="1:9" s="43" customFormat="1" ht="12" customHeight="1" x14ac:dyDescent="0.2">
      <c r="A18" s="52" t="s">
        <v>7</v>
      </c>
      <c r="B18" s="45">
        <v>11477.47</v>
      </c>
      <c r="C18" s="72">
        <v>43.673882056047312</v>
      </c>
      <c r="D18" s="45">
        <v>4578.49</v>
      </c>
      <c r="E18" s="45">
        <v>52.265986908645914</v>
      </c>
      <c r="F18" s="45">
        <v>1119.49</v>
      </c>
      <c r="G18" s="45">
        <v>12.779595387204083</v>
      </c>
      <c r="H18" s="45">
        <v>5779.49</v>
      </c>
      <c r="I18" s="45">
        <v>65.976063872291945</v>
      </c>
    </row>
    <row r="19" spans="1:9" s="43" customFormat="1" ht="11.25" x14ac:dyDescent="0.2">
      <c r="A19" s="52" t="s">
        <v>65</v>
      </c>
      <c r="B19" s="45">
        <v>4931.47</v>
      </c>
      <c r="C19" s="72">
        <v>18.765149387707886</v>
      </c>
      <c r="D19" s="45">
        <v>2082.4899999999998</v>
      </c>
      <c r="E19" s="45">
        <v>23.772771170710431</v>
      </c>
      <c r="F19" s="45">
        <v>517.49</v>
      </c>
      <c r="G19" s="45">
        <v>5.9074335786154766</v>
      </c>
      <c r="H19" s="45">
        <v>2331.4899999999998</v>
      </c>
      <c r="I19" s="45">
        <v>26.615243413797746</v>
      </c>
    </row>
    <row r="20" spans="1:9" s="43" customFormat="1" ht="12" customHeight="1" x14ac:dyDescent="0.2">
      <c r="A20" s="52" t="s">
        <v>8</v>
      </c>
      <c r="B20" s="45">
        <v>334</v>
      </c>
      <c r="C20" s="72">
        <v>1.2709313643790663</v>
      </c>
      <c r="D20" s="45">
        <v>268</v>
      </c>
      <c r="E20" s="45">
        <v>3.0593677154514056</v>
      </c>
      <c r="F20" s="45">
        <v>30</v>
      </c>
      <c r="G20" s="45">
        <v>0.34246653531172444</v>
      </c>
      <c r="H20" s="45">
        <v>36</v>
      </c>
      <c r="I20" s="45">
        <v>0.41095984237406935</v>
      </c>
    </row>
    <row r="21" spans="1:9" s="43" customFormat="1" ht="12" customHeight="1" x14ac:dyDescent="0.2">
      <c r="A21" s="52" t="s">
        <v>9</v>
      </c>
      <c r="B21" s="45">
        <v>59</v>
      </c>
      <c r="C21" s="72">
        <v>0.22450583981546379</v>
      </c>
      <c r="D21" s="45">
        <v>11</v>
      </c>
      <c r="E21" s="45">
        <v>0.12557106294763229</v>
      </c>
      <c r="F21" s="45">
        <v>48</v>
      </c>
      <c r="G21" s="45">
        <v>0.54794645649875917</v>
      </c>
      <c r="H21" s="45" t="s">
        <v>17</v>
      </c>
      <c r="I21" s="45" t="s">
        <v>17</v>
      </c>
    </row>
    <row r="22" spans="1:9" s="43" customFormat="1" ht="11.25" x14ac:dyDescent="0.2">
      <c r="A22" s="73" t="s">
        <v>10</v>
      </c>
      <c r="B22" s="74">
        <v>491</v>
      </c>
      <c r="C22" s="81">
        <v>1.8683452093117412</v>
      </c>
      <c r="D22" s="74">
        <v>229</v>
      </c>
      <c r="E22" s="74">
        <v>2.6141612195461637</v>
      </c>
      <c r="F22" s="74">
        <v>91</v>
      </c>
      <c r="G22" s="74">
        <v>1.0388151571122308</v>
      </c>
      <c r="H22" s="74">
        <v>171</v>
      </c>
      <c r="I22" s="74">
        <v>1.9520592512768296</v>
      </c>
    </row>
    <row r="23" spans="1:9" s="43" customFormat="1" ht="12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s="43" customFormat="1" ht="12" customHeight="1" x14ac:dyDescent="0.2">
      <c r="A24" s="126" t="s">
        <v>26</v>
      </c>
      <c r="B24" s="126"/>
      <c r="C24" s="126"/>
      <c r="D24" s="126"/>
      <c r="E24" s="126"/>
      <c r="F24" s="126"/>
      <c r="G24" s="126"/>
      <c r="H24" s="126"/>
      <c r="I24" s="126"/>
    </row>
    <row r="25" spans="1:9" s="43" customFormat="1" ht="12" customHeight="1" x14ac:dyDescent="0.2">
      <c r="A25" s="126" t="s">
        <v>27</v>
      </c>
      <c r="B25" s="126"/>
      <c r="C25" s="126"/>
      <c r="D25" s="126"/>
      <c r="E25" s="126"/>
      <c r="F25" s="126"/>
      <c r="G25" s="126"/>
      <c r="H25" s="126"/>
      <c r="I25" s="126"/>
    </row>
    <row r="26" spans="1:9" s="43" customFormat="1" ht="12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s="43" customFormat="1" ht="12" customHeight="1" x14ac:dyDescent="0.2">
      <c r="A27" s="121" t="s">
        <v>11</v>
      </c>
      <c r="B27" s="121"/>
      <c r="C27" s="121"/>
      <c r="D27" s="121"/>
      <c r="E27" s="121"/>
      <c r="F27" s="121"/>
      <c r="G27" s="121"/>
      <c r="H27" s="121"/>
      <c r="I27" s="121"/>
    </row>
    <row r="28" spans="1:9" s="43" customFormat="1" ht="5.25" customHeight="1" x14ac:dyDescent="0.2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s="43" customFormat="1" ht="11.25" customHeight="1" x14ac:dyDescent="0.2">
      <c r="A29" s="121" t="s">
        <v>18</v>
      </c>
      <c r="B29" s="121"/>
      <c r="C29" s="121"/>
      <c r="D29" s="121"/>
      <c r="E29" s="121"/>
      <c r="F29" s="121"/>
      <c r="G29" s="121"/>
      <c r="H29" s="121"/>
      <c r="I29" s="121"/>
    </row>
    <row r="30" spans="1:9" s="43" customFormat="1" ht="11.25" customHeight="1" x14ac:dyDescent="0.2">
      <c r="A30" s="121" t="s">
        <v>16</v>
      </c>
      <c r="B30" s="121"/>
      <c r="C30" s="121"/>
      <c r="D30" s="121"/>
      <c r="E30" s="121"/>
      <c r="F30" s="121"/>
      <c r="G30" s="121"/>
      <c r="H30" s="121"/>
      <c r="I30" s="121"/>
    </row>
  </sheetData>
  <mergeCells count="19">
    <mergeCell ref="A1:I1"/>
    <mergeCell ref="A2:I2"/>
    <mergeCell ref="A3:I3"/>
    <mergeCell ref="A4:I4"/>
    <mergeCell ref="A7:I7"/>
    <mergeCell ref="A24:I24"/>
    <mergeCell ref="D5:E5"/>
    <mergeCell ref="F5:G5"/>
    <mergeCell ref="H5:I5"/>
    <mergeCell ref="D6:E6"/>
    <mergeCell ref="F6:G6"/>
    <mergeCell ref="H6:I6"/>
    <mergeCell ref="A23:I23"/>
    <mergeCell ref="A30:I30"/>
    <mergeCell ref="A25:I25"/>
    <mergeCell ref="A26:I26"/>
    <mergeCell ref="A27:I27"/>
    <mergeCell ref="A28:I28"/>
    <mergeCell ref="A29:I29"/>
  </mergeCells>
  <phoneticPr fontId="3" type="noConversion"/>
  <pageMargins left="0" right="0" top="0" bottom="0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1"/>
    </sheetView>
  </sheetViews>
  <sheetFormatPr defaultRowHeight="12.75" x14ac:dyDescent="0.2"/>
  <cols>
    <col min="1" max="1" width="67.85546875" style="6" customWidth="1"/>
    <col min="2" max="3" width="8.7109375" style="6" customWidth="1"/>
    <col min="4" max="9" width="8.7109375" style="11" customWidth="1"/>
    <col min="10" max="16384" width="9.140625" style="5"/>
  </cols>
  <sheetData>
    <row r="1" spans="1:9" ht="1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</row>
    <row r="2" spans="1:9" s="4" customFormat="1" x14ac:dyDescent="0.2">
      <c r="A2" s="132" t="s">
        <v>40</v>
      </c>
      <c r="B2" s="132"/>
      <c r="C2" s="132"/>
      <c r="D2" s="132"/>
      <c r="E2" s="132"/>
      <c r="F2" s="132"/>
      <c r="G2" s="132"/>
      <c r="H2" s="132"/>
      <c r="I2" s="132"/>
    </row>
    <row r="3" spans="1:9" ht="14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4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" customHeight="1" x14ac:dyDescent="0.2">
      <c r="A5" s="7"/>
      <c r="B5" s="8" t="s">
        <v>13</v>
      </c>
      <c r="C5" s="7"/>
      <c r="D5" s="127" t="s">
        <v>0</v>
      </c>
      <c r="E5" s="133"/>
      <c r="F5" s="127" t="s">
        <v>1</v>
      </c>
      <c r="G5" s="133"/>
      <c r="H5" s="127" t="s">
        <v>2</v>
      </c>
      <c r="I5" s="128"/>
    </row>
    <row r="6" spans="1:9" ht="12" customHeight="1" x14ac:dyDescent="0.2">
      <c r="B6" s="9"/>
      <c r="D6" s="129"/>
      <c r="E6" s="134"/>
      <c r="F6" s="129"/>
      <c r="G6" s="134"/>
      <c r="H6" s="129"/>
      <c r="I6" s="130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10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9" s="43" customFormat="1" ht="12.75" customHeight="1" x14ac:dyDescent="0.2">
      <c r="A9" s="41" t="s">
        <v>23</v>
      </c>
      <c r="B9" s="57">
        <v>26352</v>
      </c>
      <c r="C9" s="59">
        <v>100</v>
      </c>
      <c r="D9" s="57">
        <v>8784</v>
      </c>
      <c r="E9" s="59">
        <v>100</v>
      </c>
      <c r="F9" s="57">
        <v>8784</v>
      </c>
      <c r="G9" s="59">
        <v>100</v>
      </c>
      <c r="H9" s="57">
        <v>8784</v>
      </c>
      <c r="I9" s="59">
        <v>100</v>
      </c>
    </row>
    <row r="10" spans="1:9" s="43" customFormat="1" ht="12.75" customHeight="1" x14ac:dyDescent="0.2">
      <c r="A10" s="44" t="s">
        <v>14</v>
      </c>
      <c r="B10" s="60">
        <v>6465</v>
      </c>
      <c r="C10" s="62">
        <v>24.533242258652095</v>
      </c>
      <c r="D10" s="60" t="s">
        <v>17</v>
      </c>
      <c r="E10" s="62" t="s">
        <v>17</v>
      </c>
      <c r="F10" s="60">
        <v>6465</v>
      </c>
      <c r="G10" s="62">
        <v>73.599726775956285</v>
      </c>
      <c r="H10" s="60" t="s">
        <v>17</v>
      </c>
      <c r="I10" s="62" t="s">
        <v>17</v>
      </c>
    </row>
    <row r="11" spans="1:9" s="43" customFormat="1" ht="12.75" customHeight="1" x14ac:dyDescent="0.2">
      <c r="A11" s="47" t="s">
        <v>15</v>
      </c>
      <c r="B11" s="63">
        <v>19887</v>
      </c>
      <c r="C11" s="65">
        <v>75.466757741347905</v>
      </c>
      <c r="D11" s="63">
        <v>8784</v>
      </c>
      <c r="E11" s="65">
        <v>100</v>
      </c>
      <c r="F11" s="63">
        <v>2319</v>
      </c>
      <c r="G11" s="65">
        <v>26.400273224043712</v>
      </c>
      <c r="H11" s="63">
        <v>8784</v>
      </c>
      <c r="I11" s="65">
        <v>100</v>
      </c>
    </row>
    <row r="12" spans="1:9" s="43" customFormat="1" ht="12.75" customHeight="1" x14ac:dyDescent="0.2">
      <c r="A12" s="48"/>
      <c r="B12" s="55"/>
      <c r="C12" s="77"/>
      <c r="D12" s="78"/>
      <c r="E12" s="79"/>
      <c r="F12" s="78"/>
      <c r="G12" s="79"/>
      <c r="H12" s="78"/>
      <c r="I12" s="79"/>
    </row>
    <row r="13" spans="1:9" s="51" customFormat="1" ht="14.25" customHeight="1" x14ac:dyDescent="0.2">
      <c r="A13" s="50" t="s">
        <v>24</v>
      </c>
      <c r="B13" s="42">
        <v>26352</v>
      </c>
      <c r="C13" s="80">
        <v>100</v>
      </c>
      <c r="D13" s="42">
        <v>8784</v>
      </c>
      <c r="E13" s="80">
        <v>100</v>
      </c>
      <c r="F13" s="42">
        <v>8784</v>
      </c>
      <c r="G13" s="80">
        <v>100</v>
      </c>
      <c r="H13" s="42">
        <v>8784</v>
      </c>
      <c r="I13" s="80">
        <v>100</v>
      </c>
    </row>
    <row r="14" spans="1:9" s="43" customFormat="1" ht="11.25" x14ac:dyDescent="0.2">
      <c r="A14" s="52" t="s">
        <v>25</v>
      </c>
      <c r="B14" s="45">
        <v>2359</v>
      </c>
      <c r="C14" s="72">
        <v>8.9518822100789315</v>
      </c>
      <c r="D14" s="45">
        <v>1272</v>
      </c>
      <c r="E14" s="72">
        <v>14.480874316939889</v>
      </c>
      <c r="F14" s="45">
        <v>744</v>
      </c>
      <c r="G14" s="72">
        <v>8.4699453551912569</v>
      </c>
      <c r="H14" s="45">
        <v>343</v>
      </c>
      <c r="I14" s="72">
        <v>3.9048269581056463</v>
      </c>
    </row>
    <row r="15" spans="1:9" s="43" customFormat="1" ht="12.75" customHeight="1" x14ac:dyDescent="0.2">
      <c r="A15" s="52" t="s">
        <v>4</v>
      </c>
      <c r="B15" s="45">
        <v>1536</v>
      </c>
      <c r="C15" s="72">
        <v>5.8287795992714022</v>
      </c>
      <c r="D15" s="45">
        <v>314</v>
      </c>
      <c r="E15" s="72">
        <v>3.574681238615665</v>
      </c>
      <c r="F15" s="45">
        <v>1102</v>
      </c>
      <c r="G15" s="72">
        <v>12.545537340619308</v>
      </c>
      <c r="H15" s="45">
        <v>120</v>
      </c>
      <c r="I15" s="72">
        <v>1.3661202185792349</v>
      </c>
    </row>
    <row r="16" spans="1:9" s="43" customFormat="1" ht="12.75" customHeight="1" x14ac:dyDescent="0.2">
      <c r="A16" s="52" t="s">
        <v>5</v>
      </c>
      <c r="B16" s="45">
        <v>81</v>
      </c>
      <c r="C16" s="72">
        <v>0.30737704918032788</v>
      </c>
      <c r="D16" s="45">
        <v>4</v>
      </c>
      <c r="E16" s="72">
        <v>4.553734061930783E-2</v>
      </c>
      <c r="F16" s="45">
        <v>77</v>
      </c>
      <c r="G16" s="72">
        <v>0.87659380692167588</v>
      </c>
      <c r="H16" s="60" t="s">
        <v>17</v>
      </c>
      <c r="I16" s="62" t="s">
        <v>17</v>
      </c>
    </row>
    <row r="17" spans="1:9" s="43" customFormat="1" ht="12.75" customHeight="1" x14ac:dyDescent="0.2">
      <c r="A17" s="52" t="s">
        <v>6</v>
      </c>
      <c r="B17" s="45">
        <v>5400</v>
      </c>
      <c r="C17" s="72">
        <v>20.491803278688526</v>
      </c>
      <c r="D17" s="45">
        <v>3</v>
      </c>
      <c r="E17" s="72">
        <v>3.4153005464480878E-2</v>
      </c>
      <c r="F17" s="45">
        <v>5397</v>
      </c>
      <c r="G17" s="72">
        <v>61.441256830601091</v>
      </c>
      <c r="H17" s="60" t="s">
        <v>17</v>
      </c>
      <c r="I17" s="62" t="s">
        <v>17</v>
      </c>
    </row>
    <row r="18" spans="1:9" s="43" customFormat="1" ht="12.75" customHeight="1" x14ac:dyDescent="0.2">
      <c r="A18" s="52" t="s">
        <v>7</v>
      </c>
      <c r="B18" s="45">
        <v>11180</v>
      </c>
      <c r="C18" s="72">
        <v>42.425622343655128</v>
      </c>
      <c r="D18" s="45">
        <v>4558</v>
      </c>
      <c r="E18" s="72">
        <v>51.889799635701273</v>
      </c>
      <c r="F18" s="45">
        <v>854</v>
      </c>
      <c r="G18" s="72">
        <v>9.7222222222222232</v>
      </c>
      <c r="H18" s="45">
        <v>5768</v>
      </c>
      <c r="I18" s="72">
        <v>65.664845173041897</v>
      </c>
    </row>
    <row r="19" spans="1:9" s="43" customFormat="1" ht="11.25" x14ac:dyDescent="0.2">
      <c r="A19" s="52" t="s">
        <v>65</v>
      </c>
      <c r="B19" s="45">
        <v>4891</v>
      </c>
      <c r="C19" s="72">
        <v>18.560261080752884</v>
      </c>
      <c r="D19" s="45">
        <v>2097</v>
      </c>
      <c r="E19" s="72">
        <v>23.872950819672131</v>
      </c>
      <c r="F19" s="45">
        <v>443</v>
      </c>
      <c r="G19" s="72">
        <v>5.043260473588342</v>
      </c>
      <c r="H19" s="45">
        <v>2351</v>
      </c>
      <c r="I19" s="72">
        <v>26.764571948998178</v>
      </c>
    </row>
    <row r="20" spans="1:9" s="43" customFormat="1" ht="12.75" customHeight="1" x14ac:dyDescent="0.2">
      <c r="A20" s="52" t="s">
        <v>8</v>
      </c>
      <c r="B20" s="45">
        <v>358</v>
      </c>
      <c r="C20" s="72">
        <v>1.3585306618093504</v>
      </c>
      <c r="D20" s="45">
        <v>296</v>
      </c>
      <c r="E20" s="72">
        <v>3.3697632058287796</v>
      </c>
      <c r="F20" s="45">
        <v>30</v>
      </c>
      <c r="G20" s="72">
        <v>0.34153005464480873</v>
      </c>
      <c r="H20" s="45">
        <v>32</v>
      </c>
      <c r="I20" s="72">
        <v>0.36429872495446264</v>
      </c>
    </row>
    <row r="21" spans="1:9" s="43" customFormat="1" ht="12.75" customHeight="1" x14ac:dyDescent="0.2">
      <c r="A21" s="52" t="s">
        <v>9</v>
      </c>
      <c r="B21" s="45">
        <v>67</v>
      </c>
      <c r="C21" s="72">
        <v>0.25425015179113541</v>
      </c>
      <c r="D21" s="45">
        <v>17</v>
      </c>
      <c r="E21" s="72">
        <v>0.1935336976320583</v>
      </c>
      <c r="F21" s="45">
        <v>50</v>
      </c>
      <c r="G21" s="72">
        <v>0.56921675774134783</v>
      </c>
      <c r="H21" s="60" t="s">
        <v>17</v>
      </c>
      <c r="I21" s="62" t="s">
        <v>17</v>
      </c>
    </row>
    <row r="22" spans="1:9" s="43" customFormat="1" ht="11.25" x14ac:dyDescent="0.2">
      <c r="A22" s="73" t="s">
        <v>10</v>
      </c>
      <c r="B22" s="74">
        <v>480</v>
      </c>
      <c r="C22" s="81">
        <v>1.8214936247723135</v>
      </c>
      <c r="D22" s="74">
        <v>223</v>
      </c>
      <c r="E22" s="76">
        <v>2.5387067395264116</v>
      </c>
      <c r="F22" s="74">
        <v>87</v>
      </c>
      <c r="G22" s="76">
        <v>0.9904371584699454</v>
      </c>
      <c r="H22" s="74">
        <v>170</v>
      </c>
      <c r="I22" s="76">
        <v>1.9353369763205828</v>
      </c>
    </row>
    <row r="23" spans="1:9" s="43" customFormat="1" ht="12.75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s="43" customFormat="1" ht="12.75" customHeight="1" x14ac:dyDescent="0.2">
      <c r="A24" s="126" t="s">
        <v>28</v>
      </c>
      <c r="B24" s="126"/>
      <c r="C24" s="126"/>
      <c r="D24" s="126"/>
      <c r="E24" s="126"/>
      <c r="F24" s="126"/>
      <c r="G24" s="126"/>
      <c r="H24" s="126"/>
      <c r="I24" s="126"/>
    </row>
    <row r="25" spans="1:9" s="43" customFormat="1" ht="12.75" customHeight="1" x14ac:dyDescent="0.2">
      <c r="A25" s="126" t="s">
        <v>27</v>
      </c>
      <c r="B25" s="126"/>
      <c r="C25" s="126"/>
      <c r="D25" s="126"/>
      <c r="E25" s="126"/>
      <c r="F25" s="126"/>
      <c r="G25" s="126"/>
      <c r="H25" s="126"/>
      <c r="I25" s="126"/>
    </row>
    <row r="26" spans="1:9" s="43" customFormat="1" ht="12.75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s="43" customFormat="1" ht="12.75" customHeight="1" x14ac:dyDescent="0.2">
      <c r="A27" s="121" t="s">
        <v>11</v>
      </c>
      <c r="B27" s="121"/>
      <c r="C27" s="121"/>
      <c r="D27" s="121"/>
      <c r="E27" s="121"/>
      <c r="F27" s="121"/>
      <c r="G27" s="121"/>
      <c r="H27" s="121"/>
      <c r="I27" s="121"/>
    </row>
    <row r="28" spans="1:9" s="43" customFormat="1" ht="12.75" customHeight="1" x14ac:dyDescent="0.2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s="43" customFormat="1" ht="12.75" customHeight="1" x14ac:dyDescent="0.2">
      <c r="A29" s="121" t="s">
        <v>18</v>
      </c>
      <c r="B29" s="121"/>
      <c r="C29" s="121"/>
      <c r="D29" s="121"/>
      <c r="E29" s="121"/>
      <c r="F29" s="121"/>
      <c r="G29" s="121"/>
      <c r="H29" s="121"/>
      <c r="I29" s="121"/>
    </row>
    <row r="30" spans="1:9" s="43" customFormat="1" ht="12.75" customHeight="1" x14ac:dyDescent="0.2">
      <c r="A30" s="121" t="s">
        <v>16</v>
      </c>
      <c r="B30" s="121"/>
      <c r="C30" s="121"/>
      <c r="D30" s="121"/>
      <c r="E30" s="121"/>
      <c r="F30" s="121"/>
      <c r="G30" s="121"/>
      <c r="H30" s="121"/>
      <c r="I30" s="121"/>
    </row>
  </sheetData>
  <mergeCells count="19">
    <mergeCell ref="A24:I24"/>
    <mergeCell ref="A2:I2"/>
    <mergeCell ref="A3:I3"/>
    <mergeCell ref="A1:I1"/>
    <mergeCell ref="A4:I4"/>
    <mergeCell ref="D5:E5"/>
    <mergeCell ref="F5:G5"/>
    <mergeCell ref="H5:I5"/>
    <mergeCell ref="D6:E6"/>
    <mergeCell ref="F6:G6"/>
    <mergeCell ref="H6:I6"/>
    <mergeCell ref="A7:I7"/>
    <mergeCell ref="A23:I23"/>
    <mergeCell ref="A25:I25"/>
    <mergeCell ref="A30:I30"/>
    <mergeCell ref="A26:I26"/>
    <mergeCell ref="A27:I27"/>
    <mergeCell ref="A28:I28"/>
    <mergeCell ref="A29:I29"/>
  </mergeCells>
  <phoneticPr fontId="3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I1"/>
    </sheetView>
  </sheetViews>
  <sheetFormatPr defaultRowHeight="12.75" x14ac:dyDescent="0.2"/>
  <cols>
    <col min="1" max="1" width="67.85546875" customWidth="1"/>
    <col min="2" max="9" width="8.7109375" customWidth="1"/>
  </cols>
  <sheetData>
    <row r="1" spans="1:11" s="92" customFormat="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11" s="92" customFormat="1" x14ac:dyDescent="0.2">
      <c r="A2" s="122" t="s">
        <v>66</v>
      </c>
      <c r="B2" s="122"/>
      <c r="C2" s="122"/>
      <c r="D2" s="122"/>
      <c r="E2" s="122"/>
      <c r="F2" s="122"/>
      <c r="G2" s="122"/>
      <c r="H2" s="122"/>
      <c r="I2" s="122"/>
    </row>
    <row r="3" spans="1:11" s="92" customForma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1" s="92" customForma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s="92" customFormat="1" x14ac:dyDescent="0.2">
      <c r="A5" s="112"/>
      <c r="B5" s="123" t="s">
        <v>13</v>
      </c>
      <c r="C5" s="124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11" s="92" customFormat="1" x14ac:dyDescent="0.2">
      <c r="A6" s="111"/>
      <c r="B6" s="116"/>
      <c r="C6" s="117"/>
      <c r="D6" s="116"/>
      <c r="E6" s="118"/>
      <c r="F6" s="116"/>
      <c r="G6" s="118"/>
      <c r="H6" s="116"/>
      <c r="I6" s="119"/>
    </row>
    <row r="7" spans="1:11" s="92" customFormat="1" x14ac:dyDescent="0.2">
      <c r="A7" s="119"/>
      <c r="B7" s="119"/>
      <c r="C7" s="119"/>
      <c r="D7" s="119"/>
      <c r="E7" s="119"/>
      <c r="F7" s="119"/>
      <c r="G7" s="119"/>
      <c r="H7" s="119"/>
      <c r="I7" s="119"/>
      <c r="K7" s="92" t="s">
        <v>20</v>
      </c>
    </row>
    <row r="8" spans="1:11" s="92" customFormat="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1" s="26" customFormat="1" ht="11.25" x14ac:dyDescent="0.2">
      <c r="A9" s="24" t="s">
        <v>21</v>
      </c>
      <c r="B9" s="25">
        <v>26280</v>
      </c>
      <c r="C9" s="93">
        <v>100</v>
      </c>
      <c r="D9" s="25">
        <v>8760</v>
      </c>
      <c r="E9" s="93">
        <v>100</v>
      </c>
      <c r="F9" s="25">
        <v>8760</v>
      </c>
      <c r="G9" s="93">
        <v>100</v>
      </c>
      <c r="H9" s="25">
        <v>8760</v>
      </c>
      <c r="I9" s="93">
        <v>99.999999999999986</v>
      </c>
    </row>
    <row r="10" spans="1:11" s="26" customFormat="1" ht="11.25" x14ac:dyDescent="0.2">
      <c r="A10" s="27" t="s">
        <v>14</v>
      </c>
      <c r="B10" s="28">
        <v>16204</v>
      </c>
      <c r="C10" s="94">
        <v>61.659056316590565</v>
      </c>
      <c r="D10" s="28">
        <v>4288</v>
      </c>
      <c r="E10" s="94">
        <v>48.949771689497716</v>
      </c>
      <c r="F10" s="28">
        <v>5436</v>
      </c>
      <c r="G10" s="94">
        <v>62.054794520547944</v>
      </c>
      <c r="H10" s="28">
        <v>6481</v>
      </c>
      <c r="I10" s="94">
        <v>73.984018264840174</v>
      </c>
    </row>
    <row r="11" spans="1:11" s="26" customFormat="1" ht="11.25" x14ac:dyDescent="0.2">
      <c r="A11" s="30" t="s">
        <v>15</v>
      </c>
      <c r="B11" s="31">
        <v>10076</v>
      </c>
      <c r="C11" s="95">
        <v>38.340943683409435</v>
      </c>
      <c r="D11" s="31">
        <v>4472</v>
      </c>
      <c r="E11" s="95">
        <v>51.050228310502291</v>
      </c>
      <c r="F11" s="31">
        <v>3324</v>
      </c>
      <c r="G11" s="95">
        <v>37.945205479452056</v>
      </c>
      <c r="H11" s="31">
        <v>2279</v>
      </c>
      <c r="I11" s="95">
        <v>26.015981735159816</v>
      </c>
    </row>
    <row r="12" spans="1:11" s="26" customFormat="1" ht="11.25" x14ac:dyDescent="0.2">
      <c r="A12" s="33"/>
      <c r="B12" s="33"/>
      <c r="C12" s="96"/>
      <c r="D12" s="34"/>
      <c r="E12" s="97"/>
      <c r="F12" s="34"/>
      <c r="G12" s="97"/>
      <c r="H12" s="34"/>
      <c r="I12" s="97"/>
    </row>
    <row r="13" spans="1:11" s="26" customFormat="1" ht="11.25" x14ac:dyDescent="0.2">
      <c r="A13" s="35" t="s">
        <v>22</v>
      </c>
      <c r="B13" s="25">
        <v>26280</v>
      </c>
      <c r="C13" s="93">
        <v>100</v>
      </c>
      <c r="D13" s="25">
        <v>8760</v>
      </c>
      <c r="E13" s="93">
        <v>100.00000000000001</v>
      </c>
      <c r="F13" s="25">
        <v>8760</v>
      </c>
      <c r="G13" s="93">
        <v>100.00000000000001</v>
      </c>
      <c r="H13" s="25">
        <v>8760</v>
      </c>
      <c r="I13" s="93">
        <v>99.999999999999986</v>
      </c>
    </row>
    <row r="14" spans="1:11" s="26" customFormat="1" ht="11.25" x14ac:dyDescent="0.2">
      <c r="A14" s="36" t="s">
        <v>54</v>
      </c>
      <c r="B14" s="28">
        <v>1951</v>
      </c>
      <c r="C14" s="94">
        <v>7.4238964992389649</v>
      </c>
      <c r="D14" s="28">
        <v>977</v>
      </c>
      <c r="E14" s="94">
        <v>11.15296803652968</v>
      </c>
      <c r="F14" s="28">
        <v>775</v>
      </c>
      <c r="G14" s="94">
        <v>8.8470319634703198</v>
      </c>
      <c r="H14" s="28">
        <v>199</v>
      </c>
      <c r="I14" s="94">
        <v>2.2716894977168951</v>
      </c>
    </row>
    <row r="15" spans="1:11" s="26" customFormat="1" ht="11.25" x14ac:dyDescent="0.2">
      <c r="A15" s="36" t="s">
        <v>4</v>
      </c>
      <c r="B15" s="28">
        <v>1435</v>
      </c>
      <c r="C15" s="94">
        <v>5.4604261796042612</v>
      </c>
      <c r="D15" s="28">
        <v>296</v>
      </c>
      <c r="E15" s="94">
        <v>3.3789954337899544</v>
      </c>
      <c r="F15" s="28">
        <v>1123</v>
      </c>
      <c r="G15" s="94">
        <v>12.819634703196348</v>
      </c>
      <c r="H15" s="28">
        <v>16</v>
      </c>
      <c r="I15" s="94">
        <v>0.18264840182648401</v>
      </c>
    </row>
    <row r="16" spans="1:11" s="26" customFormat="1" ht="11.25" x14ac:dyDescent="0.2">
      <c r="A16" s="36" t="s">
        <v>5</v>
      </c>
      <c r="B16" s="28">
        <v>159</v>
      </c>
      <c r="C16" s="94">
        <v>0.60502283105022836</v>
      </c>
      <c r="D16" s="28">
        <v>34</v>
      </c>
      <c r="E16" s="94">
        <v>0.38812785388127852</v>
      </c>
      <c r="F16" s="28">
        <v>125</v>
      </c>
      <c r="G16" s="94">
        <v>1.4269406392694064</v>
      </c>
      <c r="H16" s="28">
        <v>0</v>
      </c>
      <c r="I16" s="94">
        <v>0</v>
      </c>
    </row>
    <row r="17" spans="1:9" s="26" customFormat="1" ht="11.25" x14ac:dyDescent="0.2">
      <c r="A17" s="36" t="s">
        <v>6</v>
      </c>
      <c r="B17" s="28">
        <v>3667</v>
      </c>
      <c r="C17" s="94">
        <v>13.953576864535769</v>
      </c>
      <c r="D17" s="28">
        <v>0</v>
      </c>
      <c r="E17" s="94">
        <v>0</v>
      </c>
      <c r="F17" s="28">
        <v>3667</v>
      </c>
      <c r="G17" s="94">
        <v>41.8607305936073</v>
      </c>
      <c r="H17" s="28">
        <v>0</v>
      </c>
      <c r="I17" s="94">
        <v>0</v>
      </c>
    </row>
    <row r="18" spans="1:9" s="26" customFormat="1" ht="11.25" x14ac:dyDescent="0.2">
      <c r="A18" s="36" t="s">
        <v>7</v>
      </c>
      <c r="B18" s="28">
        <v>12537</v>
      </c>
      <c r="C18" s="94">
        <v>47.705479452054796</v>
      </c>
      <c r="D18" s="28">
        <v>4288</v>
      </c>
      <c r="E18" s="94">
        <v>48.949771689497716</v>
      </c>
      <c r="F18" s="28">
        <v>1768</v>
      </c>
      <c r="G18" s="94">
        <v>20.182648401826484</v>
      </c>
      <c r="H18" s="28">
        <v>6481</v>
      </c>
      <c r="I18" s="94">
        <v>73.984018264840174</v>
      </c>
    </row>
    <row r="19" spans="1:9" s="26" customFormat="1" ht="11.25" x14ac:dyDescent="0.2">
      <c r="A19" s="36" t="s">
        <v>64</v>
      </c>
      <c r="B19" s="28">
        <v>5516</v>
      </c>
      <c r="C19" s="94">
        <v>20.989345509893457</v>
      </c>
      <c r="D19" s="28">
        <v>2452</v>
      </c>
      <c r="E19" s="94">
        <v>27.990867579908674</v>
      </c>
      <c r="F19" s="28">
        <v>1116</v>
      </c>
      <c r="G19" s="94">
        <v>12.739726027397261</v>
      </c>
      <c r="H19" s="28">
        <v>1948</v>
      </c>
      <c r="I19" s="94">
        <v>22.237442922374427</v>
      </c>
    </row>
    <row r="20" spans="1:9" s="26" customFormat="1" ht="11.25" x14ac:dyDescent="0.2">
      <c r="A20" s="36" t="s">
        <v>8</v>
      </c>
      <c r="B20" s="28">
        <v>543</v>
      </c>
      <c r="C20" s="94">
        <v>2.0662100456621002</v>
      </c>
      <c r="D20" s="28">
        <v>446</v>
      </c>
      <c r="E20" s="94">
        <v>5.0913242009132418</v>
      </c>
      <c r="F20" s="28">
        <v>43</v>
      </c>
      <c r="G20" s="94">
        <v>0.4908675799086758</v>
      </c>
      <c r="H20" s="28">
        <v>54</v>
      </c>
      <c r="I20" s="94">
        <v>0.61643835616438358</v>
      </c>
    </row>
    <row r="21" spans="1:9" s="26" customFormat="1" ht="11.25" x14ac:dyDescent="0.2">
      <c r="A21" s="36" t="s">
        <v>9</v>
      </c>
      <c r="B21" s="28">
        <v>68</v>
      </c>
      <c r="C21" s="94">
        <v>0.25875190258751901</v>
      </c>
      <c r="D21" s="28">
        <v>25</v>
      </c>
      <c r="E21" s="94">
        <v>0.28538812785388123</v>
      </c>
      <c r="F21" s="28">
        <v>43</v>
      </c>
      <c r="G21" s="94">
        <v>0.4908675799086758</v>
      </c>
      <c r="H21" s="28">
        <v>0</v>
      </c>
      <c r="I21" s="94">
        <v>0</v>
      </c>
    </row>
    <row r="22" spans="1:9" s="26" customFormat="1" ht="11.25" x14ac:dyDescent="0.2">
      <c r="A22" s="37" t="s">
        <v>53</v>
      </c>
      <c r="B22" s="31">
        <v>404</v>
      </c>
      <c r="C22" s="95">
        <v>1.5372907153729072</v>
      </c>
      <c r="D22" s="31">
        <v>242</v>
      </c>
      <c r="E22" s="95">
        <v>2.7625570776255706</v>
      </c>
      <c r="F22" s="31">
        <v>100</v>
      </c>
      <c r="G22" s="95">
        <v>1.1415525114155249</v>
      </c>
      <c r="H22" s="31">
        <v>62</v>
      </c>
      <c r="I22" s="95">
        <v>0.70776255707762559</v>
      </c>
    </row>
    <row r="23" spans="1:9" s="26" customFormat="1" ht="8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26" customFormat="1" ht="11.25" x14ac:dyDescent="0.2">
      <c r="A24" s="120" t="s">
        <v>51</v>
      </c>
      <c r="B24" s="120"/>
      <c r="C24" s="120"/>
      <c r="D24" s="120"/>
      <c r="E24" s="120"/>
      <c r="F24" s="120"/>
      <c r="G24" s="120"/>
      <c r="H24" s="120"/>
      <c r="I24" s="120"/>
    </row>
    <row r="25" spans="1:9" s="26" customFormat="1" ht="11.25" x14ac:dyDescent="0.2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s="26" customFormat="1" ht="11.25" x14ac:dyDescent="0.2">
      <c r="A26" s="115" t="s">
        <v>44</v>
      </c>
      <c r="B26" s="115"/>
      <c r="C26" s="115"/>
      <c r="D26" s="115"/>
      <c r="E26" s="115"/>
      <c r="F26" s="115"/>
      <c r="G26" s="115"/>
      <c r="H26" s="115"/>
      <c r="I26" s="115"/>
    </row>
    <row r="27" spans="1:9" s="26" customFormat="1" ht="11.25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26" customFormat="1" ht="11.25" x14ac:dyDescent="0.2">
      <c r="A28" s="121" t="s">
        <v>67</v>
      </c>
      <c r="B28" s="121"/>
      <c r="C28" s="121"/>
      <c r="D28" s="121"/>
      <c r="E28" s="121"/>
      <c r="F28" s="121"/>
      <c r="G28" s="121"/>
      <c r="H28" s="121"/>
      <c r="I28" s="121"/>
    </row>
    <row r="29" spans="1:9" s="26" customFormat="1" ht="11.25" x14ac:dyDescent="0.2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</row>
  </sheetData>
  <mergeCells count="20">
    <mergeCell ref="A29:I29"/>
    <mergeCell ref="B6:C6"/>
    <mergeCell ref="D6:E6"/>
    <mergeCell ref="F6:G6"/>
    <mergeCell ref="H6:I6"/>
    <mergeCell ref="A7:I7"/>
    <mergeCell ref="A23:I23"/>
    <mergeCell ref="A24:I24"/>
    <mergeCell ref="A25:I25"/>
    <mergeCell ref="A26:I26"/>
    <mergeCell ref="A27:I27"/>
    <mergeCell ref="A28:I28"/>
    <mergeCell ref="A1:I1"/>
    <mergeCell ref="A2:I2"/>
    <mergeCell ref="A3:I3"/>
    <mergeCell ref="A4:I4"/>
    <mergeCell ref="B5:C5"/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1"/>
    </sheetView>
  </sheetViews>
  <sheetFormatPr defaultRowHeight="12.75" x14ac:dyDescent="0.2"/>
  <cols>
    <col min="1" max="1" width="67.85546875" style="6" customWidth="1"/>
    <col min="2" max="3" width="8.7109375" style="6" customWidth="1"/>
    <col min="4" max="9" width="8.7109375" style="11" customWidth="1"/>
    <col min="10" max="16384" width="9.140625" style="5"/>
  </cols>
  <sheetData>
    <row r="1" spans="1:9" ht="1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</row>
    <row r="2" spans="1:9" s="4" customFormat="1" x14ac:dyDescent="0.2">
      <c r="A2" s="132" t="s">
        <v>41</v>
      </c>
      <c r="B2" s="132"/>
      <c r="C2" s="132"/>
      <c r="D2" s="132"/>
      <c r="E2" s="132"/>
      <c r="F2" s="132"/>
      <c r="G2" s="132"/>
      <c r="H2" s="132"/>
      <c r="I2" s="132"/>
    </row>
    <row r="3" spans="1:9" ht="14.25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4.2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</row>
    <row r="5" spans="1:9" s="4" customFormat="1" ht="12" customHeight="1" x14ac:dyDescent="0.2">
      <c r="A5" s="7"/>
      <c r="B5" s="8" t="s">
        <v>13</v>
      </c>
      <c r="C5" s="7"/>
      <c r="D5" s="127" t="s">
        <v>0</v>
      </c>
      <c r="E5" s="133"/>
      <c r="F5" s="127" t="s">
        <v>1</v>
      </c>
      <c r="G5" s="133"/>
      <c r="H5" s="127" t="s">
        <v>2</v>
      </c>
      <c r="I5" s="128"/>
    </row>
    <row r="6" spans="1:9" ht="12" customHeight="1" x14ac:dyDescent="0.2">
      <c r="B6" s="9"/>
      <c r="D6" s="129"/>
      <c r="E6" s="134"/>
      <c r="F6" s="129"/>
      <c r="G6" s="134"/>
      <c r="H6" s="129"/>
      <c r="I6" s="130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10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9" s="43" customFormat="1" ht="12.75" customHeight="1" x14ac:dyDescent="0.2">
      <c r="A9" s="41" t="s">
        <v>23</v>
      </c>
      <c r="B9" s="57">
        <v>26329</v>
      </c>
      <c r="C9" s="58">
        <v>100</v>
      </c>
      <c r="D9" s="57">
        <v>8809</v>
      </c>
      <c r="E9" s="58">
        <v>100</v>
      </c>
      <c r="F9" s="57">
        <v>8760</v>
      </c>
      <c r="G9" s="59">
        <v>100</v>
      </c>
      <c r="H9" s="57">
        <v>8760</v>
      </c>
      <c r="I9" s="59">
        <v>100</v>
      </c>
    </row>
    <row r="10" spans="1:9" s="43" customFormat="1" ht="12.75" customHeight="1" x14ac:dyDescent="0.2">
      <c r="A10" s="44" t="s">
        <v>14</v>
      </c>
      <c r="B10" s="60">
        <v>6536</v>
      </c>
      <c r="C10" s="61">
        <v>25</v>
      </c>
      <c r="D10" s="60" t="s">
        <v>17</v>
      </c>
      <c r="E10" s="60" t="s">
        <v>17</v>
      </c>
      <c r="F10" s="60">
        <v>6536</v>
      </c>
      <c r="G10" s="62">
        <v>75</v>
      </c>
      <c r="H10" s="60" t="s">
        <v>17</v>
      </c>
      <c r="I10" s="60" t="s">
        <v>17</v>
      </c>
    </row>
    <row r="11" spans="1:9" s="43" customFormat="1" ht="12.75" customHeight="1" x14ac:dyDescent="0.2">
      <c r="A11" s="47" t="s">
        <v>15</v>
      </c>
      <c r="B11" s="63">
        <v>19793</v>
      </c>
      <c r="C11" s="64">
        <v>75</v>
      </c>
      <c r="D11" s="63">
        <v>8809</v>
      </c>
      <c r="E11" s="64">
        <v>100</v>
      </c>
      <c r="F11" s="63">
        <v>2224</v>
      </c>
      <c r="G11" s="65">
        <v>25</v>
      </c>
      <c r="H11" s="63">
        <v>8760</v>
      </c>
      <c r="I11" s="65">
        <v>100</v>
      </c>
    </row>
    <row r="12" spans="1:9" s="43" customFormat="1" ht="12.75" customHeight="1" x14ac:dyDescent="0.2">
      <c r="A12" s="48"/>
      <c r="B12" s="48"/>
      <c r="C12" s="66"/>
      <c r="D12" s="49"/>
      <c r="E12" s="66"/>
      <c r="F12" s="49"/>
      <c r="G12" s="67"/>
      <c r="H12" s="49"/>
      <c r="I12" s="67"/>
    </row>
    <row r="13" spans="1:9" s="43" customFormat="1" ht="15" customHeight="1" x14ac:dyDescent="0.2">
      <c r="A13" s="50" t="s">
        <v>24</v>
      </c>
      <c r="B13" s="68">
        <v>26329</v>
      </c>
      <c r="C13" s="69">
        <v>100</v>
      </c>
      <c r="D13" s="68">
        <v>8809</v>
      </c>
      <c r="E13" s="69">
        <v>100</v>
      </c>
      <c r="F13" s="68">
        <v>8760</v>
      </c>
      <c r="G13" s="70">
        <v>100</v>
      </c>
      <c r="H13" s="68">
        <v>8760</v>
      </c>
      <c r="I13" s="70">
        <v>100</v>
      </c>
    </row>
    <row r="14" spans="1:9" s="43" customFormat="1" ht="11.25" x14ac:dyDescent="0.2">
      <c r="A14" s="52" t="s">
        <v>25</v>
      </c>
      <c r="B14" s="45">
        <v>2352</v>
      </c>
      <c r="C14" s="71">
        <v>8.9331155759808567</v>
      </c>
      <c r="D14" s="45">
        <v>1274</v>
      </c>
      <c r="E14" s="71">
        <v>14</v>
      </c>
      <c r="F14" s="45">
        <v>727</v>
      </c>
      <c r="G14" s="72">
        <v>8.2529231467817006</v>
      </c>
      <c r="H14" s="45">
        <v>351</v>
      </c>
      <c r="I14" s="72">
        <v>3.9845612441820863</v>
      </c>
    </row>
    <row r="15" spans="1:9" s="43" customFormat="1" ht="12.75" customHeight="1" x14ac:dyDescent="0.2">
      <c r="A15" s="52" t="s">
        <v>4</v>
      </c>
      <c r="B15" s="45">
        <v>1599</v>
      </c>
      <c r="C15" s="71">
        <v>6.0731512780584147</v>
      </c>
      <c r="D15" s="45">
        <v>315</v>
      </c>
      <c r="E15" s="71">
        <v>4</v>
      </c>
      <c r="F15" s="45">
        <v>1099</v>
      </c>
      <c r="G15" s="72">
        <v>12.475876944034509</v>
      </c>
      <c r="H15" s="45">
        <v>185</v>
      </c>
      <c r="I15" s="72">
        <v>2.1001248722897037</v>
      </c>
    </row>
    <row r="16" spans="1:9" s="43" customFormat="1" ht="12.75" customHeight="1" x14ac:dyDescent="0.2">
      <c r="A16" s="52" t="s">
        <v>5</v>
      </c>
      <c r="B16" s="45">
        <v>69</v>
      </c>
      <c r="C16" s="71">
        <v>0.26206844164229559</v>
      </c>
      <c r="D16" s="45">
        <v>10</v>
      </c>
      <c r="E16" s="71">
        <v>0</v>
      </c>
      <c r="F16" s="45">
        <v>59</v>
      </c>
      <c r="G16" s="72">
        <v>0.66976955386536496</v>
      </c>
      <c r="H16" s="60" t="s">
        <v>17</v>
      </c>
      <c r="I16" s="60" t="s">
        <v>17</v>
      </c>
    </row>
    <row r="17" spans="1:9" s="43" customFormat="1" ht="12.75" customHeight="1" x14ac:dyDescent="0.2">
      <c r="A17" s="52" t="s">
        <v>6</v>
      </c>
      <c r="B17" s="45">
        <v>5559</v>
      </c>
      <c r="C17" s="71">
        <v>21.1136009723119</v>
      </c>
      <c r="D17" s="45">
        <v>3</v>
      </c>
      <c r="E17" s="71">
        <v>0</v>
      </c>
      <c r="F17" s="45">
        <v>5556</v>
      </c>
      <c r="G17" s="72">
        <v>63.071858326711315</v>
      </c>
      <c r="H17" s="60" t="s">
        <v>17</v>
      </c>
      <c r="I17" s="60" t="s">
        <v>17</v>
      </c>
    </row>
    <row r="18" spans="1:9" s="43" customFormat="1" ht="12.75" customHeight="1" x14ac:dyDescent="0.2">
      <c r="A18" s="52" t="s">
        <v>7</v>
      </c>
      <c r="B18" s="45">
        <v>11122</v>
      </c>
      <c r="C18" s="71">
        <v>42.242394318052341</v>
      </c>
      <c r="D18" s="45">
        <v>4596</v>
      </c>
      <c r="E18" s="71">
        <v>52</v>
      </c>
      <c r="F18" s="45">
        <v>788</v>
      </c>
      <c r="G18" s="72">
        <v>8.9453967533204679</v>
      </c>
      <c r="H18" s="45">
        <v>5738</v>
      </c>
      <c r="I18" s="72">
        <v>65.13792711999092</v>
      </c>
    </row>
    <row r="19" spans="1:9" s="43" customFormat="1" ht="11.25" x14ac:dyDescent="0.2">
      <c r="A19" s="52" t="s">
        <v>65</v>
      </c>
      <c r="B19" s="45">
        <v>4750</v>
      </c>
      <c r="C19" s="71">
        <v>18.04094344638991</v>
      </c>
      <c r="D19" s="45">
        <v>2092</v>
      </c>
      <c r="E19" s="71">
        <v>24</v>
      </c>
      <c r="F19" s="45">
        <v>356</v>
      </c>
      <c r="G19" s="72">
        <v>4.0413213758655919</v>
      </c>
      <c r="H19" s="45">
        <v>2302</v>
      </c>
      <c r="I19" s="72">
        <v>26.132364627085934</v>
      </c>
    </row>
    <row r="20" spans="1:9" s="43" customFormat="1" ht="12.75" customHeight="1" x14ac:dyDescent="0.2">
      <c r="A20" s="52" t="s">
        <v>8</v>
      </c>
      <c r="B20" s="45">
        <v>340</v>
      </c>
      <c r="C20" s="71">
        <v>1.2913517414258042</v>
      </c>
      <c r="D20" s="45">
        <v>278</v>
      </c>
      <c r="E20" s="71">
        <v>3</v>
      </c>
      <c r="F20" s="45">
        <v>30</v>
      </c>
      <c r="G20" s="72">
        <v>0</v>
      </c>
      <c r="H20" s="45">
        <v>32</v>
      </c>
      <c r="I20" s="72">
        <v>0</v>
      </c>
    </row>
    <row r="21" spans="1:9" s="43" customFormat="1" ht="12.75" customHeight="1" x14ac:dyDescent="0.2">
      <c r="A21" s="52" t="s">
        <v>9</v>
      </c>
      <c r="B21" s="45">
        <v>65</v>
      </c>
      <c r="C21" s="71">
        <v>0.24687606821375668</v>
      </c>
      <c r="D21" s="45">
        <v>17</v>
      </c>
      <c r="E21" s="71">
        <v>0</v>
      </c>
      <c r="F21" s="45">
        <v>48</v>
      </c>
      <c r="G21" s="72">
        <v>0.54489726416165285</v>
      </c>
      <c r="H21" s="60" t="s">
        <v>17</v>
      </c>
      <c r="I21" s="60" t="s">
        <v>17</v>
      </c>
    </row>
    <row r="22" spans="1:9" s="43" customFormat="1" ht="11.25" x14ac:dyDescent="0.2">
      <c r="A22" s="73" t="s">
        <v>12</v>
      </c>
      <c r="B22" s="74">
        <v>472</v>
      </c>
      <c r="C22" s="75">
        <v>1.7927000645675872</v>
      </c>
      <c r="D22" s="74">
        <v>223</v>
      </c>
      <c r="E22" s="75">
        <v>3</v>
      </c>
      <c r="F22" s="74">
        <v>96</v>
      </c>
      <c r="G22" s="76">
        <v>1.0897945283233057</v>
      </c>
      <c r="H22" s="74">
        <v>153</v>
      </c>
      <c r="I22" s="76">
        <v>1.7368600295152683</v>
      </c>
    </row>
    <row r="23" spans="1:9" s="43" customFormat="1" ht="12.75" customHeight="1" x14ac:dyDescent="0.2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s="43" customFormat="1" ht="12.75" customHeight="1" x14ac:dyDescent="0.2">
      <c r="A24" s="126" t="s">
        <v>26</v>
      </c>
      <c r="B24" s="126"/>
      <c r="C24" s="126"/>
      <c r="D24" s="126"/>
      <c r="E24" s="126"/>
      <c r="F24" s="126"/>
      <c r="G24" s="126"/>
      <c r="H24" s="126"/>
      <c r="I24" s="126"/>
    </row>
    <row r="25" spans="1:9" s="43" customFormat="1" ht="12.75" customHeight="1" x14ac:dyDescent="0.2">
      <c r="A25" s="126" t="s">
        <v>27</v>
      </c>
      <c r="B25" s="126"/>
      <c r="C25" s="126"/>
      <c r="D25" s="126"/>
      <c r="E25" s="126"/>
      <c r="F25" s="126"/>
      <c r="G25" s="126"/>
      <c r="H25" s="126"/>
      <c r="I25" s="126"/>
    </row>
    <row r="26" spans="1:9" s="43" customFormat="1" ht="12.75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s="43" customFormat="1" ht="12.75" customHeight="1" x14ac:dyDescent="0.2">
      <c r="A27" s="121" t="s">
        <v>11</v>
      </c>
      <c r="B27" s="121"/>
      <c r="C27" s="121"/>
      <c r="D27" s="121"/>
      <c r="E27" s="121"/>
      <c r="F27" s="121"/>
      <c r="G27" s="121"/>
      <c r="H27" s="121"/>
      <c r="I27" s="121"/>
    </row>
    <row r="28" spans="1:9" s="43" customFormat="1" ht="12.75" customHeight="1" x14ac:dyDescent="0.2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s="43" customFormat="1" ht="12.75" customHeight="1" x14ac:dyDescent="0.2">
      <c r="A29" s="121" t="s">
        <v>18</v>
      </c>
      <c r="B29" s="121"/>
      <c r="C29" s="121"/>
      <c r="D29" s="121"/>
      <c r="E29" s="121"/>
      <c r="F29" s="121"/>
      <c r="G29" s="121"/>
      <c r="H29" s="121"/>
      <c r="I29" s="121"/>
    </row>
    <row r="30" spans="1:9" s="43" customFormat="1" ht="12.75" customHeight="1" x14ac:dyDescent="0.2">
      <c r="A30" s="121" t="s">
        <v>16</v>
      </c>
      <c r="B30" s="121"/>
      <c r="C30" s="121"/>
      <c r="D30" s="121"/>
      <c r="E30" s="121"/>
      <c r="F30" s="121"/>
      <c r="G30" s="121"/>
      <c r="H30" s="121"/>
      <c r="I30" s="121"/>
    </row>
  </sheetData>
  <mergeCells count="19">
    <mergeCell ref="A24:I24"/>
    <mergeCell ref="A2:I2"/>
    <mergeCell ref="A3:I3"/>
    <mergeCell ref="A1:I1"/>
    <mergeCell ref="A4:I4"/>
    <mergeCell ref="D5:E5"/>
    <mergeCell ref="F5:G5"/>
    <mergeCell ref="H5:I5"/>
    <mergeCell ref="D6:E6"/>
    <mergeCell ref="F6:G6"/>
    <mergeCell ref="H6:I6"/>
    <mergeCell ref="A7:I7"/>
    <mergeCell ref="A23:I23"/>
    <mergeCell ref="A25:I25"/>
    <mergeCell ref="A30:I30"/>
    <mergeCell ref="A26:I26"/>
    <mergeCell ref="A27:I27"/>
    <mergeCell ref="A28:I28"/>
    <mergeCell ref="A29:I29"/>
  </mergeCells>
  <phoneticPr fontId="3" type="noConversion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I1"/>
    </sheetView>
  </sheetViews>
  <sheetFormatPr defaultRowHeight="12.75" x14ac:dyDescent="0.2"/>
  <cols>
    <col min="1" max="1" width="67.85546875" customWidth="1"/>
    <col min="2" max="9" width="8.7109375" customWidth="1"/>
  </cols>
  <sheetData>
    <row r="1" spans="1:11" s="92" customFormat="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11" s="92" customFormat="1" x14ac:dyDescent="0.2">
      <c r="A2" s="122" t="s">
        <v>62</v>
      </c>
      <c r="B2" s="122"/>
      <c r="C2" s="122"/>
      <c r="D2" s="122"/>
      <c r="E2" s="122"/>
      <c r="F2" s="122"/>
      <c r="G2" s="122"/>
      <c r="H2" s="122"/>
      <c r="I2" s="122"/>
    </row>
    <row r="3" spans="1:11" s="92" customForma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1" s="92" customForma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s="92" customFormat="1" x14ac:dyDescent="0.2">
      <c r="A5" s="110"/>
      <c r="B5" s="123" t="s">
        <v>13</v>
      </c>
      <c r="C5" s="124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11" s="92" customFormat="1" x14ac:dyDescent="0.2">
      <c r="A6" s="109"/>
      <c r="B6" s="116"/>
      <c r="C6" s="117"/>
      <c r="D6" s="116"/>
      <c r="E6" s="118"/>
      <c r="F6" s="116"/>
      <c r="G6" s="118"/>
      <c r="H6" s="116"/>
      <c r="I6" s="119"/>
    </row>
    <row r="7" spans="1:11" s="92" customFormat="1" x14ac:dyDescent="0.2">
      <c r="A7" s="119"/>
      <c r="B7" s="119"/>
      <c r="C7" s="119"/>
      <c r="D7" s="119"/>
      <c r="E7" s="119"/>
      <c r="F7" s="119"/>
      <c r="G7" s="119"/>
      <c r="H7" s="119"/>
      <c r="I7" s="119"/>
      <c r="K7" s="92" t="s">
        <v>20</v>
      </c>
    </row>
    <row r="8" spans="1:11" s="92" customFormat="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1" s="26" customFormat="1" ht="11.25" x14ac:dyDescent="0.2">
      <c r="A9" s="24" t="s">
        <v>21</v>
      </c>
      <c r="B9" s="25">
        <v>26352</v>
      </c>
      <c r="C9" s="93">
        <v>100</v>
      </c>
      <c r="D9" s="25">
        <v>8784</v>
      </c>
      <c r="E9" s="93">
        <v>100</v>
      </c>
      <c r="F9" s="25">
        <v>8784</v>
      </c>
      <c r="G9" s="93">
        <v>100</v>
      </c>
      <c r="H9" s="25">
        <v>8784</v>
      </c>
      <c r="I9" s="93">
        <v>100</v>
      </c>
    </row>
    <row r="10" spans="1:11" s="26" customFormat="1" ht="11.25" x14ac:dyDescent="0.2">
      <c r="A10" s="27" t="s">
        <v>14</v>
      </c>
      <c r="B10" s="28">
        <v>16278</v>
      </c>
      <c r="C10" s="94">
        <v>61.771402550091068</v>
      </c>
      <c r="D10" s="28">
        <v>4415</v>
      </c>
      <c r="E10" s="94">
        <v>50.26183970856102</v>
      </c>
      <c r="F10" s="28">
        <v>5477</v>
      </c>
      <c r="G10" s="94">
        <v>62.352003642987256</v>
      </c>
      <c r="H10" s="28">
        <v>6387</v>
      </c>
      <c r="I10" s="94">
        <v>72.711748633879779</v>
      </c>
    </row>
    <row r="11" spans="1:11" s="26" customFormat="1" ht="11.25" x14ac:dyDescent="0.2">
      <c r="A11" s="30" t="s">
        <v>15</v>
      </c>
      <c r="B11" s="31">
        <v>10074</v>
      </c>
      <c r="C11" s="95">
        <v>38.228597449908925</v>
      </c>
      <c r="D11" s="31">
        <v>4369</v>
      </c>
      <c r="E11" s="95">
        <v>49.73816029143898</v>
      </c>
      <c r="F11" s="31">
        <v>3307</v>
      </c>
      <c r="G11" s="95">
        <v>37.647996357012751</v>
      </c>
      <c r="H11" s="31">
        <v>2397</v>
      </c>
      <c r="I11" s="95">
        <v>27.288251366120221</v>
      </c>
    </row>
    <row r="12" spans="1:11" s="26" customFormat="1" ht="11.25" x14ac:dyDescent="0.2">
      <c r="A12" s="33"/>
      <c r="B12" s="33"/>
      <c r="C12" s="96"/>
      <c r="D12" s="34"/>
      <c r="E12" s="97"/>
      <c r="F12" s="34"/>
      <c r="G12" s="97"/>
      <c r="H12" s="34"/>
      <c r="I12" s="97"/>
    </row>
    <row r="13" spans="1:11" s="26" customFormat="1" ht="11.25" x14ac:dyDescent="0.2">
      <c r="A13" s="35" t="s">
        <v>22</v>
      </c>
      <c r="B13" s="25">
        <v>26352</v>
      </c>
      <c r="C13" s="93">
        <v>99.999999999999986</v>
      </c>
      <c r="D13" s="25">
        <v>8784</v>
      </c>
      <c r="E13" s="93">
        <v>100</v>
      </c>
      <c r="F13" s="25">
        <v>8784</v>
      </c>
      <c r="G13" s="93">
        <v>99.999999999999972</v>
      </c>
      <c r="H13" s="25">
        <v>8784</v>
      </c>
      <c r="I13" s="93">
        <v>100</v>
      </c>
    </row>
    <row r="14" spans="1:11" s="26" customFormat="1" ht="11.25" x14ac:dyDescent="0.2">
      <c r="A14" s="36" t="s">
        <v>54</v>
      </c>
      <c r="B14" s="28">
        <v>2041</v>
      </c>
      <c r="C14" s="94">
        <v>7.7451426836672734</v>
      </c>
      <c r="D14" s="28">
        <v>999</v>
      </c>
      <c r="E14" s="94">
        <v>11.372950819672131</v>
      </c>
      <c r="F14" s="28">
        <v>785</v>
      </c>
      <c r="G14" s="94">
        <v>8.9367030965391621</v>
      </c>
      <c r="H14" s="28">
        <v>257</v>
      </c>
      <c r="I14" s="94">
        <v>2.9257741347905282</v>
      </c>
    </row>
    <row r="15" spans="1:11" s="26" customFormat="1" ht="11.25" x14ac:dyDescent="0.2">
      <c r="A15" s="36" t="s">
        <v>4</v>
      </c>
      <c r="B15" s="28">
        <v>1437</v>
      </c>
      <c r="C15" s="94">
        <v>5.4530965391621136</v>
      </c>
      <c r="D15" s="28">
        <v>220</v>
      </c>
      <c r="E15" s="94">
        <v>2.5045537340619308</v>
      </c>
      <c r="F15" s="28">
        <v>1125</v>
      </c>
      <c r="G15" s="94">
        <v>12.807377049180326</v>
      </c>
      <c r="H15" s="28">
        <v>92</v>
      </c>
      <c r="I15" s="94">
        <v>1.0473588342440803</v>
      </c>
    </row>
    <row r="16" spans="1:11" s="26" customFormat="1" ht="11.25" x14ac:dyDescent="0.2">
      <c r="A16" s="36" t="s">
        <v>5</v>
      </c>
      <c r="B16" s="28">
        <v>150</v>
      </c>
      <c r="C16" s="94">
        <v>0.56921675774134783</v>
      </c>
      <c r="D16" s="28">
        <v>30</v>
      </c>
      <c r="E16" s="94">
        <v>0.34153005464480873</v>
      </c>
      <c r="F16" s="28">
        <v>120</v>
      </c>
      <c r="G16" s="94">
        <v>1.3661202185792349</v>
      </c>
      <c r="H16" s="28">
        <v>0</v>
      </c>
      <c r="I16" s="94">
        <v>0</v>
      </c>
    </row>
    <row r="17" spans="1:9" s="26" customFormat="1" ht="11.25" x14ac:dyDescent="0.2">
      <c r="A17" s="36" t="s">
        <v>6</v>
      </c>
      <c r="B17" s="28">
        <v>3652</v>
      </c>
      <c r="C17" s="94">
        <v>13.85853066180935</v>
      </c>
      <c r="D17" s="28">
        <v>0</v>
      </c>
      <c r="E17" s="94">
        <v>0</v>
      </c>
      <c r="F17" s="28">
        <v>3652</v>
      </c>
      <c r="G17" s="94">
        <v>41.575591985428048</v>
      </c>
      <c r="H17" s="28">
        <v>0</v>
      </c>
      <c r="I17" s="94">
        <v>0</v>
      </c>
    </row>
    <row r="18" spans="1:9" s="26" customFormat="1" ht="11.25" x14ac:dyDescent="0.2">
      <c r="A18" s="36" t="s">
        <v>7</v>
      </c>
      <c r="B18" s="28">
        <v>12626</v>
      </c>
      <c r="C18" s="94">
        <v>47.912871888281721</v>
      </c>
      <c r="D18" s="28">
        <v>4415</v>
      </c>
      <c r="E18" s="94">
        <v>50.26183970856102</v>
      </c>
      <c r="F18" s="28">
        <v>1824</v>
      </c>
      <c r="G18" s="94">
        <v>20.765027322404372</v>
      </c>
      <c r="H18" s="28">
        <v>6387</v>
      </c>
      <c r="I18" s="94">
        <v>72.711748633879779</v>
      </c>
    </row>
    <row r="19" spans="1:9" s="26" customFormat="1" ht="11.25" x14ac:dyDescent="0.2">
      <c r="A19" s="36" t="s">
        <v>64</v>
      </c>
      <c r="B19" s="28">
        <v>5514</v>
      </c>
      <c r="C19" s="94">
        <v>20.924408014571949</v>
      </c>
      <c r="D19" s="28">
        <v>2535</v>
      </c>
      <c r="E19" s="94">
        <v>28.85928961748634</v>
      </c>
      <c r="F19" s="28">
        <v>1086</v>
      </c>
      <c r="G19" s="94">
        <v>12.363387978142077</v>
      </c>
      <c r="H19" s="28">
        <v>1893</v>
      </c>
      <c r="I19" s="94">
        <v>21.550546448087431</v>
      </c>
    </row>
    <row r="20" spans="1:9" s="26" customFormat="1" ht="11.25" x14ac:dyDescent="0.2">
      <c r="A20" s="36" t="s">
        <v>8</v>
      </c>
      <c r="B20" s="28">
        <v>405</v>
      </c>
      <c r="C20" s="94">
        <v>1.5368852459016393</v>
      </c>
      <c r="D20" s="28">
        <v>322</v>
      </c>
      <c r="E20" s="94">
        <v>3.6657559198542806</v>
      </c>
      <c r="F20" s="28">
        <v>45</v>
      </c>
      <c r="G20" s="94">
        <v>0.51229508196721307</v>
      </c>
      <c r="H20" s="28">
        <v>38</v>
      </c>
      <c r="I20" s="94">
        <v>0.43260473588342441</v>
      </c>
    </row>
    <row r="21" spans="1:9" s="26" customFormat="1" ht="11.25" x14ac:dyDescent="0.2">
      <c r="A21" s="36" t="s">
        <v>9</v>
      </c>
      <c r="B21" s="28">
        <v>70</v>
      </c>
      <c r="C21" s="94">
        <v>0.26563448694596231</v>
      </c>
      <c r="D21" s="28">
        <v>25</v>
      </c>
      <c r="E21" s="94">
        <v>0.28460837887067392</v>
      </c>
      <c r="F21" s="28">
        <v>45</v>
      </c>
      <c r="G21" s="94">
        <v>0.51229508196721307</v>
      </c>
      <c r="H21" s="28">
        <v>0</v>
      </c>
      <c r="I21" s="94">
        <v>0</v>
      </c>
    </row>
    <row r="22" spans="1:9" s="26" customFormat="1" ht="11.25" x14ac:dyDescent="0.2">
      <c r="A22" s="37" t="s">
        <v>53</v>
      </c>
      <c r="B22" s="31">
        <v>457</v>
      </c>
      <c r="C22" s="95">
        <v>1.73421372191864</v>
      </c>
      <c r="D22" s="31">
        <v>238</v>
      </c>
      <c r="E22" s="95">
        <v>2.7094717668488162</v>
      </c>
      <c r="F22" s="31">
        <v>102</v>
      </c>
      <c r="G22" s="95">
        <v>1.1612021857923498</v>
      </c>
      <c r="H22" s="31">
        <v>117</v>
      </c>
      <c r="I22" s="95">
        <v>1.331967213114754</v>
      </c>
    </row>
    <row r="23" spans="1:9" s="26" customFormat="1" ht="8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26" customFormat="1" ht="11.25" x14ac:dyDescent="0.2">
      <c r="A24" s="120" t="s">
        <v>51</v>
      </c>
      <c r="B24" s="120"/>
      <c r="C24" s="120"/>
      <c r="D24" s="120"/>
      <c r="E24" s="120"/>
      <c r="F24" s="120"/>
      <c r="G24" s="120"/>
      <c r="H24" s="120"/>
      <c r="I24" s="120"/>
    </row>
    <row r="25" spans="1:9" s="26" customFormat="1" ht="11.25" x14ac:dyDescent="0.2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s="26" customFormat="1" ht="11.25" x14ac:dyDescent="0.2">
      <c r="A26" s="115" t="s">
        <v>44</v>
      </c>
      <c r="B26" s="115"/>
      <c r="C26" s="115"/>
      <c r="D26" s="115"/>
      <c r="E26" s="115"/>
      <c r="F26" s="115"/>
      <c r="G26" s="115"/>
      <c r="H26" s="115"/>
      <c r="I26" s="115"/>
    </row>
    <row r="27" spans="1:9" s="26" customFormat="1" ht="11.25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26" customFormat="1" ht="11.25" x14ac:dyDescent="0.2">
      <c r="A28" s="115" t="s">
        <v>63</v>
      </c>
      <c r="B28" s="115"/>
      <c r="C28" s="115"/>
      <c r="D28" s="115"/>
      <c r="E28" s="115"/>
      <c r="F28" s="115"/>
      <c r="G28" s="115"/>
      <c r="H28" s="115"/>
      <c r="I28" s="115"/>
    </row>
    <row r="29" spans="1:9" s="26" customFormat="1" ht="11.25" x14ac:dyDescent="0.2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</row>
  </sheetData>
  <mergeCells count="20">
    <mergeCell ref="A29:I29"/>
    <mergeCell ref="B6:C6"/>
    <mergeCell ref="D6:E6"/>
    <mergeCell ref="F6:G6"/>
    <mergeCell ref="H6:I6"/>
    <mergeCell ref="A7:I7"/>
    <mergeCell ref="A23:I23"/>
    <mergeCell ref="A24:I24"/>
    <mergeCell ref="A25:I25"/>
    <mergeCell ref="A26:I26"/>
    <mergeCell ref="A27:I27"/>
    <mergeCell ref="A28:I28"/>
    <mergeCell ref="A1:I1"/>
    <mergeCell ref="A2:I2"/>
    <mergeCell ref="A3:I3"/>
    <mergeCell ref="A4:I4"/>
    <mergeCell ref="B5:C5"/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I1"/>
    </sheetView>
  </sheetViews>
  <sheetFormatPr defaultRowHeight="12.75" x14ac:dyDescent="0.2"/>
  <cols>
    <col min="1" max="1" width="67.85546875" customWidth="1"/>
    <col min="2" max="9" width="8.7109375" customWidth="1"/>
  </cols>
  <sheetData>
    <row r="1" spans="1:11" s="92" customFormat="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11" s="92" customFormat="1" x14ac:dyDescent="0.2">
      <c r="A2" s="122" t="s">
        <v>59</v>
      </c>
      <c r="B2" s="122"/>
      <c r="C2" s="122"/>
      <c r="D2" s="122"/>
      <c r="E2" s="122"/>
      <c r="F2" s="122"/>
      <c r="G2" s="122"/>
      <c r="H2" s="122"/>
      <c r="I2" s="122"/>
    </row>
    <row r="3" spans="1:11" s="92" customForma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1" s="92" customForma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s="92" customFormat="1" x14ac:dyDescent="0.2">
      <c r="A5" s="108"/>
      <c r="B5" s="123" t="s">
        <v>13</v>
      </c>
      <c r="C5" s="124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11" s="92" customFormat="1" x14ac:dyDescent="0.2">
      <c r="A6" s="107"/>
      <c r="B6" s="116"/>
      <c r="C6" s="117"/>
      <c r="D6" s="116"/>
      <c r="E6" s="118"/>
      <c r="F6" s="116"/>
      <c r="G6" s="118"/>
      <c r="H6" s="116"/>
      <c r="I6" s="119"/>
    </row>
    <row r="7" spans="1:11" s="92" customFormat="1" x14ac:dyDescent="0.2">
      <c r="A7" s="119"/>
      <c r="B7" s="119"/>
      <c r="C7" s="119"/>
      <c r="D7" s="119"/>
      <c r="E7" s="119"/>
      <c r="F7" s="119"/>
      <c r="G7" s="119"/>
      <c r="H7" s="119"/>
      <c r="I7" s="119"/>
      <c r="K7" s="92" t="s">
        <v>20</v>
      </c>
    </row>
    <row r="8" spans="1:11" s="92" customFormat="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1" s="26" customFormat="1" ht="11.25" x14ac:dyDescent="0.2">
      <c r="A9" s="24" t="s">
        <v>21</v>
      </c>
      <c r="B9" s="25">
        <v>26280</v>
      </c>
      <c r="C9" s="93">
        <v>100</v>
      </c>
      <c r="D9" s="25">
        <v>8760</v>
      </c>
      <c r="E9" s="93">
        <v>100</v>
      </c>
      <c r="F9" s="25">
        <v>8760</v>
      </c>
      <c r="G9" s="93">
        <v>100</v>
      </c>
      <c r="H9" s="25">
        <v>8760</v>
      </c>
      <c r="I9" s="93">
        <v>100</v>
      </c>
    </row>
    <row r="10" spans="1:11" s="26" customFormat="1" ht="11.25" x14ac:dyDescent="0.2">
      <c r="A10" s="27" t="s">
        <v>14</v>
      </c>
      <c r="B10" s="28">
        <v>16147</v>
      </c>
      <c r="C10" s="94">
        <v>61.44216133942161</v>
      </c>
      <c r="D10" s="28">
        <v>4355</v>
      </c>
      <c r="E10" s="94">
        <v>49.714611872146122</v>
      </c>
      <c r="F10" s="28">
        <v>5495</v>
      </c>
      <c r="G10" s="94">
        <v>62.728310502283101</v>
      </c>
      <c r="H10" s="28">
        <v>6297</v>
      </c>
      <c r="I10" s="94">
        <v>71.88356164383562</v>
      </c>
    </row>
    <row r="11" spans="1:11" s="26" customFormat="1" ht="11.25" x14ac:dyDescent="0.2">
      <c r="A11" s="30" t="s">
        <v>15</v>
      </c>
      <c r="B11" s="31">
        <v>10133</v>
      </c>
      <c r="C11" s="95">
        <v>38.557838660578383</v>
      </c>
      <c r="D11" s="31">
        <v>4405</v>
      </c>
      <c r="E11" s="95">
        <v>50.285388127853878</v>
      </c>
      <c r="F11" s="31">
        <v>3265</v>
      </c>
      <c r="G11" s="95">
        <v>37.271689497716892</v>
      </c>
      <c r="H11" s="31">
        <v>2463</v>
      </c>
      <c r="I11" s="95">
        <v>28.116438356164387</v>
      </c>
    </row>
    <row r="12" spans="1:11" s="26" customFormat="1" ht="11.25" x14ac:dyDescent="0.2">
      <c r="A12" s="33"/>
      <c r="B12" s="33"/>
      <c r="C12" s="96"/>
      <c r="D12" s="34"/>
      <c r="E12" s="97"/>
      <c r="F12" s="34"/>
      <c r="G12" s="97"/>
      <c r="H12" s="34"/>
      <c r="I12" s="97"/>
    </row>
    <row r="13" spans="1:11" s="26" customFormat="1" ht="11.25" x14ac:dyDescent="0.2">
      <c r="A13" s="35" t="s">
        <v>22</v>
      </c>
      <c r="B13" s="25">
        <v>26280</v>
      </c>
      <c r="C13" s="93">
        <v>99.999999999999986</v>
      </c>
      <c r="D13" s="25">
        <v>8760</v>
      </c>
      <c r="E13" s="93">
        <v>99.999999999999986</v>
      </c>
      <c r="F13" s="25">
        <v>8760</v>
      </c>
      <c r="G13" s="93">
        <v>100</v>
      </c>
      <c r="H13" s="25">
        <v>8760</v>
      </c>
      <c r="I13" s="93">
        <v>100</v>
      </c>
    </row>
    <row r="14" spans="1:11" s="26" customFormat="1" ht="11.25" x14ac:dyDescent="0.2">
      <c r="A14" s="36" t="s">
        <v>54</v>
      </c>
      <c r="B14" s="28">
        <v>2099</v>
      </c>
      <c r="C14" s="94">
        <v>7.9870624048706231</v>
      </c>
      <c r="D14" s="28">
        <v>1008</v>
      </c>
      <c r="E14" s="94">
        <v>11.506849315068493</v>
      </c>
      <c r="F14" s="28">
        <v>787</v>
      </c>
      <c r="G14" s="94">
        <v>8.9840182648401825</v>
      </c>
      <c r="H14" s="28">
        <v>304</v>
      </c>
      <c r="I14" s="94">
        <v>3.4703196347031966</v>
      </c>
    </row>
    <row r="15" spans="1:11" s="26" customFormat="1" ht="11.25" x14ac:dyDescent="0.2">
      <c r="A15" s="36" t="s">
        <v>4</v>
      </c>
      <c r="B15" s="28">
        <v>1434</v>
      </c>
      <c r="C15" s="94">
        <v>5.4566210045662107</v>
      </c>
      <c r="D15" s="28">
        <v>178</v>
      </c>
      <c r="E15" s="94">
        <v>2.031963470319635</v>
      </c>
      <c r="F15" s="28">
        <v>1160</v>
      </c>
      <c r="G15" s="94">
        <v>13.24200913242009</v>
      </c>
      <c r="H15" s="28">
        <v>96</v>
      </c>
      <c r="I15" s="94">
        <v>1.095890410958904</v>
      </c>
    </row>
    <row r="16" spans="1:11" s="26" customFormat="1" ht="11.25" x14ac:dyDescent="0.2">
      <c r="A16" s="36" t="s">
        <v>5</v>
      </c>
      <c r="B16" s="28">
        <v>112</v>
      </c>
      <c r="C16" s="94">
        <v>0.42617960426179602</v>
      </c>
      <c r="D16" s="28">
        <v>0</v>
      </c>
      <c r="E16" s="94">
        <v>0</v>
      </c>
      <c r="F16" s="28">
        <v>112</v>
      </c>
      <c r="G16" s="94">
        <v>1.2785388127853883</v>
      </c>
      <c r="H16" s="28">
        <v>0</v>
      </c>
      <c r="I16" s="94">
        <v>0</v>
      </c>
    </row>
    <row r="17" spans="1:9" s="26" customFormat="1" ht="11.25" x14ac:dyDescent="0.2">
      <c r="A17" s="36" t="s">
        <v>6</v>
      </c>
      <c r="B17" s="28">
        <v>3546</v>
      </c>
      <c r="C17" s="94">
        <v>13.493150684931507</v>
      </c>
      <c r="D17" s="28">
        <v>0</v>
      </c>
      <c r="E17" s="94">
        <v>0</v>
      </c>
      <c r="F17" s="28">
        <v>3546</v>
      </c>
      <c r="G17" s="94">
        <v>40.479452054794521</v>
      </c>
      <c r="H17" s="28">
        <v>0</v>
      </c>
      <c r="I17" s="94">
        <v>0</v>
      </c>
    </row>
    <row r="18" spans="1:9" s="26" customFormat="1" ht="11.25" x14ac:dyDescent="0.2">
      <c r="A18" s="36" t="s">
        <v>7</v>
      </c>
      <c r="B18" s="28">
        <v>12601</v>
      </c>
      <c r="C18" s="94">
        <v>47.949010654490102</v>
      </c>
      <c r="D18" s="28">
        <v>4356</v>
      </c>
      <c r="E18" s="94">
        <v>49.726027397260275</v>
      </c>
      <c r="F18" s="28">
        <v>1948</v>
      </c>
      <c r="G18" s="94">
        <v>22.237442922374427</v>
      </c>
      <c r="H18" s="28">
        <v>6297</v>
      </c>
      <c r="I18" s="94">
        <v>71.88356164383562</v>
      </c>
    </row>
    <row r="19" spans="1:9" s="26" customFormat="1" ht="11.25" x14ac:dyDescent="0.2">
      <c r="A19" s="36" t="s">
        <v>64</v>
      </c>
      <c r="B19" s="28">
        <v>5460</v>
      </c>
      <c r="C19" s="94">
        <v>20.776255707762555</v>
      </c>
      <c r="D19" s="28">
        <v>2540</v>
      </c>
      <c r="E19" s="94">
        <v>28.99543378995434</v>
      </c>
      <c r="F19" s="28">
        <v>1018</v>
      </c>
      <c r="G19" s="94">
        <v>11.621004566210045</v>
      </c>
      <c r="H19" s="28">
        <v>1902</v>
      </c>
      <c r="I19" s="94">
        <v>21.712328767123289</v>
      </c>
    </row>
    <row r="20" spans="1:9" s="26" customFormat="1" ht="11.25" x14ac:dyDescent="0.2">
      <c r="A20" s="36" t="s">
        <v>8</v>
      </c>
      <c r="B20" s="28">
        <v>500</v>
      </c>
      <c r="C20" s="94">
        <v>1.9025875190258752</v>
      </c>
      <c r="D20" s="28">
        <v>414</v>
      </c>
      <c r="E20" s="94">
        <v>4.7260273972602738</v>
      </c>
      <c r="F20" s="28">
        <v>45</v>
      </c>
      <c r="G20" s="94">
        <v>0.51369863013698625</v>
      </c>
      <c r="H20" s="28">
        <v>41</v>
      </c>
      <c r="I20" s="94">
        <v>0.46803652968036524</v>
      </c>
    </row>
    <row r="21" spans="1:9" s="26" customFormat="1" ht="11.25" x14ac:dyDescent="0.2">
      <c r="A21" s="36" t="s">
        <v>9</v>
      </c>
      <c r="B21" s="28">
        <v>66</v>
      </c>
      <c r="C21" s="94">
        <v>0.25114155251141551</v>
      </c>
      <c r="D21" s="28">
        <v>24</v>
      </c>
      <c r="E21" s="94">
        <v>0.27397260273972601</v>
      </c>
      <c r="F21" s="28">
        <v>42</v>
      </c>
      <c r="G21" s="94">
        <v>0.47945205479452058</v>
      </c>
      <c r="H21" s="28">
        <v>0</v>
      </c>
      <c r="I21" s="94">
        <v>0</v>
      </c>
    </row>
    <row r="22" spans="1:9" s="26" customFormat="1" ht="11.25" x14ac:dyDescent="0.2">
      <c r="A22" s="37" t="s">
        <v>53</v>
      </c>
      <c r="B22" s="31">
        <v>462</v>
      </c>
      <c r="C22" s="95">
        <v>1.7579908675799085</v>
      </c>
      <c r="D22" s="31">
        <v>240</v>
      </c>
      <c r="E22" s="95">
        <v>2.7397260273972601</v>
      </c>
      <c r="F22" s="31">
        <v>102</v>
      </c>
      <c r="G22" s="95">
        <v>1.1643835616438356</v>
      </c>
      <c r="H22" s="31">
        <v>120</v>
      </c>
      <c r="I22" s="95">
        <v>1.3698630136986301</v>
      </c>
    </row>
    <row r="23" spans="1:9" s="26" customFormat="1" ht="8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26" customFormat="1" ht="11.25" x14ac:dyDescent="0.2">
      <c r="A24" s="120" t="s">
        <v>51</v>
      </c>
      <c r="B24" s="120"/>
      <c r="C24" s="120"/>
      <c r="D24" s="120"/>
      <c r="E24" s="120"/>
      <c r="F24" s="120"/>
      <c r="G24" s="120"/>
      <c r="H24" s="120"/>
      <c r="I24" s="120"/>
    </row>
    <row r="25" spans="1:9" s="26" customFormat="1" ht="11.25" x14ac:dyDescent="0.2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s="26" customFormat="1" ht="11.25" x14ac:dyDescent="0.2">
      <c r="A26" s="115" t="s">
        <v>44</v>
      </c>
      <c r="B26" s="115"/>
      <c r="C26" s="115"/>
      <c r="D26" s="115"/>
      <c r="E26" s="115"/>
      <c r="F26" s="115"/>
      <c r="G26" s="115"/>
      <c r="H26" s="115"/>
      <c r="I26" s="115"/>
    </row>
    <row r="27" spans="1:9" s="26" customFormat="1" ht="11.25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26" customFormat="1" ht="11.25" x14ac:dyDescent="0.2">
      <c r="A28" s="115" t="s">
        <v>60</v>
      </c>
      <c r="B28" s="115"/>
      <c r="C28" s="115"/>
      <c r="D28" s="115"/>
      <c r="E28" s="115"/>
      <c r="F28" s="115"/>
      <c r="G28" s="115"/>
      <c r="H28" s="115"/>
      <c r="I28" s="115"/>
    </row>
    <row r="29" spans="1:9" s="26" customFormat="1" ht="11.25" x14ac:dyDescent="0.2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</row>
  </sheetData>
  <mergeCells count="20">
    <mergeCell ref="A28:I28"/>
    <mergeCell ref="A29:I29"/>
    <mergeCell ref="A23:I23"/>
    <mergeCell ref="A24:I24"/>
    <mergeCell ref="A25:I25"/>
    <mergeCell ref="A26:I26"/>
    <mergeCell ref="A27:I27"/>
    <mergeCell ref="B6:C6"/>
    <mergeCell ref="D6:E6"/>
    <mergeCell ref="F6:G6"/>
    <mergeCell ref="H6:I6"/>
    <mergeCell ref="A7:I7"/>
    <mergeCell ref="A1:I1"/>
    <mergeCell ref="A2:I2"/>
    <mergeCell ref="A3:I3"/>
    <mergeCell ref="A4:I4"/>
    <mergeCell ref="B5:C5"/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I1"/>
    </sheetView>
  </sheetViews>
  <sheetFormatPr defaultRowHeight="12.75" x14ac:dyDescent="0.2"/>
  <cols>
    <col min="1" max="1" width="67.85546875" customWidth="1"/>
    <col min="2" max="9" width="8.7109375" customWidth="1"/>
  </cols>
  <sheetData>
    <row r="1" spans="1:11" s="92" customFormat="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11" s="92" customFormat="1" x14ac:dyDescent="0.2">
      <c r="A2" s="122" t="s">
        <v>57</v>
      </c>
      <c r="B2" s="122"/>
      <c r="C2" s="122"/>
      <c r="D2" s="122"/>
      <c r="E2" s="122"/>
      <c r="F2" s="122"/>
      <c r="G2" s="122"/>
      <c r="H2" s="122"/>
      <c r="I2" s="122"/>
    </row>
    <row r="3" spans="1:11" s="92" customForma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1" s="92" customForma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s="92" customFormat="1" x14ac:dyDescent="0.2">
      <c r="A5" s="106"/>
      <c r="B5" s="123" t="s">
        <v>13</v>
      </c>
      <c r="C5" s="124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11" s="92" customFormat="1" x14ac:dyDescent="0.2">
      <c r="A6" s="105"/>
      <c r="B6" s="116"/>
      <c r="C6" s="117"/>
      <c r="D6" s="116"/>
      <c r="E6" s="118"/>
      <c r="F6" s="116"/>
      <c r="G6" s="118"/>
      <c r="H6" s="116"/>
      <c r="I6" s="119"/>
    </row>
    <row r="7" spans="1:11" s="92" customFormat="1" x14ac:dyDescent="0.2">
      <c r="A7" s="119"/>
      <c r="B7" s="119"/>
      <c r="C7" s="119"/>
      <c r="D7" s="119"/>
      <c r="E7" s="119"/>
      <c r="F7" s="119"/>
      <c r="G7" s="119"/>
      <c r="H7" s="119"/>
      <c r="I7" s="119"/>
      <c r="K7" s="92" t="s">
        <v>20</v>
      </c>
    </row>
    <row r="8" spans="1:11" s="92" customFormat="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1" s="26" customFormat="1" ht="11.25" x14ac:dyDescent="0.2">
      <c r="A9" s="24" t="s">
        <v>21</v>
      </c>
      <c r="B9" s="25">
        <v>26279.7</v>
      </c>
      <c r="C9" s="93">
        <v>100</v>
      </c>
      <c r="D9" s="25">
        <v>8760</v>
      </c>
      <c r="E9" s="93">
        <v>100</v>
      </c>
      <c r="F9" s="25">
        <v>8760</v>
      </c>
      <c r="G9" s="93">
        <v>100</v>
      </c>
      <c r="H9" s="25">
        <v>8760</v>
      </c>
      <c r="I9" s="93">
        <v>100.00000000000001</v>
      </c>
    </row>
    <row r="10" spans="1:11" s="26" customFormat="1" ht="11.25" x14ac:dyDescent="0.2">
      <c r="A10" s="27" t="s">
        <v>14</v>
      </c>
      <c r="B10" s="28">
        <v>16137.2</v>
      </c>
      <c r="C10" s="94">
        <v>61.405571600893474</v>
      </c>
      <c r="D10" s="28">
        <v>4312</v>
      </c>
      <c r="E10" s="94">
        <v>49.223744292237441</v>
      </c>
      <c r="F10" s="28">
        <v>5567</v>
      </c>
      <c r="G10" s="94">
        <v>63.550228310502291</v>
      </c>
      <c r="H10" s="28">
        <v>6260</v>
      </c>
      <c r="I10" s="94">
        <v>71.461187214611883</v>
      </c>
    </row>
    <row r="11" spans="1:11" s="26" customFormat="1" ht="11.25" x14ac:dyDescent="0.2">
      <c r="A11" s="30" t="s">
        <v>15</v>
      </c>
      <c r="B11" s="31">
        <v>10142.5</v>
      </c>
      <c r="C11" s="95">
        <v>38.594428399106533</v>
      </c>
      <c r="D11" s="31">
        <v>4448</v>
      </c>
      <c r="E11" s="95">
        <v>50.776255707762552</v>
      </c>
      <c r="F11" s="31">
        <v>3193</v>
      </c>
      <c r="G11" s="95">
        <v>36.449771689497716</v>
      </c>
      <c r="H11" s="31">
        <v>2500</v>
      </c>
      <c r="I11" s="95">
        <v>28.538812785388128</v>
      </c>
    </row>
    <row r="12" spans="1:11" s="26" customFormat="1" ht="11.25" x14ac:dyDescent="0.2">
      <c r="A12" s="33"/>
      <c r="B12" s="33"/>
      <c r="C12" s="96"/>
      <c r="D12" s="34"/>
      <c r="E12" s="97"/>
      <c r="F12" s="34"/>
      <c r="G12" s="97"/>
      <c r="H12" s="34"/>
      <c r="I12" s="97"/>
    </row>
    <row r="13" spans="1:11" s="26" customFormat="1" ht="11.25" x14ac:dyDescent="0.2">
      <c r="A13" s="35" t="s">
        <v>22</v>
      </c>
      <c r="B13" s="25">
        <v>26279.7</v>
      </c>
      <c r="C13" s="93">
        <v>100</v>
      </c>
      <c r="D13" s="25">
        <v>8760.2000000000007</v>
      </c>
      <c r="E13" s="93">
        <v>100.00228310502283</v>
      </c>
      <c r="F13" s="25">
        <v>8759.5</v>
      </c>
      <c r="G13" s="93">
        <v>99.99429223744292</v>
      </c>
      <c r="H13" s="25">
        <v>8760</v>
      </c>
      <c r="I13" s="93">
        <v>100</v>
      </c>
    </row>
    <row r="14" spans="1:11" s="26" customFormat="1" ht="11.25" x14ac:dyDescent="0.2">
      <c r="A14" s="36" t="s">
        <v>54</v>
      </c>
      <c r="B14" s="28">
        <v>2136</v>
      </c>
      <c r="C14" s="94">
        <v>8.1279466660578308</v>
      </c>
      <c r="D14" s="28">
        <v>1021</v>
      </c>
      <c r="E14" s="94">
        <v>11.655251141552512</v>
      </c>
      <c r="F14" s="28">
        <v>787</v>
      </c>
      <c r="G14" s="94">
        <v>8.9840182648401825</v>
      </c>
      <c r="H14" s="28">
        <v>328</v>
      </c>
      <c r="I14" s="94">
        <v>3.7442922374429219</v>
      </c>
    </row>
    <row r="15" spans="1:11" s="26" customFormat="1" ht="11.25" x14ac:dyDescent="0.2">
      <c r="A15" s="36" t="s">
        <v>4</v>
      </c>
      <c r="B15" s="28">
        <v>1562</v>
      </c>
      <c r="C15" s="94">
        <v>5.9437512604786207</v>
      </c>
      <c r="D15" s="28">
        <v>207</v>
      </c>
      <c r="E15" s="94">
        <v>2.3630136986301369</v>
      </c>
      <c r="F15" s="28">
        <v>1239</v>
      </c>
      <c r="G15" s="94">
        <v>14.143835616438356</v>
      </c>
      <c r="H15" s="28">
        <v>116</v>
      </c>
      <c r="I15" s="94">
        <v>1.3242009132420092</v>
      </c>
    </row>
    <row r="16" spans="1:11" s="26" customFormat="1" ht="11.25" x14ac:dyDescent="0.2">
      <c r="A16" s="36" t="s">
        <v>5</v>
      </c>
      <c r="B16" s="28">
        <v>115</v>
      </c>
      <c r="C16" s="94">
        <v>0.43760012481116606</v>
      </c>
      <c r="D16" s="28">
        <v>0</v>
      </c>
      <c r="E16" s="94">
        <v>0</v>
      </c>
      <c r="F16" s="28">
        <v>115</v>
      </c>
      <c r="G16" s="94">
        <v>1.3127853881278537</v>
      </c>
      <c r="H16" s="28">
        <v>0</v>
      </c>
      <c r="I16" s="94">
        <v>0</v>
      </c>
    </row>
    <row r="17" spans="1:9" s="26" customFormat="1" ht="11.25" x14ac:dyDescent="0.2">
      <c r="A17" s="36" t="s">
        <v>6</v>
      </c>
      <c r="B17" s="28">
        <v>3747.2</v>
      </c>
      <c r="C17" s="94">
        <v>14.258914675586098</v>
      </c>
      <c r="D17" s="28">
        <v>1.2</v>
      </c>
      <c r="E17" s="94">
        <v>1.3698630136986301E-2</v>
      </c>
      <c r="F17" s="28">
        <v>3746</v>
      </c>
      <c r="G17" s="94">
        <v>42.762557077625566</v>
      </c>
      <c r="H17" s="28">
        <v>0</v>
      </c>
      <c r="I17" s="94">
        <v>0</v>
      </c>
    </row>
    <row r="18" spans="1:9" s="26" customFormat="1" ht="11.25" x14ac:dyDescent="0.2">
      <c r="A18" s="36" t="s">
        <v>7</v>
      </c>
      <c r="B18" s="28">
        <v>12390</v>
      </c>
      <c r="C18" s="94">
        <v>47.146656925307369</v>
      </c>
      <c r="D18" s="28">
        <v>4311</v>
      </c>
      <c r="E18" s="94">
        <v>49.212328767123289</v>
      </c>
      <c r="F18" s="28">
        <v>1820</v>
      </c>
      <c r="G18" s="94">
        <v>20.776255707762555</v>
      </c>
      <c r="H18" s="28">
        <v>6259</v>
      </c>
      <c r="I18" s="94">
        <v>71.449771689497723</v>
      </c>
    </row>
    <row r="19" spans="1:9" s="26" customFormat="1" ht="11.25" x14ac:dyDescent="0.2">
      <c r="A19" s="36" t="s">
        <v>64</v>
      </c>
      <c r="B19" s="28">
        <v>5325</v>
      </c>
      <c r="C19" s="94">
        <v>20.262788387995297</v>
      </c>
      <c r="D19" s="28">
        <v>2560</v>
      </c>
      <c r="E19" s="94">
        <v>29.223744292237441</v>
      </c>
      <c r="F19" s="28">
        <v>863</v>
      </c>
      <c r="G19" s="94">
        <v>9.8515981735159812</v>
      </c>
      <c r="H19" s="28">
        <v>1902</v>
      </c>
      <c r="I19" s="94">
        <v>21.712328767123289</v>
      </c>
    </row>
    <row r="20" spans="1:9" s="26" customFormat="1" ht="11.25" x14ac:dyDescent="0.2">
      <c r="A20" s="36" t="s">
        <v>8</v>
      </c>
      <c r="B20" s="28">
        <v>486.5</v>
      </c>
      <c r="C20" s="94">
        <v>1.8512387888750634</v>
      </c>
      <c r="D20" s="28">
        <v>405</v>
      </c>
      <c r="E20" s="94">
        <v>4.6232876712328768</v>
      </c>
      <c r="F20" s="28">
        <v>44.5</v>
      </c>
      <c r="G20" s="94">
        <v>0.50799086757990874</v>
      </c>
      <c r="H20" s="28">
        <v>37</v>
      </c>
      <c r="I20" s="94">
        <v>0.4223744292237443</v>
      </c>
    </row>
    <row r="21" spans="1:9" s="26" customFormat="1" ht="11.25" x14ac:dyDescent="0.2">
      <c r="A21" s="36" t="s">
        <v>9</v>
      </c>
      <c r="B21" s="28">
        <v>65</v>
      </c>
      <c r="C21" s="94">
        <v>0.24733920098022427</v>
      </c>
      <c r="D21" s="28">
        <v>22</v>
      </c>
      <c r="E21" s="94">
        <v>0.25114155251141551</v>
      </c>
      <c r="F21" s="28">
        <v>43</v>
      </c>
      <c r="G21" s="94">
        <v>0.4908675799086758</v>
      </c>
      <c r="H21" s="28">
        <v>0</v>
      </c>
      <c r="I21" s="94">
        <v>0</v>
      </c>
    </row>
    <row r="22" spans="1:9" s="26" customFormat="1" ht="11.25" x14ac:dyDescent="0.2">
      <c r="A22" s="37" t="s">
        <v>53</v>
      </c>
      <c r="B22" s="31">
        <v>453</v>
      </c>
      <c r="C22" s="95">
        <v>1.7237639699083322</v>
      </c>
      <c r="D22" s="31">
        <v>233</v>
      </c>
      <c r="E22" s="95">
        <v>2.6598173515981736</v>
      </c>
      <c r="F22" s="31">
        <v>102</v>
      </c>
      <c r="G22" s="95">
        <v>1.1643835616438356</v>
      </c>
      <c r="H22" s="31">
        <v>118</v>
      </c>
      <c r="I22" s="95">
        <v>1.3470319634703196</v>
      </c>
    </row>
    <row r="23" spans="1:9" s="26" customFormat="1" ht="8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26" customFormat="1" ht="11.25" x14ac:dyDescent="0.2">
      <c r="A24" s="120" t="s">
        <v>51</v>
      </c>
      <c r="B24" s="120"/>
      <c r="C24" s="120"/>
      <c r="D24" s="120"/>
      <c r="E24" s="120"/>
      <c r="F24" s="120"/>
      <c r="G24" s="120"/>
      <c r="H24" s="120"/>
      <c r="I24" s="120"/>
    </row>
    <row r="25" spans="1:9" s="26" customFormat="1" ht="11.25" x14ac:dyDescent="0.2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s="26" customFormat="1" ht="11.25" x14ac:dyDescent="0.2">
      <c r="A26" s="115" t="s">
        <v>44</v>
      </c>
      <c r="B26" s="115"/>
      <c r="C26" s="115"/>
      <c r="D26" s="115"/>
      <c r="E26" s="115"/>
      <c r="F26" s="115"/>
      <c r="G26" s="115"/>
      <c r="H26" s="115"/>
      <c r="I26" s="115"/>
    </row>
    <row r="27" spans="1:9" s="26" customFormat="1" ht="11.25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26" customFormat="1" ht="11.25" x14ac:dyDescent="0.2">
      <c r="A28" s="115" t="s">
        <v>58</v>
      </c>
      <c r="B28" s="115"/>
      <c r="C28" s="115"/>
      <c r="D28" s="115"/>
      <c r="E28" s="115"/>
      <c r="F28" s="115"/>
      <c r="G28" s="115"/>
      <c r="H28" s="115"/>
      <c r="I28" s="115"/>
    </row>
    <row r="29" spans="1:9" s="26" customFormat="1" ht="11.25" x14ac:dyDescent="0.2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</row>
  </sheetData>
  <mergeCells count="20">
    <mergeCell ref="A1:I1"/>
    <mergeCell ref="A2:I2"/>
    <mergeCell ref="A3:I3"/>
    <mergeCell ref="A4:I4"/>
    <mergeCell ref="B5:C5"/>
    <mergeCell ref="D5:E5"/>
    <mergeCell ref="F5:G5"/>
    <mergeCell ref="H5:I5"/>
    <mergeCell ref="A29:I29"/>
    <mergeCell ref="B6:C6"/>
    <mergeCell ref="D6:E6"/>
    <mergeCell ref="F6:G6"/>
    <mergeCell ref="H6:I6"/>
    <mergeCell ref="A7:I7"/>
    <mergeCell ref="A23:I23"/>
    <mergeCell ref="A24:I24"/>
    <mergeCell ref="A25:I25"/>
    <mergeCell ref="A26:I26"/>
    <mergeCell ref="A27:I27"/>
    <mergeCell ref="A28:I2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I1"/>
    </sheetView>
  </sheetViews>
  <sheetFormatPr defaultRowHeight="12.75" x14ac:dyDescent="0.2"/>
  <cols>
    <col min="1" max="1" width="67.85546875" customWidth="1"/>
    <col min="2" max="9" width="8.7109375" customWidth="1"/>
  </cols>
  <sheetData>
    <row r="1" spans="1:11" s="92" customFormat="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11" s="92" customFormat="1" x14ac:dyDescent="0.2">
      <c r="A2" s="122" t="s">
        <v>55</v>
      </c>
      <c r="B2" s="122"/>
      <c r="C2" s="122"/>
      <c r="D2" s="122"/>
      <c r="E2" s="122"/>
      <c r="F2" s="122"/>
      <c r="G2" s="122"/>
      <c r="H2" s="122"/>
      <c r="I2" s="122"/>
    </row>
    <row r="3" spans="1:11" s="92" customForma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1" s="92" customForma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s="92" customFormat="1" x14ac:dyDescent="0.2">
      <c r="A5" s="104"/>
      <c r="B5" s="123" t="s">
        <v>13</v>
      </c>
      <c r="C5" s="124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11" s="92" customFormat="1" x14ac:dyDescent="0.2">
      <c r="A6" s="103"/>
      <c r="B6" s="116"/>
      <c r="C6" s="117"/>
      <c r="D6" s="116"/>
      <c r="E6" s="118"/>
      <c r="F6" s="116"/>
      <c r="G6" s="118"/>
      <c r="H6" s="116"/>
      <c r="I6" s="119"/>
    </row>
    <row r="7" spans="1:11" s="92" customFormat="1" x14ac:dyDescent="0.2">
      <c r="A7" s="119"/>
      <c r="B7" s="119"/>
      <c r="C7" s="119"/>
      <c r="D7" s="119"/>
      <c r="E7" s="119"/>
      <c r="F7" s="119"/>
      <c r="G7" s="119"/>
      <c r="H7" s="119"/>
      <c r="I7" s="119"/>
      <c r="K7" s="92" t="s">
        <v>20</v>
      </c>
    </row>
    <row r="8" spans="1:11" s="92" customFormat="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1" s="26" customFormat="1" ht="11.25" x14ac:dyDescent="0.2">
      <c r="A9" s="24" t="s">
        <v>21</v>
      </c>
      <c r="B9" s="25">
        <v>26279.800000000003</v>
      </c>
      <c r="C9" s="93">
        <v>100</v>
      </c>
      <c r="D9" s="25">
        <v>8760</v>
      </c>
      <c r="E9" s="93">
        <v>100</v>
      </c>
      <c r="F9" s="25">
        <v>8760</v>
      </c>
      <c r="G9" s="93">
        <v>100</v>
      </c>
      <c r="H9" s="25">
        <v>8760</v>
      </c>
      <c r="I9" s="93">
        <v>100</v>
      </c>
    </row>
    <row r="10" spans="1:11" s="26" customFormat="1" ht="11.25" x14ac:dyDescent="0.2">
      <c r="A10" s="27" t="s">
        <v>14</v>
      </c>
      <c r="B10" s="28">
        <v>15897.300000000001</v>
      </c>
      <c r="C10" s="94">
        <v>60.49246950128996</v>
      </c>
      <c r="D10" s="28">
        <v>4215.3</v>
      </c>
      <c r="E10" s="94">
        <v>48.119863013698634</v>
      </c>
      <c r="F10" s="28">
        <v>5548.6</v>
      </c>
      <c r="G10" s="94">
        <v>63.340182648401836</v>
      </c>
      <c r="H10" s="28">
        <v>6133.4</v>
      </c>
      <c r="I10" s="94">
        <v>70.015981735159812</v>
      </c>
    </row>
    <row r="11" spans="1:11" s="26" customFormat="1" ht="11.25" x14ac:dyDescent="0.2">
      <c r="A11" s="30" t="s">
        <v>15</v>
      </c>
      <c r="B11" s="31">
        <v>10382.5</v>
      </c>
      <c r="C11" s="95">
        <v>39.507530498710032</v>
      </c>
      <c r="D11" s="31">
        <v>4544.7</v>
      </c>
      <c r="E11" s="95">
        <v>51.880136986301373</v>
      </c>
      <c r="F11" s="31">
        <v>3211.4</v>
      </c>
      <c r="G11" s="95">
        <v>36.659817351598171</v>
      </c>
      <c r="H11" s="31">
        <v>2626.6</v>
      </c>
      <c r="I11" s="95">
        <v>29.984018264840184</v>
      </c>
    </row>
    <row r="12" spans="1:11" s="26" customFormat="1" ht="11.25" x14ac:dyDescent="0.2">
      <c r="A12" s="33"/>
      <c r="B12" s="33"/>
      <c r="C12" s="96"/>
      <c r="D12" s="34"/>
      <c r="E12" s="97"/>
      <c r="F12" s="34"/>
      <c r="G12" s="97"/>
      <c r="H12" s="34"/>
      <c r="I12" s="97"/>
    </row>
    <row r="13" spans="1:11" s="26" customFormat="1" ht="11.25" x14ac:dyDescent="0.2">
      <c r="A13" s="35" t="s">
        <v>22</v>
      </c>
      <c r="B13" s="25">
        <v>26279.800000000003</v>
      </c>
      <c r="C13" s="93">
        <v>100</v>
      </c>
      <c r="D13" s="25">
        <v>8760.1</v>
      </c>
      <c r="E13" s="93">
        <v>100.00114155251143</v>
      </c>
      <c r="F13" s="25">
        <v>8759.6999999999989</v>
      </c>
      <c r="G13" s="93">
        <v>99.996575342465746</v>
      </c>
      <c r="H13" s="25">
        <v>8760</v>
      </c>
      <c r="I13" s="93">
        <v>99.999999999999972</v>
      </c>
    </row>
    <row r="14" spans="1:11" s="26" customFormat="1" ht="11.25" x14ac:dyDescent="0.2">
      <c r="A14" s="36" t="s">
        <v>54</v>
      </c>
      <c r="B14" s="28">
        <v>2202.5</v>
      </c>
      <c r="C14" s="94">
        <v>8.3809618033622773</v>
      </c>
      <c r="D14" s="28">
        <v>1046</v>
      </c>
      <c r="E14" s="94">
        <v>11.940639269406393</v>
      </c>
      <c r="F14" s="28">
        <v>798.6</v>
      </c>
      <c r="G14" s="94">
        <v>9.1164383561643838</v>
      </c>
      <c r="H14" s="28">
        <v>357.9</v>
      </c>
      <c r="I14" s="94">
        <v>4.0856164383561637</v>
      </c>
    </row>
    <row r="15" spans="1:11" s="26" customFormat="1" ht="11.25" x14ac:dyDescent="0.2">
      <c r="A15" s="36" t="s">
        <v>4</v>
      </c>
      <c r="B15" s="28">
        <v>1682.6000000000001</v>
      </c>
      <c r="C15" s="94">
        <v>6.4026362453291119</v>
      </c>
      <c r="D15" s="28">
        <v>243.9</v>
      </c>
      <c r="E15" s="94">
        <v>2.7842465753424661</v>
      </c>
      <c r="F15" s="28">
        <v>1259</v>
      </c>
      <c r="G15" s="94">
        <v>14.37214611872146</v>
      </c>
      <c r="H15" s="28">
        <v>179.7</v>
      </c>
      <c r="I15" s="94">
        <v>2.0513698630136985</v>
      </c>
    </row>
    <row r="16" spans="1:11" s="26" customFormat="1" ht="11.25" x14ac:dyDescent="0.2">
      <c r="A16" s="36" t="s">
        <v>5</v>
      </c>
      <c r="B16" s="28">
        <v>115.9</v>
      </c>
      <c r="C16" s="94">
        <v>0.44102314325070968</v>
      </c>
      <c r="D16" s="28">
        <v>0</v>
      </c>
      <c r="E16" s="94">
        <v>0</v>
      </c>
      <c r="F16" s="28">
        <v>115.9</v>
      </c>
      <c r="G16" s="94">
        <v>1.3230593607305936</v>
      </c>
      <c r="H16" s="28">
        <v>0</v>
      </c>
      <c r="I16" s="94">
        <v>0</v>
      </c>
    </row>
    <row r="17" spans="1:9" s="26" customFormat="1" ht="11.25" x14ac:dyDescent="0.2">
      <c r="A17" s="36" t="s">
        <v>6</v>
      </c>
      <c r="B17" s="28">
        <v>3767.6</v>
      </c>
      <c r="C17" s="94">
        <v>14.336486579045502</v>
      </c>
      <c r="D17" s="28">
        <v>1.2</v>
      </c>
      <c r="E17" s="94">
        <v>1.3698630136986301E-2</v>
      </c>
      <c r="F17" s="28">
        <v>3766.4</v>
      </c>
      <c r="G17" s="94">
        <v>42.99543378995434</v>
      </c>
      <c r="H17" s="28">
        <v>0</v>
      </c>
      <c r="I17" s="94">
        <v>0</v>
      </c>
    </row>
    <row r="18" spans="1:9" s="26" customFormat="1" ht="11.25" x14ac:dyDescent="0.2">
      <c r="A18" s="36" t="s">
        <v>7</v>
      </c>
      <c r="B18" s="28">
        <v>12129.7</v>
      </c>
      <c r="C18" s="94">
        <v>46.155982922244462</v>
      </c>
      <c r="D18" s="28">
        <v>4214.1000000000004</v>
      </c>
      <c r="E18" s="94">
        <v>48.106164383561648</v>
      </c>
      <c r="F18" s="28">
        <v>1782.2</v>
      </c>
      <c r="G18" s="94">
        <v>20.344748858447488</v>
      </c>
      <c r="H18" s="28">
        <v>6133.4</v>
      </c>
      <c r="I18" s="94">
        <v>70.015981735159812</v>
      </c>
    </row>
    <row r="19" spans="1:9" s="26" customFormat="1" ht="11.25" x14ac:dyDescent="0.2">
      <c r="A19" s="36" t="s">
        <v>64</v>
      </c>
      <c r="B19" s="28">
        <v>5353</v>
      </c>
      <c r="C19" s="94">
        <v>20.369256995867545</v>
      </c>
      <c r="D19" s="28">
        <v>2573.6999999999998</v>
      </c>
      <c r="E19" s="94">
        <v>29.38013698630137</v>
      </c>
      <c r="F19" s="28">
        <v>847.7</v>
      </c>
      <c r="G19" s="94">
        <v>9.6769406392694073</v>
      </c>
      <c r="H19" s="28">
        <v>1931.6</v>
      </c>
      <c r="I19" s="94">
        <v>22.05022831050228</v>
      </c>
    </row>
    <row r="20" spans="1:9" s="26" customFormat="1" ht="11.25" x14ac:dyDescent="0.2">
      <c r="A20" s="36" t="s">
        <v>8</v>
      </c>
      <c r="B20" s="28">
        <v>509.40000000000003</v>
      </c>
      <c r="C20" s="94">
        <v>1.9383709160648102</v>
      </c>
      <c r="D20" s="28">
        <v>422.6</v>
      </c>
      <c r="E20" s="94">
        <v>4.8242009132420094</v>
      </c>
      <c r="F20" s="28">
        <v>44.5</v>
      </c>
      <c r="G20" s="94">
        <v>0.50799086757990874</v>
      </c>
      <c r="H20" s="28">
        <v>42.3</v>
      </c>
      <c r="I20" s="94">
        <v>0.48287671232876711</v>
      </c>
    </row>
    <row r="21" spans="1:9" s="26" customFormat="1" ht="11.25" x14ac:dyDescent="0.2">
      <c r="A21" s="36" t="s">
        <v>9</v>
      </c>
      <c r="B21" s="28">
        <v>65.099999999999994</v>
      </c>
      <c r="C21" s="94">
        <v>0.24771878020380667</v>
      </c>
      <c r="D21" s="28">
        <v>23.6</v>
      </c>
      <c r="E21" s="94">
        <v>0.26940639269406391</v>
      </c>
      <c r="F21" s="28">
        <v>41.5</v>
      </c>
      <c r="G21" s="94">
        <v>0.47374429223744291</v>
      </c>
      <c r="H21" s="28">
        <v>0</v>
      </c>
      <c r="I21" s="94">
        <v>0</v>
      </c>
    </row>
    <row r="22" spans="1:9" s="26" customFormat="1" ht="11.25" x14ac:dyDescent="0.2">
      <c r="A22" s="37" t="s">
        <v>53</v>
      </c>
      <c r="B22" s="31">
        <v>454</v>
      </c>
      <c r="C22" s="95">
        <v>1.7275626146317704</v>
      </c>
      <c r="D22" s="31">
        <v>235</v>
      </c>
      <c r="E22" s="95">
        <v>2.682648401826484</v>
      </c>
      <c r="F22" s="31">
        <v>103.9</v>
      </c>
      <c r="G22" s="95">
        <v>1.1860730593607307</v>
      </c>
      <c r="H22" s="31">
        <v>115.1</v>
      </c>
      <c r="I22" s="95">
        <v>1.3139269406392695</v>
      </c>
    </row>
    <row r="23" spans="1:9" s="26" customFormat="1" ht="8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26" customFormat="1" ht="11.25" x14ac:dyDescent="0.2">
      <c r="A24" s="120" t="s">
        <v>51</v>
      </c>
      <c r="B24" s="120"/>
      <c r="C24" s="120"/>
      <c r="D24" s="120"/>
      <c r="E24" s="120"/>
      <c r="F24" s="120"/>
      <c r="G24" s="120"/>
      <c r="H24" s="120"/>
      <c r="I24" s="120"/>
    </row>
    <row r="25" spans="1:9" s="26" customFormat="1" ht="11.25" x14ac:dyDescent="0.2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s="26" customFormat="1" ht="11.25" x14ac:dyDescent="0.2">
      <c r="A26" s="115" t="s">
        <v>44</v>
      </c>
      <c r="B26" s="115"/>
      <c r="C26" s="115"/>
      <c r="D26" s="115"/>
      <c r="E26" s="115"/>
      <c r="F26" s="115"/>
      <c r="G26" s="115"/>
      <c r="H26" s="115"/>
      <c r="I26" s="115"/>
    </row>
    <row r="27" spans="1:9" s="26" customFormat="1" ht="11.25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26" customFormat="1" ht="11.25" x14ac:dyDescent="0.2">
      <c r="A28" s="115" t="s">
        <v>56</v>
      </c>
      <c r="B28" s="115"/>
      <c r="C28" s="115"/>
      <c r="D28" s="115"/>
      <c r="E28" s="115"/>
      <c r="F28" s="115"/>
      <c r="G28" s="115"/>
      <c r="H28" s="115"/>
      <c r="I28" s="115"/>
    </row>
    <row r="29" spans="1:9" s="26" customFormat="1" ht="11.25" x14ac:dyDescent="0.2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</row>
  </sheetData>
  <mergeCells count="20">
    <mergeCell ref="A1:I1"/>
    <mergeCell ref="A2:I2"/>
    <mergeCell ref="A3:I3"/>
    <mergeCell ref="A4:I4"/>
    <mergeCell ref="B5:C5"/>
    <mergeCell ref="D5:E5"/>
    <mergeCell ref="F5:G5"/>
    <mergeCell ref="H5:I5"/>
    <mergeCell ref="A29:I29"/>
    <mergeCell ref="B6:C6"/>
    <mergeCell ref="D6:E6"/>
    <mergeCell ref="F6:G6"/>
    <mergeCell ref="H6:I6"/>
    <mergeCell ref="A7:I7"/>
    <mergeCell ref="A23:I23"/>
    <mergeCell ref="A24:I24"/>
    <mergeCell ref="A25:I25"/>
    <mergeCell ref="A26:I26"/>
    <mergeCell ref="A27:I27"/>
    <mergeCell ref="A28:I2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I1"/>
    </sheetView>
  </sheetViews>
  <sheetFormatPr defaultRowHeight="12.75" x14ac:dyDescent="0.2"/>
  <cols>
    <col min="1" max="1" width="67.85546875" customWidth="1"/>
    <col min="2" max="9" width="8.7109375" customWidth="1"/>
  </cols>
  <sheetData>
    <row r="1" spans="1:11" s="92" customFormat="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11" s="92" customFormat="1" x14ac:dyDescent="0.2">
      <c r="A2" s="122" t="s">
        <v>49</v>
      </c>
      <c r="B2" s="122"/>
      <c r="C2" s="122"/>
      <c r="D2" s="122"/>
      <c r="E2" s="122"/>
      <c r="F2" s="122"/>
      <c r="G2" s="122"/>
      <c r="H2" s="122"/>
      <c r="I2" s="122"/>
    </row>
    <row r="3" spans="1:11" s="92" customForma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1" s="92" customForma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s="92" customFormat="1" x14ac:dyDescent="0.2">
      <c r="A5" s="102"/>
      <c r="B5" s="123" t="s">
        <v>13</v>
      </c>
      <c r="C5" s="124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11" s="92" customFormat="1" x14ac:dyDescent="0.2">
      <c r="A6" s="101"/>
      <c r="B6" s="116"/>
      <c r="C6" s="117"/>
      <c r="D6" s="116"/>
      <c r="E6" s="118"/>
      <c r="F6" s="116"/>
      <c r="G6" s="118"/>
      <c r="H6" s="116"/>
      <c r="I6" s="119"/>
    </row>
    <row r="7" spans="1:11" s="92" customFormat="1" x14ac:dyDescent="0.2">
      <c r="A7" s="119"/>
      <c r="B7" s="119"/>
      <c r="C7" s="119"/>
      <c r="D7" s="119"/>
      <c r="E7" s="119"/>
      <c r="F7" s="119"/>
      <c r="G7" s="119"/>
      <c r="H7" s="119"/>
      <c r="I7" s="119"/>
      <c r="K7" s="92" t="s">
        <v>20</v>
      </c>
    </row>
    <row r="8" spans="1:11" s="92" customFormat="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1" s="26" customFormat="1" ht="11.25" x14ac:dyDescent="0.2">
      <c r="A9" s="24" t="s">
        <v>21</v>
      </c>
      <c r="B9" s="25">
        <v>26351.9</v>
      </c>
      <c r="C9" s="93">
        <f>SUM(C10+C11)</f>
        <v>100</v>
      </c>
      <c r="D9" s="25">
        <v>8784</v>
      </c>
      <c r="E9" s="93">
        <v>100</v>
      </c>
      <c r="F9" s="25">
        <v>8784</v>
      </c>
      <c r="G9" s="93">
        <v>100</v>
      </c>
      <c r="H9" s="25">
        <v>8784</v>
      </c>
      <c r="I9" s="93">
        <v>100</v>
      </c>
    </row>
    <row r="10" spans="1:11" s="26" customFormat="1" ht="11.25" x14ac:dyDescent="0.2">
      <c r="A10" s="27" t="s">
        <v>14</v>
      </c>
      <c r="B10" s="28">
        <v>15668.699999999999</v>
      </c>
      <c r="C10" s="94">
        <f>SUM(B10/$B$9*100)</f>
        <v>59.459469715656169</v>
      </c>
      <c r="D10" s="28">
        <v>4024.2</v>
      </c>
      <c r="E10" s="94">
        <v>45.812841530054641</v>
      </c>
      <c r="F10" s="28">
        <v>5496.5</v>
      </c>
      <c r="G10" s="94">
        <v>62.573998178506372</v>
      </c>
      <c r="H10" s="28">
        <v>6148.1</v>
      </c>
      <c r="I10" s="94">
        <v>69.992030965391621</v>
      </c>
    </row>
    <row r="11" spans="1:11" s="26" customFormat="1" ht="11.25" x14ac:dyDescent="0.2">
      <c r="A11" s="30" t="s">
        <v>15</v>
      </c>
      <c r="B11" s="31">
        <v>10683.2</v>
      </c>
      <c r="C11" s="95">
        <f>SUM(B11/$B$9*100)</f>
        <v>40.540530284343824</v>
      </c>
      <c r="D11" s="31">
        <v>4759.8</v>
      </c>
      <c r="E11" s="95">
        <v>54.187158469945359</v>
      </c>
      <c r="F11" s="31">
        <v>3287.5</v>
      </c>
      <c r="G11" s="95">
        <v>37.426001821493628</v>
      </c>
      <c r="H11" s="31">
        <v>2635.9</v>
      </c>
      <c r="I11" s="95">
        <v>30.007969034608379</v>
      </c>
    </row>
    <row r="12" spans="1:11" s="26" customFormat="1" ht="11.25" x14ac:dyDescent="0.2">
      <c r="A12" s="33"/>
      <c r="B12" s="33"/>
      <c r="C12" s="96"/>
      <c r="D12" s="34"/>
      <c r="E12" s="97"/>
      <c r="F12" s="34"/>
      <c r="G12" s="97"/>
      <c r="H12" s="34"/>
      <c r="I12" s="97"/>
    </row>
    <row r="13" spans="1:11" s="26" customFormat="1" ht="11.25" x14ac:dyDescent="0.2">
      <c r="A13" s="35" t="s">
        <v>22</v>
      </c>
      <c r="B13" s="25">
        <v>26351.899999999994</v>
      </c>
      <c r="C13" s="93">
        <f>SUM(C14+C15+C16+C17+C18+C19+C20+C21+C22)</f>
        <v>100</v>
      </c>
      <c r="D13" s="25">
        <v>8784</v>
      </c>
      <c r="E13" s="93">
        <v>100</v>
      </c>
      <c r="F13" s="25">
        <v>8783.9</v>
      </c>
      <c r="G13" s="93">
        <v>99.998861566484493</v>
      </c>
      <c r="H13" s="25">
        <v>8784</v>
      </c>
      <c r="I13" s="93">
        <v>100</v>
      </c>
    </row>
    <row r="14" spans="1:11" s="26" customFormat="1" ht="11.25" x14ac:dyDescent="0.2">
      <c r="A14" s="36" t="s">
        <v>54</v>
      </c>
      <c r="B14" s="28">
        <v>2235</v>
      </c>
      <c r="C14" s="94">
        <f t="shared" ref="C14:C22" si="0">SUM(B14/$B$9*100)</f>
        <v>8.4813618752348017</v>
      </c>
      <c r="D14" s="28">
        <v>1077.2</v>
      </c>
      <c r="E14" s="94">
        <v>12.263205828779601</v>
      </c>
      <c r="F14" s="28">
        <v>798.9</v>
      </c>
      <c r="G14" s="94">
        <v>9.0949453551912569</v>
      </c>
      <c r="H14" s="28">
        <v>358.9</v>
      </c>
      <c r="I14" s="94">
        <v>4.0858378870673953</v>
      </c>
    </row>
    <row r="15" spans="1:11" s="26" customFormat="1" ht="11.25" x14ac:dyDescent="0.2">
      <c r="A15" s="36" t="s">
        <v>4</v>
      </c>
      <c r="B15" s="28">
        <v>1920.8</v>
      </c>
      <c r="C15" s="94">
        <f t="shared" si="0"/>
        <v>7.2890379820809885</v>
      </c>
      <c r="D15" s="28">
        <v>290.3</v>
      </c>
      <c r="E15" s="94">
        <v>3.3048724954462663</v>
      </c>
      <c r="F15" s="28">
        <v>1429.8</v>
      </c>
      <c r="G15" s="94">
        <v>16.277322404371581</v>
      </c>
      <c r="H15" s="28">
        <v>200.7</v>
      </c>
      <c r="I15" s="94">
        <v>2.2848360655737707</v>
      </c>
    </row>
    <row r="16" spans="1:11" s="26" customFormat="1" ht="11.25" x14ac:dyDescent="0.2">
      <c r="A16" s="36" t="s">
        <v>5</v>
      </c>
      <c r="B16" s="28">
        <v>103.6</v>
      </c>
      <c r="C16" s="94">
        <f t="shared" si="0"/>
        <v>0.39314053256121939</v>
      </c>
      <c r="D16" s="28">
        <v>0</v>
      </c>
      <c r="E16" s="94">
        <v>0</v>
      </c>
      <c r="F16" s="28">
        <v>103.6</v>
      </c>
      <c r="G16" s="94">
        <v>1.1794171220400729</v>
      </c>
      <c r="H16" s="28">
        <v>0</v>
      </c>
      <c r="I16" s="94">
        <v>0</v>
      </c>
    </row>
    <row r="17" spans="1:9" s="26" customFormat="1" ht="11.25" x14ac:dyDescent="0.2">
      <c r="A17" s="36" t="s">
        <v>6</v>
      </c>
      <c r="B17" s="28">
        <v>3834.8999999999996</v>
      </c>
      <c r="C17" s="94">
        <f t="shared" si="0"/>
        <v>14.552650852500197</v>
      </c>
      <c r="D17" s="28">
        <v>1.2</v>
      </c>
      <c r="E17" s="94">
        <v>1.3661202185792349E-2</v>
      </c>
      <c r="F17" s="28">
        <v>3833.7</v>
      </c>
      <c r="G17" s="94">
        <v>43.644125683060111</v>
      </c>
      <c r="H17" s="28">
        <v>0</v>
      </c>
      <c r="I17" s="94">
        <v>0</v>
      </c>
    </row>
    <row r="18" spans="1:9" s="26" customFormat="1" ht="11.25" x14ac:dyDescent="0.2">
      <c r="A18" s="36" t="s">
        <v>7</v>
      </c>
      <c r="B18" s="28">
        <v>11833.8</v>
      </c>
      <c r="C18" s="94">
        <f t="shared" si="0"/>
        <v>44.906818863155976</v>
      </c>
      <c r="D18" s="28">
        <v>4023</v>
      </c>
      <c r="E18" s="94">
        <v>45.799180327868854</v>
      </c>
      <c r="F18" s="28">
        <v>1662.8</v>
      </c>
      <c r="G18" s="94">
        <v>18.929872495446265</v>
      </c>
      <c r="H18" s="28">
        <v>6148</v>
      </c>
      <c r="I18" s="94">
        <v>69.990892531876142</v>
      </c>
    </row>
    <row r="19" spans="1:9" s="26" customFormat="1" ht="11.25" x14ac:dyDescent="0.2">
      <c r="A19" s="36" t="s">
        <v>64</v>
      </c>
      <c r="B19" s="28">
        <v>5380.6</v>
      </c>
      <c r="C19" s="94">
        <f t="shared" si="0"/>
        <v>20.418262060800171</v>
      </c>
      <c r="D19" s="28">
        <v>2692.8</v>
      </c>
      <c r="E19" s="94">
        <v>30.655737704918035</v>
      </c>
      <c r="F19" s="28">
        <v>765.2</v>
      </c>
      <c r="G19" s="94">
        <v>8.7112932604735889</v>
      </c>
      <c r="H19" s="28">
        <v>1922.6</v>
      </c>
      <c r="I19" s="94">
        <v>21.887522768670308</v>
      </c>
    </row>
    <row r="20" spans="1:9" s="26" customFormat="1" ht="11.25" x14ac:dyDescent="0.2">
      <c r="A20" s="36" t="s">
        <v>8</v>
      </c>
      <c r="B20" s="28">
        <v>515.1</v>
      </c>
      <c r="C20" s="94">
        <f t="shared" si="0"/>
        <v>1.9546977637286116</v>
      </c>
      <c r="D20" s="28">
        <v>435.3</v>
      </c>
      <c r="E20" s="94">
        <v>4.9556010928961749</v>
      </c>
      <c r="F20" s="28">
        <v>44.5</v>
      </c>
      <c r="G20" s="94">
        <v>0.50660291438979965</v>
      </c>
      <c r="H20" s="28">
        <v>35.299999999999997</v>
      </c>
      <c r="I20" s="94">
        <v>0.40186703096539156</v>
      </c>
    </row>
    <row r="21" spans="1:9" s="26" customFormat="1" ht="11.25" x14ac:dyDescent="0.2">
      <c r="A21" s="36" t="s">
        <v>9</v>
      </c>
      <c r="B21" s="28">
        <v>64.099999999999994</v>
      </c>
      <c r="C21" s="94">
        <f t="shared" si="0"/>
        <v>0.24324621754029116</v>
      </c>
      <c r="D21" s="28">
        <v>22.6</v>
      </c>
      <c r="E21" s="94">
        <v>0.25728597449908924</v>
      </c>
      <c r="F21" s="28">
        <v>41.5</v>
      </c>
      <c r="G21" s="94">
        <v>0.47244990892531874</v>
      </c>
      <c r="H21" s="28">
        <v>0</v>
      </c>
      <c r="I21" s="94">
        <v>0</v>
      </c>
    </row>
    <row r="22" spans="1:9" s="26" customFormat="1" ht="11.25" x14ac:dyDescent="0.2">
      <c r="A22" s="37" t="s">
        <v>53</v>
      </c>
      <c r="B22" s="31">
        <v>464</v>
      </c>
      <c r="C22" s="95">
        <f t="shared" si="0"/>
        <v>1.7607838523977397</v>
      </c>
      <c r="D22" s="31">
        <v>241.6</v>
      </c>
      <c r="E22" s="95">
        <v>2.7504553734061932</v>
      </c>
      <c r="F22" s="31">
        <v>103.9</v>
      </c>
      <c r="G22" s="95">
        <v>1.182832422586521</v>
      </c>
      <c r="H22" s="31">
        <v>118.5</v>
      </c>
      <c r="I22" s="95">
        <v>1.3490437158469946</v>
      </c>
    </row>
    <row r="23" spans="1:9" s="26" customFormat="1" ht="8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26" customFormat="1" ht="11.25" x14ac:dyDescent="0.2">
      <c r="A24" s="120" t="s">
        <v>51</v>
      </c>
      <c r="B24" s="120"/>
      <c r="C24" s="120"/>
      <c r="D24" s="120"/>
      <c r="E24" s="120"/>
      <c r="F24" s="120"/>
      <c r="G24" s="120"/>
      <c r="H24" s="120"/>
      <c r="I24" s="120"/>
    </row>
    <row r="25" spans="1:9" s="26" customFormat="1" ht="11.25" x14ac:dyDescent="0.2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9" s="26" customFormat="1" ht="11.25" x14ac:dyDescent="0.2">
      <c r="A26" s="115" t="s">
        <v>44</v>
      </c>
      <c r="B26" s="115"/>
      <c r="C26" s="115"/>
      <c r="D26" s="115"/>
      <c r="E26" s="115"/>
      <c r="F26" s="115"/>
      <c r="G26" s="115"/>
      <c r="H26" s="115"/>
      <c r="I26" s="115"/>
    </row>
    <row r="27" spans="1:9" s="26" customFormat="1" ht="11.25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26" customFormat="1" ht="11.25" x14ac:dyDescent="0.2">
      <c r="A28" s="115" t="s">
        <v>50</v>
      </c>
      <c r="B28" s="115"/>
      <c r="C28" s="115"/>
      <c r="D28" s="115"/>
      <c r="E28" s="115"/>
      <c r="F28" s="115"/>
      <c r="G28" s="115"/>
      <c r="H28" s="115"/>
      <c r="I28" s="115"/>
    </row>
    <row r="29" spans="1:9" s="26" customFormat="1" ht="11.25" x14ac:dyDescent="0.2">
      <c r="A29" s="115" t="s">
        <v>16</v>
      </c>
      <c r="B29" s="115"/>
      <c r="C29" s="115"/>
      <c r="D29" s="115"/>
      <c r="E29" s="115"/>
      <c r="F29" s="115"/>
      <c r="G29" s="115"/>
      <c r="H29" s="115"/>
      <c r="I29" s="115"/>
    </row>
  </sheetData>
  <mergeCells count="20">
    <mergeCell ref="A23:I23"/>
    <mergeCell ref="A29:I29"/>
    <mergeCell ref="A24:I24"/>
    <mergeCell ref="A25:I25"/>
    <mergeCell ref="A26:I26"/>
    <mergeCell ref="A27:I27"/>
    <mergeCell ref="A28:I28"/>
    <mergeCell ref="B6:C6"/>
    <mergeCell ref="D6:E6"/>
    <mergeCell ref="F6:G6"/>
    <mergeCell ref="H6:I6"/>
    <mergeCell ref="A7:I7"/>
    <mergeCell ref="A1:I1"/>
    <mergeCell ref="A2:I2"/>
    <mergeCell ref="A3:I3"/>
    <mergeCell ref="A4:I4"/>
    <mergeCell ref="B5:C5"/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I1"/>
    </sheetView>
  </sheetViews>
  <sheetFormatPr defaultRowHeight="12.75" x14ac:dyDescent="0.2"/>
  <cols>
    <col min="1" max="1" width="67.85546875" customWidth="1"/>
    <col min="2" max="9" width="8.7109375" customWidth="1"/>
  </cols>
  <sheetData>
    <row r="1" spans="1:11" s="92" customFormat="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11" s="92" customFormat="1" x14ac:dyDescent="0.2">
      <c r="A2" s="122" t="s">
        <v>46</v>
      </c>
      <c r="B2" s="122"/>
      <c r="C2" s="122"/>
      <c r="D2" s="122"/>
      <c r="E2" s="122"/>
      <c r="F2" s="122"/>
      <c r="G2" s="122"/>
      <c r="H2" s="122"/>
      <c r="I2" s="122"/>
    </row>
    <row r="3" spans="1:11" s="92" customForma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1" s="92" customForma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s="92" customFormat="1" x14ac:dyDescent="0.2">
      <c r="A5" s="99"/>
      <c r="B5" s="123" t="s">
        <v>13</v>
      </c>
      <c r="C5" s="124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11" s="92" customFormat="1" x14ac:dyDescent="0.2">
      <c r="A6" s="98"/>
      <c r="B6" s="116"/>
      <c r="C6" s="117"/>
      <c r="D6" s="116"/>
      <c r="E6" s="118"/>
      <c r="F6" s="116"/>
      <c r="G6" s="118"/>
      <c r="H6" s="116"/>
      <c r="I6" s="119"/>
    </row>
    <row r="7" spans="1:11" s="92" customFormat="1" x14ac:dyDescent="0.2">
      <c r="A7" s="119"/>
      <c r="B7" s="119"/>
      <c r="C7" s="119"/>
      <c r="D7" s="119"/>
      <c r="E7" s="119"/>
      <c r="F7" s="119"/>
      <c r="G7" s="119"/>
      <c r="H7" s="119"/>
      <c r="I7" s="119"/>
      <c r="K7" s="92" t="s">
        <v>20</v>
      </c>
    </row>
    <row r="8" spans="1:11" s="92" customFormat="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1" s="26" customFormat="1" ht="11.25" x14ac:dyDescent="0.2">
      <c r="A9" s="24" t="s">
        <v>21</v>
      </c>
      <c r="B9" s="25">
        <f t="shared" ref="B9:I9" si="0">SUM(B10+B11)</f>
        <v>26280.3</v>
      </c>
      <c r="C9" s="93">
        <f t="shared" si="0"/>
        <v>100</v>
      </c>
      <c r="D9" s="25">
        <f t="shared" si="0"/>
        <v>8760</v>
      </c>
      <c r="E9" s="93">
        <f t="shared" si="0"/>
        <v>100</v>
      </c>
      <c r="F9" s="25">
        <f t="shared" si="0"/>
        <v>8760</v>
      </c>
      <c r="G9" s="93">
        <f t="shared" si="0"/>
        <v>100</v>
      </c>
      <c r="H9" s="25">
        <f t="shared" si="0"/>
        <v>8760</v>
      </c>
      <c r="I9" s="93">
        <f t="shared" si="0"/>
        <v>100</v>
      </c>
    </row>
    <row r="10" spans="1:11" s="26" customFormat="1" ht="11.25" x14ac:dyDescent="0.2">
      <c r="A10" s="27" t="s">
        <v>14</v>
      </c>
      <c r="B10" s="28">
        <f>SUM(B17+B18)</f>
        <v>15280.7</v>
      </c>
      <c r="C10" s="94">
        <f>SUM(B10/$B$9*100)</f>
        <v>58.145074447399772</v>
      </c>
      <c r="D10" s="28">
        <v>3822</v>
      </c>
      <c r="E10" s="94">
        <f>SUM(D10/$D$9*100)</f>
        <v>43.630136986301373</v>
      </c>
      <c r="F10" s="28">
        <v>5394.7</v>
      </c>
      <c r="G10" s="94">
        <f>SUM(F10/$D$9*100)</f>
        <v>61.583333333333336</v>
      </c>
      <c r="H10" s="28">
        <v>6063.8</v>
      </c>
      <c r="I10" s="94">
        <f>SUM(H10/$D$9*100)</f>
        <v>69.221461187214615</v>
      </c>
    </row>
    <row r="11" spans="1:11" s="26" customFormat="1" ht="11.25" x14ac:dyDescent="0.2">
      <c r="A11" s="30" t="s">
        <v>15</v>
      </c>
      <c r="B11" s="31">
        <f>SUM(B14+B15+B16+B19+B20+B21+B22)</f>
        <v>10999.599999999999</v>
      </c>
      <c r="C11" s="95">
        <f>SUM(B11/$B$9*100)</f>
        <v>41.854925552600228</v>
      </c>
      <c r="D11" s="31">
        <v>4938</v>
      </c>
      <c r="E11" s="95">
        <f>SUM(D11/$D$9*100)</f>
        <v>56.369863013698627</v>
      </c>
      <c r="F11" s="31">
        <v>3365.3</v>
      </c>
      <c r="G11" s="95">
        <f>SUM(F11/$D$9*100)</f>
        <v>38.416666666666671</v>
      </c>
      <c r="H11" s="31">
        <v>2696.2</v>
      </c>
      <c r="I11" s="95">
        <f>SUM(H11/$D$9*100)</f>
        <v>30.778538812785389</v>
      </c>
    </row>
    <row r="12" spans="1:11" s="26" customFormat="1" ht="11.25" x14ac:dyDescent="0.2">
      <c r="A12" s="33"/>
      <c r="B12" s="33"/>
      <c r="C12" s="96"/>
      <c r="D12" s="34"/>
      <c r="E12" s="97"/>
      <c r="F12" s="34"/>
      <c r="G12" s="97"/>
      <c r="H12" s="34"/>
      <c r="I12" s="97"/>
    </row>
    <row r="13" spans="1:11" s="26" customFormat="1" ht="11.25" x14ac:dyDescent="0.2">
      <c r="A13" s="35" t="s">
        <v>22</v>
      </c>
      <c r="B13" s="25">
        <f t="shared" ref="B13:I13" si="1">SUM(B14+B15+B16+B17+B18+B19+B20+B21+B22)</f>
        <v>26280.300000000003</v>
      </c>
      <c r="C13" s="93">
        <f t="shared" si="1"/>
        <v>100</v>
      </c>
      <c r="D13" s="25">
        <f t="shared" si="1"/>
        <v>8760.0999999999985</v>
      </c>
      <c r="E13" s="93">
        <f t="shared" si="1"/>
        <v>100.00114155251143</v>
      </c>
      <c r="F13" s="25">
        <f t="shared" si="1"/>
        <v>8760</v>
      </c>
      <c r="G13" s="93">
        <f t="shared" si="1"/>
        <v>100</v>
      </c>
      <c r="H13" s="25">
        <f t="shared" si="1"/>
        <v>8760.1999999999989</v>
      </c>
      <c r="I13" s="93">
        <f t="shared" si="1"/>
        <v>100.00228310502283</v>
      </c>
    </row>
    <row r="14" spans="1:11" s="26" customFormat="1" ht="11.25" x14ac:dyDescent="0.2">
      <c r="A14" s="36" t="s">
        <v>48</v>
      </c>
      <c r="B14" s="28">
        <f t="shared" ref="B14:B22" si="2">SUM(D14+F14+H14)</f>
        <v>2235.3999999999996</v>
      </c>
      <c r="C14" s="94">
        <f t="shared" ref="C14:C22" si="3">SUM(B14/$B$9*100)</f>
        <v>8.5059911797049477</v>
      </c>
      <c r="D14" s="28">
        <v>1061.0999999999999</v>
      </c>
      <c r="E14" s="94">
        <f t="shared" ref="E14:I22" si="4">SUM(D14/$D$9*100)</f>
        <v>12.113013698630136</v>
      </c>
      <c r="F14" s="28">
        <v>802.6</v>
      </c>
      <c r="G14" s="94">
        <f t="shared" si="4"/>
        <v>9.1621004566210047</v>
      </c>
      <c r="H14" s="28">
        <v>371.7</v>
      </c>
      <c r="I14" s="94">
        <f t="shared" si="4"/>
        <v>4.243150684931507</v>
      </c>
    </row>
    <row r="15" spans="1:11" s="26" customFormat="1" ht="11.25" x14ac:dyDescent="0.2">
      <c r="A15" s="36" t="s">
        <v>4</v>
      </c>
      <c r="B15" s="28">
        <f t="shared" si="2"/>
        <v>2031.7</v>
      </c>
      <c r="C15" s="94">
        <f t="shared" si="3"/>
        <v>7.7308858726879075</v>
      </c>
      <c r="D15" s="28">
        <v>274.7</v>
      </c>
      <c r="E15" s="94">
        <f t="shared" si="4"/>
        <v>3.1358447488584478</v>
      </c>
      <c r="F15" s="28">
        <v>1546</v>
      </c>
      <c r="G15" s="94">
        <f t="shared" si="4"/>
        <v>17.648401826484019</v>
      </c>
      <c r="H15" s="28">
        <v>211</v>
      </c>
      <c r="I15" s="94">
        <f t="shared" si="4"/>
        <v>2.4086757990867578</v>
      </c>
    </row>
    <row r="16" spans="1:11" s="26" customFormat="1" ht="11.25" x14ac:dyDescent="0.2">
      <c r="A16" s="36" t="s">
        <v>5</v>
      </c>
      <c r="B16" s="28">
        <f t="shared" si="2"/>
        <v>154.5</v>
      </c>
      <c r="C16" s="94">
        <f t="shared" si="3"/>
        <v>0.58789283227360423</v>
      </c>
      <c r="D16" s="28">
        <v>42.3</v>
      </c>
      <c r="E16" s="94">
        <f t="shared" si="4"/>
        <v>0.48287671232876711</v>
      </c>
      <c r="F16" s="28">
        <v>112.2</v>
      </c>
      <c r="G16" s="94">
        <f t="shared" si="4"/>
        <v>1.2808219178082192</v>
      </c>
      <c r="H16" s="28">
        <v>0</v>
      </c>
      <c r="I16" s="94">
        <f t="shared" si="4"/>
        <v>0</v>
      </c>
    </row>
    <row r="17" spans="1:9" s="26" customFormat="1" ht="11.25" x14ac:dyDescent="0.2">
      <c r="A17" s="36" t="s">
        <v>6</v>
      </c>
      <c r="B17" s="28">
        <f t="shared" si="2"/>
        <v>3816.7</v>
      </c>
      <c r="C17" s="94">
        <f t="shared" si="3"/>
        <v>14.523045779538284</v>
      </c>
      <c r="D17" s="28">
        <v>5.5</v>
      </c>
      <c r="E17" s="94">
        <f t="shared" si="4"/>
        <v>6.2785388127853878E-2</v>
      </c>
      <c r="F17" s="28">
        <v>3811.2</v>
      </c>
      <c r="G17" s="94">
        <f t="shared" si="4"/>
        <v>43.506849315068493</v>
      </c>
      <c r="H17" s="28">
        <v>0</v>
      </c>
      <c r="I17" s="94">
        <f t="shared" si="4"/>
        <v>0</v>
      </c>
    </row>
    <row r="18" spans="1:9" s="26" customFormat="1" ht="11.25" x14ac:dyDescent="0.2">
      <c r="A18" s="36" t="s">
        <v>7</v>
      </c>
      <c r="B18" s="28">
        <f t="shared" si="2"/>
        <v>11464</v>
      </c>
      <c r="C18" s="94">
        <f t="shared" si="3"/>
        <v>43.622028667861478</v>
      </c>
      <c r="D18" s="28">
        <v>3816.5</v>
      </c>
      <c r="E18" s="94">
        <f t="shared" si="4"/>
        <v>43.567351598173516</v>
      </c>
      <c r="F18" s="28">
        <v>1583.5</v>
      </c>
      <c r="G18" s="94">
        <f t="shared" si="4"/>
        <v>18.076484018264839</v>
      </c>
      <c r="H18" s="28">
        <v>6064</v>
      </c>
      <c r="I18" s="94">
        <f t="shared" si="4"/>
        <v>69.223744292237441</v>
      </c>
    </row>
    <row r="19" spans="1:9" s="26" customFormat="1" ht="11.25" x14ac:dyDescent="0.2">
      <c r="A19" s="36" t="s">
        <v>64</v>
      </c>
      <c r="B19" s="28">
        <f t="shared" si="2"/>
        <v>5553.2</v>
      </c>
      <c r="C19" s="94">
        <f t="shared" si="3"/>
        <v>21.130656803765557</v>
      </c>
      <c r="D19" s="28">
        <v>2875.7</v>
      </c>
      <c r="E19" s="94">
        <f t="shared" si="4"/>
        <v>32.827625570776256</v>
      </c>
      <c r="F19" s="28">
        <v>712.6</v>
      </c>
      <c r="G19" s="94">
        <f t="shared" si="4"/>
        <v>8.1347031963470311</v>
      </c>
      <c r="H19" s="28">
        <v>1964.9</v>
      </c>
      <c r="I19" s="94">
        <f t="shared" si="4"/>
        <v>22.430365296803654</v>
      </c>
    </row>
    <row r="20" spans="1:9" s="26" customFormat="1" ht="11.25" x14ac:dyDescent="0.2">
      <c r="A20" s="36" t="s">
        <v>8</v>
      </c>
      <c r="B20" s="28">
        <f t="shared" si="2"/>
        <v>502.5</v>
      </c>
      <c r="C20" s="94">
        <f t="shared" si="3"/>
        <v>1.9120786292393923</v>
      </c>
      <c r="D20" s="28">
        <v>423</v>
      </c>
      <c r="E20" s="94">
        <f t="shared" si="4"/>
        <v>4.8287671232876717</v>
      </c>
      <c r="F20" s="28">
        <v>44.7</v>
      </c>
      <c r="G20" s="94">
        <f t="shared" si="4"/>
        <v>0.51027397260273977</v>
      </c>
      <c r="H20" s="28">
        <v>34.799999999999997</v>
      </c>
      <c r="I20" s="94">
        <f t="shared" si="4"/>
        <v>0.39726027397260272</v>
      </c>
    </row>
    <row r="21" spans="1:9" s="26" customFormat="1" ht="11.25" x14ac:dyDescent="0.2">
      <c r="A21" s="36" t="s">
        <v>9</v>
      </c>
      <c r="B21" s="28">
        <f t="shared" si="2"/>
        <v>65.400000000000006</v>
      </c>
      <c r="C21" s="94">
        <f t="shared" si="3"/>
        <v>0.24885560667115675</v>
      </c>
      <c r="D21" s="28">
        <v>23</v>
      </c>
      <c r="E21" s="94">
        <f t="shared" si="4"/>
        <v>0.26255707762557079</v>
      </c>
      <c r="F21" s="28">
        <v>42.4</v>
      </c>
      <c r="G21" s="94">
        <f t="shared" si="4"/>
        <v>0.48401826484018262</v>
      </c>
      <c r="H21" s="28">
        <v>0</v>
      </c>
      <c r="I21" s="94">
        <f t="shared" si="4"/>
        <v>0</v>
      </c>
    </row>
    <row r="22" spans="1:9" s="26" customFormat="1" ht="11.25" x14ac:dyDescent="0.2">
      <c r="A22" s="37" t="s">
        <v>53</v>
      </c>
      <c r="B22" s="31">
        <f t="shared" si="2"/>
        <v>456.90000000000003</v>
      </c>
      <c r="C22" s="95">
        <f t="shared" si="3"/>
        <v>1.7385646282576686</v>
      </c>
      <c r="D22" s="31">
        <v>238.3</v>
      </c>
      <c r="E22" s="95">
        <f t="shared" si="4"/>
        <v>2.7203196347031966</v>
      </c>
      <c r="F22" s="31">
        <v>104.8</v>
      </c>
      <c r="G22" s="95">
        <f t="shared" si="4"/>
        <v>1.1963470319634704</v>
      </c>
      <c r="H22" s="31">
        <v>113.8</v>
      </c>
      <c r="I22" s="95">
        <f t="shared" si="4"/>
        <v>1.2990867579908676</v>
      </c>
    </row>
    <row r="23" spans="1:9" s="26" customFormat="1" ht="8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26" customFormat="1" ht="11.25" x14ac:dyDescent="0.2">
      <c r="A24" s="120" t="s">
        <v>51</v>
      </c>
      <c r="B24" s="120"/>
      <c r="C24" s="120"/>
      <c r="D24" s="120"/>
      <c r="E24" s="120"/>
      <c r="F24" s="120"/>
      <c r="G24" s="120"/>
      <c r="H24" s="120"/>
      <c r="I24" s="120"/>
    </row>
    <row r="25" spans="1:9" s="13" customFormat="1" x14ac:dyDescent="0.2">
      <c r="A25" s="120" t="s">
        <v>43</v>
      </c>
      <c r="B25" s="120"/>
      <c r="C25" s="120"/>
      <c r="D25" s="120"/>
      <c r="E25" s="120"/>
      <c r="F25" s="120"/>
      <c r="G25" s="120"/>
      <c r="H25" s="120"/>
      <c r="I25" s="120"/>
    </row>
    <row r="26" spans="1:9" s="26" customFormat="1" ht="11.25" x14ac:dyDescent="0.2">
      <c r="A26" s="120"/>
      <c r="B26" s="120"/>
      <c r="C26" s="120"/>
      <c r="D26" s="120"/>
      <c r="E26" s="120"/>
      <c r="F26" s="120"/>
      <c r="G26" s="120"/>
      <c r="H26" s="120"/>
      <c r="I26" s="120"/>
    </row>
    <row r="27" spans="1:9" s="26" customFormat="1" ht="11.25" x14ac:dyDescent="0.2">
      <c r="A27" s="115" t="s">
        <v>44</v>
      </c>
      <c r="B27" s="115"/>
      <c r="C27" s="115"/>
      <c r="D27" s="115"/>
      <c r="E27" s="115"/>
      <c r="F27" s="115"/>
      <c r="G27" s="115"/>
      <c r="H27" s="115"/>
      <c r="I27" s="115"/>
    </row>
    <row r="28" spans="1:9" s="26" customFormat="1" ht="11.25" x14ac:dyDescent="0.2">
      <c r="A28" s="115"/>
      <c r="B28" s="115"/>
      <c r="C28" s="115"/>
      <c r="D28" s="115"/>
      <c r="E28" s="115"/>
      <c r="F28" s="115"/>
      <c r="G28" s="115"/>
      <c r="H28" s="115"/>
      <c r="I28" s="115"/>
    </row>
    <row r="29" spans="1:9" s="26" customFormat="1" ht="11.25" x14ac:dyDescent="0.2">
      <c r="A29" s="115" t="s">
        <v>47</v>
      </c>
      <c r="B29" s="115"/>
      <c r="C29" s="115"/>
      <c r="D29" s="115"/>
      <c r="E29" s="115"/>
      <c r="F29" s="115"/>
      <c r="G29" s="115"/>
      <c r="H29" s="115"/>
      <c r="I29" s="115"/>
    </row>
    <row r="30" spans="1:9" s="26" customFormat="1" ht="11.25" x14ac:dyDescent="0.2">
      <c r="A30" s="115" t="s">
        <v>16</v>
      </c>
      <c r="B30" s="115"/>
      <c r="C30" s="115"/>
      <c r="D30" s="115"/>
      <c r="E30" s="115"/>
      <c r="F30" s="115"/>
      <c r="G30" s="115"/>
      <c r="H30" s="115"/>
      <c r="I30" s="115"/>
    </row>
  </sheetData>
  <mergeCells count="21">
    <mergeCell ref="A1:I1"/>
    <mergeCell ref="A2:I2"/>
    <mergeCell ref="A3:I3"/>
    <mergeCell ref="A4:I4"/>
    <mergeCell ref="D5:E5"/>
    <mergeCell ref="F5:G5"/>
    <mergeCell ref="H5:I5"/>
    <mergeCell ref="B5:C5"/>
    <mergeCell ref="A30:I30"/>
    <mergeCell ref="D6:E6"/>
    <mergeCell ref="F6:G6"/>
    <mergeCell ref="H6:I6"/>
    <mergeCell ref="A7:I7"/>
    <mergeCell ref="A23:I23"/>
    <mergeCell ref="A24:I24"/>
    <mergeCell ref="B6:C6"/>
    <mergeCell ref="A25:I25"/>
    <mergeCell ref="A26:I26"/>
    <mergeCell ref="A27:I27"/>
    <mergeCell ref="A28:I28"/>
    <mergeCell ref="A29:I2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I1"/>
    </sheetView>
  </sheetViews>
  <sheetFormatPr defaultRowHeight="12.75" x14ac:dyDescent="0.2"/>
  <cols>
    <col min="1" max="1" width="67.85546875" customWidth="1"/>
    <col min="2" max="9" width="8.7109375" customWidth="1"/>
  </cols>
  <sheetData>
    <row r="1" spans="1:11" s="92" customFormat="1" x14ac:dyDescent="0.2">
      <c r="A1" s="122"/>
      <c r="B1" s="122"/>
      <c r="C1" s="122"/>
      <c r="D1" s="122"/>
      <c r="E1" s="122"/>
      <c r="F1" s="122"/>
      <c r="G1" s="122"/>
      <c r="H1" s="122"/>
      <c r="I1" s="122"/>
    </row>
    <row r="2" spans="1:11" s="92" customFormat="1" x14ac:dyDescent="0.2">
      <c r="A2" s="122" t="s">
        <v>42</v>
      </c>
      <c r="B2" s="122"/>
      <c r="C2" s="122"/>
      <c r="D2" s="122"/>
      <c r="E2" s="122"/>
      <c r="F2" s="122"/>
      <c r="G2" s="122"/>
      <c r="H2" s="122"/>
      <c r="I2" s="122"/>
    </row>
    <row r="3" spans="1:11" s="92" customForma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1" s="92" customFormat="1" x14ac:dyDescent="0.2">
      <c r="A4" s="119"/>
      <c r="B4" s="119"/>
      <c r="C4" s="119"/>
      <c r="D4" s="119"/>
      <c r="E4" s="119"/>
      <c r="F4" s="119"/>
      <c r="G4" s="119"/>
      <c r="H4" s="119"/>
      <c r="I4" s="119"/>
    </row>
    <row r="5" spans="1:11" s="92" customFormat="1" x14ac:dyDescent="0.2">
      <c r="A5" s="91"/>
      <c r="B5" s="90" t="s">
        <v>13</v>
      </c>
      <c r="C5" s="91"/>
      <c r="D5" s="123" t="s">
        <v>0</v>
      </c>
      <c r="E5" s="124"/>
      <c r="F5" s="123" t="s">
        <v>1</v>
      </c>
      <c r="G5" s="124"/>
      <c r="H5" s="123" t="s">
        <v>2</v>
      </c>
      <c r="I5" s="125"/>
    </row>
    <row r="6" spans="1:11" s="92" customFormat="1" x14ac:dyDescent="0.2">
      <c r="A6" s="89"/>
      <c r="B6" s="88"/>
      <c r="C6" s="89"/>
      <c r="D6" s="116"/>
      <c r="E6" s="118"/>
      <c r="F6" s="116"/>
      <c r="G6" s="118"/>
      <c r="H6" s="116"/>
      <c r="I6" s="119"/>
    </row>
    <row r="7" spans="1:11" s="92" customFormat="1" x14ac:dyDescent="0.2">
      <c r="A7" s="119"/>
      <c r="B7" s="119"/>
      <c r="C7" s="119"/>
      <c r="D7" s="119"/>
      <c r="E7" s="119"/>
      <c r="F7" s="119"/>
      <c r="G7" s="119"/>
      <c r="H7" s="119"/>
      <c r="I7" s="119"/>
      <c r="K7" s="92" t="s">
        <v>20</v>
      </c>
    </row>
    <row r="8" spans="1:11" s="92" customFormat="1" x14ac:dyDescent="0.2">
      <c r="A8" s="22"/>
      <c r="B8" s="100" t="s">
        <v>3</v>
      </c>
      <c r="C8" s="100" t="s">
        <v>61</v>
      </c>
      <c r="D8" s="100" t="s">
        <v>3</v>
      </c>
      <c r="E8" s="100" t="s">
        <v>61</v>
      </c>
      <c r="F8" s="100" t="s">
        <v>3</v>
      </c>
      <c r="G8" s="100" t="s">
        <v>61</v>
      </c>
      <c r="H8" s="100" t="s">
        <v>3</v>
      </c>
      <c r="I8" s="100" t="s">
        <v>61</v>
      </c>
    </row>
    <row r="9" spans="1:11" s="26" customFormat="1" ht="11.25" x14ac:dyDescent="0.2">
      <c r="A9" s="24" t="s">
        <v>21</v>
      </c>
      <c r="B9" s="25">
        <f t="shared" ref="B9:I9" si="0">SUM(B10+B11)</f>
        <v>26280.1</v>
      </c>
      <c r="C9" s="93">
        <f t="shared" si="0"/>
        <v>100</v>
      </c>
      <c r="D9" s="25">
        <f t="shared" si="0"/>
        <v>8760</v>
      </c>
      <c r="E9" s="93">
        <f t="shared" si="0"/>
        <v>100</v>
      </c>
      <c r="F9" s="25">
        <f t="shared" si="0"/>
        <v>8760</v>
      </c>
      <c r="G9" s="93">
        <f t="shared" si="0"/>
        <v>99.999999999999986</v>
      </c>
      <c r="H9" s="25">
        <f t="shared" si="0"/>
        <v>8760</v>
      </c>
      <c r="I9" s="93">
        <f t="shared" si="0"/>
        <v>100</v>
      </c>
    </row>
    <row r="10" spans="1:11" s="26" customFormat="1" ht="11.25" x14ac:dyDescent="0.2">
      <c r="A10" s="27" t="s">
        <v>14</v>
      </c>
      <c r="B10" s="28">
        <f>SUM(B17+B18)</f>
        <v>15195.9</v>
      </c>
      <c r="C10" s="94">
        <f>SUM(B10/$B$9*100)</f>
        <v>57.822839334705733</v>
      </c>
      <c r="D10" s="28">
        <v>3763.8</v>
      </c>
      <c r="E10" s="94">
        <f>SUM(D10/$D$9*100)</f>
        <v>42.965753424657535</v>
      </c>
      <c r="F10" s="28">
        <v>5398.4</v>
      </c>
      <c r="G10" s="94">
        <f>SUM(F10/$D$9*100)</f>
        <v>61.625570776255699</v>
      </c>
      <c r="H10" s="28">
        <v>6033.7</v>
      </c>
      <c r="I10" s="94">
        <f>SUM(H10/$D$9*100)</f>
        <v>68.87785388127854</v>
      </c>
    </row>
    <row r="11" spans="1:11" s="26" customFormat="1" ht="11.25" x14ac:dyDescent="0.2">
      <c r="A11" s="30" t="s">
        <v>15</v>
      </c>
      <c r="B11" s="31">
        <f>SUM(B14+B15+B16+B19+B20+B21+B22)</f>
        <v>11084.199999999999</v>
      </c>
      <c r="C11" s="95">
        <f>SUM(B11/$B$9*100)</f>
        <v>42.177160665294274</v>
      </c>
      <c r="D11" s="31">
        <v>4996.2</v>
      </c>
      <c r="E11" s="95">
        <f>SUM(D11/$D$9*100)</f>
        <v>57.034246575342465</v>
      </c>
      <c r="F11" s="31">
        <v>3361.6</v>
      </c>
      <c r="G11" s="95">
        <f>SUM(F11/$D$9*100)</f>
        <v>38.374429223744286</v>
      </c>
      <c r="H11" s="31">
        <v>2726.3</v>
      </c>
      <c r="I11" s="95">
        <f>SUM(H11/$D$9*100)</f>
        <v>31.12214611872146</v>
      </c>
    </row>
    <row r="12" spans="1:11" s="26" customFormat="1" ht="11.25" x14ac:dyDescent="0.2">
      <c r="A12" s="33"/>
      <c r="B12" s="33"/>
      <c r="C12" s="96"/>
      <c r="D12" s="34"/>
      <c r="E12" s="97"/>
      <c r="F12" s="34"/>
      <c r="G12" s="97"/>
      <c r="H12" s="34"/>
      <c r="I12" s="97"/>
    </row>
    <row r="13" spans="1:11" s="26" customFormat="1" ht="11.25" x14ac:dyDescent="0.2">
      <c r="A13" s="35" t="s">
        <v>22</v>
      </c>
      <c r="B13" s="25">
        <f t="shared" ref="B13:I13" si="1">SUM(B14+B15+B16+B17+B18+B19+B20+B21+B22)</f>
        <v>26280.100000000002</v>
      </c>
      <c r="C13" s="93">
        <f t="shared" si="1"/>
        <v>100</v>
      </c>
      <c r="D13" s="25">
        <f t="shared" si="1"/>
        <v>8760</v>
      </c>
      <c r="E13" s="93">
        <f t="shared" si="1"/>
        <v>99.999999999999986</v>
      </c>
      <c r="F13" s="25">
        <f t="shared" si="1"/>
        <v>8760</v>
      </c>
      <c r="G13" s="93">
        <f t="shared" si="1"/>
        <v>100</v>
      </c>
      <c r="H13" s="25">
        <f t="shared" si="1"/>
        <v>8760.1</v>
      </c>
      <c r="I13" s="93">
        <f t="shared" si="1"/>
        <v>100.00114155251141</v>
      </c>
    </row>
    <row r="14" spans="1:11" s="26" customFormat="1" ht="11.25" x14ac:dyDescent="0.2">
      <c r="A14" s="36" t="s">
        <v>48</v>
      </c>
      <c r="B14" s="28">
        <f t="shared" ref="B14:B22" si="2">SUM(D14+F14+H14)</f>
        <v>2203.6999999999998</v>
      </c>
      <c r="C14" s="94">
        <f t="shared" ref="C14:C22" si="3">SUM(B14/$B$9*100)</f>
        <v>8.3854323233168824</v>
      </c>
      <c r="D14" s="28">
        <v>1037.9000000000001</v>
      </c>
      <c r="E14" s="94">
        <f t="shared" ref="E14:I22" si="4">SUM(D14/$D$9*100)</f>
        <v>11.848173515981737</v>
      </c>
      <c r="F14" s="28">
        <v>803.1</v>
      </c>
      <c r="G14" s="94">
        <f t="shared" si="4"/>
        <v>9.1678082191780828</v>
      </c>
      <c r="H14" s="28">
        <v>362.7</v>
      </c>
      <c r="I14" s="94">
        <f t="shared" si="4"/>
        <v>4.1404109589041092</v>
      </c>
    </row>
    <row r="15" spans="1:11" s="26" customFormat="1" ht="11.25" x14ac:dyDescent="0.2">
      <c r="A15" s="36" t="s">
        <v>4</v>
      </c>
      <c r="B15" s="28">
        <f t="shared" si="2"/>
        <v>2153.5</v>
      </c>
      <c r="C15" s="94">
        <f t="shared" si="3"/>
        <v>8.194413263267645</v>
      </c>
      <c r="D15" s="28">
        <v>396.5</v>
      </c>
      <c r="E15" s="94">
        <f t="shared" si="4"/>
        <v>4.5262557077625569</v>
      </c>
      <c r="F15" s="28">
        <v>1525.4</v>
      </c>
      <c r="G15" s="94">
        <f t="shared" si="4"/>
        <v>17.413242009132421</v>
      </c>
      <c r="H15" s="28">
        <v>231.6</v>
      </c>
      <c r="I15" s="94">
        <f t="shared" si="4"/>
        <v>2.6438356164383561</v>
      </c>
    </row>
    <row r="16" spans="1:11" s="26" customFormat="1" ht="11.25" x14ac:dyDescent="0.2">
      <c r="A16" s="36" t="s">
        <v>5</v>
      </c>
      <c r="B16" s="28">
        <f t="shared" si="2"/>
        <v>119.6</v>
      </c>
      <c r="C16" s="94">
        <f t="shared" si="3"/>
        <v>0.45509720282647331</v>
      </c>
      <c r="D16" s="28">
        <v>0</v>
      </c>
      <c r="E16" s="94">
        <f t="shared" si="4"/>
        <v>0</v>
      </c>
      <c r="F16" s="28">
        <v>119.6</v>
      </c>
      <c r="G16" s="94">
        <f t="shared" si="4"/>
        <v>1.365296803652968</v>
      </c>
      <c r="H16" s="28">
        <v>0</v>
      </c>
      <c r="I16" s="94">
        <f t="shared" si="4"/>
        <v>0</v>
      </c>
    </row>
    <row r="17" spans="1:9" s="26" customFormat="1" ht="11.25" x14ac:dyDescent="0.2">
      <c r="A17" s="36" t="s">
        <v>6</v>
      </c>
      <c r="B17" s="28">
        <f t="shared" si="2"/>
        <v>3853.9</v>
      </c>
      <c r="C17" s="94">
        <f t="shared" si="3"/>
        <v>14.664708277365765</v>
      </c>
      <c r="D17" s="28">
        <v>17.3</v>
      </c>
      <c r="E17" s="94">
        <f t="shared" si="4"/>
        <v>0.19748858447488585</v>
      </c>
      <c r="F17" s="28">
        <v>3836.6</v>
      </c>
      <c r="G17" s="94">
        <f t="shared" si="4"/>
        <v>43.796803652968038</v>
      </c>
      <c r="H17" s="28">
        <v>0</v>
      </c>
      <c r="I17" s="94">
        <f t="shared" si="4"/>
        <v>0</v>
      </c>
    </row>
    <row r="18" spans="1:9" s="26" customFormat="1" ht="11.25" x14ac:dyDescent="0.2">
      <c r="A18" s="36" t="s">
        <v>7</v>
      </c>
      <c r="B18" s="28">
        <f t="shared" si="2"/>
        <v>11342</v>
      </c>
      <c r="C18" s="94">
        <f t="shared" si="3"/>
        <v>43.158131057339965</v>
      </c>
      <c r="D18" s="28">
        <v>3746.5</v>
      </c>
      <c r="E18" s="94">
        <f t="shared" si="4"/>
        <v>42.768264840182646</v>
      </c>
      <c r="F18" s="28">
        <v>1561.8</v>
      </c>
      <c r="G18" s="94">
        <f t="shared" si="4"/>
        <v>17.828767123287669</v>
      </c>
      <c r="H18" s="28">
        <v>6033.7</v>
      </c>
      <c r="I18" s="94">
        <f t="shared" si="4"/>
        <v>68.87785388127854</v>
      </c>
    </row>
    <row r="19" spans="1:9" s="26" customFormat="1" ht="11.25" x14ac:dyDescent="0.2">
      <c r="A19" s="36" t="s">
        <v>64</v>
      </c>
      <c r="B19" s="28">
        <f t="shared" si="2"/>
        <v>5603</v>
      </c>
      <c r="C19" s="94">
        <f t="shared" si="3"/>
        <v>21.320314610674998</v>
      </c>
      <c r="D19" s="28">
        <v>2905.4</v>
      </c>
      <c r="E19" s="94">
        <f t="shared" si="4"/>
        <v>33.166666666666664</v>
      </c>
      <c r="F19" s="28">
        <v>724.1</v>
      </c>
      <c r="G19" s="94">
        <f t="shared" si="4"/>
        <v>8.2659817351598175</v>
      </c>
      <c r="H19" s="28">
        <v>1973.5</v>
      </c>
      <c r="I19" s="94">
        <f t="shared" si="4"/>
        <v>22.528538812785389</v>
      </c>
    </row>
    <row r="20" spans="1:9" s="26" customFormat="1" ht="11.25" x14ac:dyDescent="0.2">
      <c r="A20" s="36" t="s">
        <v>8</v>
      </c>
      <c r="B20" s="28">
        <f t="shared" si="2"/>
        <v>469.4</v>
      </c>
      <c r="C20" s="94">
        <f t="shared" si="3"/>
        <v>1.786142366277145</v>
      </c>
      <c r="D20" s="28">
        <v>375.4</v>
      </c>
      <c r="E20" s="94">
        <f t="shared" si="4"/>
        <v>4.2853881278538815</v>
      </c>
      <c r="F20" s="28">
        <v>44.4</v>
      </c>
      <c r="G20" s="94">
        <f t="shared" si="4"/>
        <v>0.50684931506849307</v>
      </c>
      <c r="H20" s="28">
        <v>49.6</v>
      </c>
      <c r="I20" s="94">
        <f t="shared" si="4"/>
        <v>0.56621004566210043</v>
      </c>
    </row>
    <row r="21" spans="1:9" s="26" customFormat="1" ht="11.25" x14ac:dyDescent="0.2">
      <c r="A21" s="36" t="s">
        <v>9</v>
      </c>
      <c r="B21" s="28">
        <f t="shared" si="2"/>
        <v>61.4</v>
      </c>
      <c r="C21" s="94">
        <f t="shared" si="3"/>
        <v>0.23363685830723627</v>
      </c>
      <c r="D21" s="28">
        <v>20.5</v>
      </c>
      <c r="E21" s="94">
        <f t="shared" si="4"/>
        <v>0.23401826484018262</v>
      </c>
      <c r="F21" s="28">
        <v>40.9</v>
      </c>
      <c r="G21" s="94">
        <f t="shared" si="4"/>
        <v>0.46689497716894973</v>
      </c>
      <c r="H21" s="28">
        <v>0</v>
      </c>
      <c r="I21" s="94">
        <f t="shared" si="4"/>
        <v>0</v>
      </c>
    </row>
    <row r="22" spans="1:9" s="26" customFormat="1" ht="11.25" x14ac:dyDescent="0.2">
      <c r="A22" s="37" t="s">
        <v>53</v>
      </c>
      <c r="B22" s="31">
        <f t="shared" si="2"/>
        <v>473.6</v>
      </c>
      <c r="C22" s="95">
        <f t="shared" si="3"/>
        <v>1.8021240406238943</v>
      </c>
      <c r="D22" s="31">
        <v>260.5</v>
      </c>
      <c r="E22" s="95">
        <f t="shared" si="4"/>
        <v>2.9737442922374431</v>
      </c>
      <c r="F22" s="31">
        <v>104.1</v>
      </c>
      <c r="G22" s="95">
        <f t="shared" si="4"/>
        <v>1.1883561643835616</v>
      </c>
      <c r="H22" s="31">
        <v>109</v>
      </c>
      <c r="I22" s="95">
        <f t="shared" si="4"/>
        <v>1.2442922374429224</v>
      </c>
    </row>
    <row r="23" spans="1:9" s="26" customFormat="1" ht="8.2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s="26" customFormat="1" ht="11.25" x14ac:dyDescent="0.2">
      <c r="A24" s="120" t="s">
        <v>51</v>
      </c>
      <c r="B24" s="120"/>
      <c r="C24" s="120"/>
      <c r="D24" s="120"/>
      <c r="E24" s="120"/>
      <c r="F24" s="120"/>
      <c r="G24" s="120"/>
      <c r="H24" s="120"/>
      <c r="I24" s="120"/>
    </row>
    <row r="25" spans="1:9" s="13" customFormat="1" ht="11.25" customHeight="1" x14ac:dyDescent="0.2">
      <c r="A25" s="120" t="s">
        <v>43</v>
      </c>
      <c r="B25" s="120"/>
      <c r="C25" s="120"/>
      <c r="D25" s="120"/>
      <c r="E25" s="120"/>
      <c r="F25" s="120"/>
      <c r="G25" s="120"/>
      <c r="H25" s="120"/>
      <c r="I25" s="120"/>
    </row>
    <row r="26" spans="1:9" s="26" customFormat="1" ht="11.25" x14ac:dyDescent="0.2">
      <c r="A26" s="120"/>
      <c r="B26" s="120"/>
      <c r="C26" s="120"/>
      <c r="D26" s="120"/>
      <c r="E26" s="120"/>
      <c r="F26" s="120"/>
      <c r="G26" s="120"/>
      <c r="H26" s="120"/>
      <c r="I26" s="120"/>
    </row>
    <row r="27" spans="1:9" s="26" customFormat="1" ht="11.25" x14ac:dyDescent="0.2">
      <c r="A27" s="115" t="s">
        <v>44</v>
      </c>
      <c r="B27" s="115"/>
      <c r="C27" s="115"/>
      <c r="D27" s="115"/>
      <c r="E27" s="115"/>
      <c r="F27" s="115"/>
      <c r="G27" s="115"/>
      <c r="H27" s="115"/>
      <c r="I27" s="115"/>
    </row>
    <row r="28" spans="1:9" s="26" customFormat="1" ht="11.25" x14ac:dyDescent="0.2">
      <c r="A28" s="115"/>
      <c r="B28" s="115"/>
      <c r="C28" s="115"/>
      <c r="D28" s="115"/>
      <c r="E28" s="115"/>
      <c r="F28" s="115"/>
      <c r="G28" s="115"/>
      <c r="H28" s="115"/>
      <c r="I28" s="115"/>
    </row>
    <row r="29" spans="1:9" s="26" customFormat="1" ht="11.25" x14ac:dyDescent="0.2">
      <c r="A29" s="115" t="s">
        <v>45</v>
      </c>
      <c r="B29" s="115"/>
      <c r="C29" s="115"/>
      <c r="D29" s="115"/>
      <c r="E29" s="115"/>
      <c r="F29" s="115"/>
      <c r="G29" s="115"/>
      <c r="H29" s="115"/>
      <c r="I29" s="115"/>
    </row>
    <row r="30" spans="1:9" s="26" customFormat="1" ht="11.25" x14ac:dyDescent="0.2">
      <c r="A30" s="115" t="s">
        <v>16</v>
      </c>
      <c r="B30" s="115"/>
      <c r="C30" s="115"/>
      <c r="D30" s="115"/>
      <c r="E30" s="115"/>
      <c r="F30" s="115"/>
      <c r="G30" s="115"/>
      <c r="H30" s="115"/>
      <c r="I30" s="115"/>
    </row>
  </sheetData>
  <mergeCells count="19">
    <mergeCell ref="A1:I1"/>
    <mergeCell ref="A2:I2"/>
    <mergeCell ref="A3:I3"/>
    <mergeCell ref="A4:I4"/>
    <mergeCell ref="D5:E5"/>
    <mergeCell ref="F5:G5"/>
    <mergeCell ref="H5:I5"/>
    <mergeCell ref="A30:I30"/>
    <mergeCell ref="D6:E6"/>
    <mergeCell ref="F6:G6"/>
    <mergeCell ref="H6:I6"/>
    <mergeCell ref="A7:I7"/>
    <mergeCell ref="A23:I23"/>
    <mergeCell ref="A24:I24"/>
    <mergeCell ref="A25:I25"/>
    <mergeCell ref="A26:I26"/>
    <mergeCell ref="A27:I27"/>
    <mergeCell ref="A28:I28"/>
    <mergeCell ref="A29:I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9</vt:i4>
      </vt:variant>
    </vt:vector>
  </HeadingPairs>
  <TitlesOfParts>
    <vt:vector size="2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'2014'!Area_stampa</vt:lpstr>
      <vt:lpstr>'2015'!Area_stampa</vt:lpstr>
      <vt:lpstr>'2016'!Area_stampa</vt:lpstr>
      <vt:lpstr>'2017'!Area_stampa</vt:lpstr>
      <vt:lpstr>'2018'!Area_stampa</vt:lpstr>
      <vt:lpstr>'2019'!Area_stampa</vt:lpstr>
      <vt:lpstr>'2020'!Area_stampa</vt:lpstr>
      <vt:lpstr>'2021'!Area_stampa</vt:lpstr>
      <vt:lpstr>'2022'!Area_stampa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Emissioni radiofoniche della RSI (in ore), secondo la rete e i contenuti, nel 2009</dc:title>
  <dc:creator>Piazzini Laura</dc:creator>
  <cp:lastModifiedBy>Charpié Antoine / T116896</cp:lastModifiedBy>
  <cp:lastPrinted>2015-09-16T07:46:00Z</cp:lastPrinted>
  <dcterms:created xsi:type="dcterms:W3CDTF">2004-01-21T10:30:19Z</dcterms:created>
  <dcterms:modified xsi:type="dcterms:W3CDTF">2023-04-26T07:03:45Z</dcterms:modified>
</cp:coreProperties>
</file>