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/>
  <calcPr fullCalcOnLoad="1"/>
</workbook>
</file>

<file path=xl/sharedStrings.xml><?xml version="1.0" encoding="utf-8"?>
<sst xmlns="http://schemas.openxmlformats.org/spreadsheetml/2006/main" count="391" uniqueCount="67">
  <si>
    <t>Saldo al 31.12.2007</t>
  </si>
  <si>
    <t>Variazione</t>
  </si>
  <si>
    <t>Saldo al 31.12.2008</t>
  </si>
  <si>
    <t>Attivo</t>
  </si>
  <si>
    <t>Beni patrimoniali</t>
  </si>
  <si>
    <t>Liquidità</t>
  </si>
  <si>
    <t>Crediti</t>
  </si>
  <si>
    <t>Investimenti in beni patrimoniali</t>
  </si>
  <si>
    <t>Transitori attivi</t>
  </si>
  <si>
    <t>Beni amministrativi</t>
  </si>
  <si>
    <t>Investimenti in beni amministrativi</t>
  </si>
  <si>
    <t>Prestiti e partecipazioni</t>
  </si>
  <si>
    <t>Contributi per investimenti</t>
  </si>
  <si>
    <t>Altre uscite attivate</t>
  </si>
  <si>
    <t>Finanziamenti speciali</t>
  </si>
  <si>
    <t>Passivo</t>
  </si>
  <si>
    <t>Capitale di terzi</t>
  </si>
  <si>
    <t>Impegni correnti</t>
  </si>
  <si>
    <t>Debiti a breve termine</t>
  </si>
  <si>
    <t>Debiti a medio e a lungo termine</t>
  </si>
  <si>
    <t>Debiti per gestioni speciali</t>
  </si>
  <si>
    <t>Accantonamenti</t>
  </si>
  <si>
    <t>Transitori passivi</t>
  </si>
  <si>
    <t>Impegni verso finanziamenti speciali</t>
  </si>
  <si>
    <r>
      <t>Capitale proprio</t>
    </r>
    <r>
      <rPr>
        <vertAlign val="superscript"/>
        <sz val="8"/>
        <color indexed="8"/>
        <rFont val="Arial"/>
        <family val="2"/>
      </rPr>
      <t>1</t>
    </r>
  </si>
  <si>
    <t>Fonte: Statistica finanziaria dei comuni, Dipartimento delle istituzioni, Sezione degli enti locali, Bellinzona</t>
  </si>
  <si>
    <t>Ustat, ultima modifica: 09.07.2010</t>
  </si>
  <si>
    <t>Saldo al 31.12.2006</t>
  </si>
  <si>
    <t>Ustat, ultima modifica: 06.08.2009</t>
  </si>
  <si>
    <t>Saldo al 31.12.2005</t>
  </si>
  <si>
    <t>Ustat, ultima modifica: 20.11.2008</t>
  </si>
  <si>
    <t>Saldo al 31.12.2004</t>
  </si>
  <si>
    <t>Ustat, ultima modifica: 09.10.2007</t>
  </si>
  <si>
    <t>Saldo al 31.12.2003</t>
  </si>
  <si>
    <t>Ustat, ultima modifica: 25.09.2006</t>
  </si>
  <si>
    <t>T_180204_06C</t>
  </si>
  <si>
    <t>Saldo al 31.12.2009</t>
  </si>
  <si>
    <t>Ustat, ultima modifica: 13.10.2011</t>
  </si>
  <si>
    <t>Saldo al 31.12.2010</t>
  </si>
  <si>
    <t>Ustat, ultima modifica: 12.07.2012</t>
  </si>
  <si>
    <r>
      <t>1</t>
    </r>
    <r>
      <rPr>
        <sz val="8"/>
        <color indexed="8"/>
        <rFont val="Arial"/>
        <family val="2"/>
      </rPr>
      <t xml:space="preserve"> La variazione non corrisponde al risultato d'esercizio a causa di operazioni effettuate direttamente sul capitale proprio.</t>
    </r>
  </si>
  <si>
    <t>Bilancio patrimoniale dei Comuni (in mille franchi), in Ticino, al 31.12.2010</t>
  </si>
  <si>
    <t>Bilancio patrimoniale dei Comuni (in mille franchi), in Ticino, al 31.12.2009</t>
  </si>
  <si>
    <t>Bilancio patrimoniale dei Comuni (in mille franchi), in Ticino, al 31.12.2008</t>
  </si>
  <si>
    <t>Bilancio patrimoniale dei Comuni (in mille franchi), in Ticino, al 31.12.2007</t>
  </si>
  <si>
    <t>Bilancio patrimoniale dei Comuni (in mille franchi), in Ticino, al 31.12.2006</t>
  </si>
  <si>
    <t>Bilancio patrimoniale dei Comuni (in 1.000 franchi), in Ticino, al 31.12.2005</t>
  </si>
  <si>
    <t>Bilancio patrimoniale dei Comuni (in 1.000 franchi), in Ticino, al 31.12.2004</t>
  </si>
  <si>
    <t>Bilancio patrimoniale dei Comuni (in mille franchi), in Ticino, al 31.12.2011</t>
  </si>
  <si>
    <t>Saldo al 31.12.2011</t>
  </si>
  <si>
    <t>Ustat, ultima modifica: 11.07.2013</t>
  </si>
  <si>
    <t>Bilancio patrimoniale dei Comuni (in mille franchi), in Ticino, al 31.12.2012</t>
  </si>
  <si>
    <t>Saldo al 31.12.2012</t>
  </si>
  <si>
    <t>Ustat, ultima modifica: 12.06.2014</t>
  </si>
  <si>
    <t>Bilancio patrimoniale dei Comuni (in mille franchi), in Ticino, al 31.12.2013</t>
  </si>
  <si>
    <t>Saldo al 31.12.2013</t>
  </si>
  <si>
    <t>Ustat, ultima modifica: 12.02.2016</t>
  </si>
  <si>
    <t>Bilancio patrimoniale dei Comuni (in mille franchi), in Ticino, al 31.12.2014</t>
  </si>
  <si>
    <t>Saldo al 31.12.2014</t>
  </si>
  <si>
    <t>Ustat, ultima modifica: 12.07.2016</t>
  </si>
  <si>
    <t>Bilancio patrimoniale dei Comuni (in mille franchi), in Ticino, al 31.12.2015</t>
  </si>
  <si>
    <t>Saldo al 31.12.2015</t>
  </si>
  <si>
    <t>Ustat, ultima modifica: 30.06.2017</t>
  </si>
  <si>
    <t>Bilancio patrimoniale dei Comuni (in mille franchi), in Ticino, al 31.12.2016</t>
  </si>
  <si>
    <t>Saldo al 31.12.2016</t>
  </si>
  <si>
    <t>Ustat, ultima modifica: 17.01.2020</t>
  </si>
  <si>
    <t>Avvertenza: a partire dal 2017, serie interrotta a seguito dell'introduzione graduale da parte dei comuni del modello contabile armonizzato MCA2 (v. a. www.ti.ch/sel &gt; Dati finanziari &gt; Statistica finanziaria).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</si>
</sst>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vertAlign val="superscript"/>
      <sz val="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top" wrapText="1"/>
    </xf>
    <xf numFmtId="180" fontId="8" fillId="0" borderId="12" xfId="0" applyNumberFormat="1" applyFont="1" applyFill="1" applyBorder="1" applyAlignment="1">
      <alignment horizontal="left" vertical="top" wrapText="1"/>
    </xf>
    <xf numFmtId="180" fontId="8" fillId="0" borderId="13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/>
    </xf>
    <xf numFmtId="180" fontId="8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180" fontId="11" fillId="0" borderId="0" xfId="0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63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61</v>
      </c>
      <c r="D5" s="8" t="s">
        <v>1</v>
      </c>
      <c r="E5" s="7" t="s">
        <v>64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v>3827742.44778</v>
      </c>
      <c r="D8" s="13">
        <f>E8-C8</f>
        <v>82289.25477999914</v>
      </c>
      <c r="E8" s="13">
        <v>3910031.702559999</v>
      </c>
    </row>
    <row r="9" spans="1:5" s="12" customFormat="1" ht="11.25" customHeight="1">
      <c r="A9" s="43" t="s">
        <v>4</v>
      </c>
      <c r="B9" s="43"/>
      <c r="C9" s="14">
        <v>1622272.7943000002</v>
      </c>
      <c r="D9" s="14">
        <f aca="true" t="shared" si="0" ref="D9:D19">E9-C9</f>
        <v>23185.878169999458</v>
      </c>
      <c r="E9" s="14">
        <v>1645458.6724699996</v>
      </c>
    </row>
    <row r="10" spans="2:5" s="15" customFormat="1" ht="11.25" customHeight="1">
      <c r="B10" s="25" t="s">
        <v>5</v>
      </c>
      <c r="C10" s="14">
        <v>361014.32569000014</v>
      </c>
      <c r="D10" s="14">
        <f t="shared" si="0"/>
        <v>37406.052179999824</v>
      </c>
      <c r="E10" s="14">
        <v>398420.37786999997</v>
      </c>
    </row>
    <row r="11" spans="2:5" s="15" customFormat="1" ht="11.25" customHeight="1">
      <c r="B11" s="25" t="s">
        <v>6</v>
      </c>
      <c r="C11" s="14">
        <v>850622.76374</v>
      </c>
      <c r="D11" s="14">
        <f t="shared" si="0"/>
        <v>7806.7615899995435</v>
      </c>
      <c r="E11" s="14">
        <v>858429.5253299995</v>
      </c>
    </row>
    <row r="12" spans="2:5" s="15" customFormat="1" ht="11.25" customHeight="1">
      <c r="B12" s="25" t="s">
        <v>7</v>
      </c>
      <c r="C12" s="14">
        <v>373039.50365</v>
      </c>
      <c r="D12" s="14">
        <f t="shared" si="0"/>
        <v>-44454.06735999987</v>
      </c>
      <c r="E12" s="14">
        <v>328585.43629000016</v>
      </c>
    </row>
    <row r="13" spans="1:5" s="15" customFormat="1" ht="11.25" customHeight="1">
      <c r="A13" s="16"/>
      <c r="B13" s="25" t="s">
        <v>8</v>
      </c>
      <c r="C13" s="14">
        <v>37596.201219999995</v>
      </c>
      <c r="D13" s="14">
        <f t="shared" si="0"/>
        <v>22427.131759999997</v>
      </c>
      <c r="E13" s="14">
        <v>60023.33297999999</v>
      </c>
    </row>
    <row r="14" spans="1:5" s="12" customFormat="1" ht="11.25" customHeight="1">
      <c r="A14" s="43" t="s">
        <v>9</v>
      </c>
      <c r="B14" s="43"/>
      <c r="C14" s="14">
        <v>2205469.65348</v>
      </c>
      <c r="D14" s="14">
        <f t="shared" si="0"/>
        <v>59103.37660999969</v>
      </c>
      <c r="E14" s="14">
        <v>2264573.0300899995</v>
      </c>
    </row>
    <row r="15" spans="2:5" s="15" customFormat="1" ht="11.25" customHeight="1">
      <c r="B15" s="26" t="s">
        <v>10</v>
      </c>
      <c r="C15" s="14">
        <v>1594585.9080899998</v>
      </c>
      <c r="D15" s="14">
        <f t="shared" si="0"/>
        <v>8012.157840000233</v>
      </c>
      <c r="E15" s="14">
        <v>1602598.06593</v>
      </c>
    </row>
    <row r="16" spans="2:5" s="15" customFormat="1" ht="11.25" customHeight="1">
      <c r="B16" s="25" t="s">
        <v>11</v>
      </c>
      <c r="C16" s="14">
        <v>412262.58431</v>
      </c>
      <c r="D16" s="14">
        <f t="shared" si="0"/>
        <v>28726.127579999913</v>
      </c>
      <c r="E16" s="14">
        <v>440988.7118899999</v>
      </c>
    </row>
    <row r="17" spans="2:5" s="15" customFormat="1" ht="11.25" customHeight="1">
      <c r="B17" s="25" t="s">
        <v>12</v>
      </c>
      <c r="C17" s="14">
        <v>169266.38339000006</v>
      </c>
      <c r="D17" s="14">
        <f t="shared" si="0"/>
        <v>21944.34175999998</v>
      </c>
      <c r="E17" s="14">
        <v>191210.72515000004</v>
      </c>
    </row>
    <row r="18" spans="2:5" s="15" customFormat="1" ht="11.25" customHeight="1">
      <c r="B18" s="26" t="s">
        <v>13</v>
      </c>
      <c r="C18" s="14">
        <v>29354.777690000003</v>
      </c>
      <c r="D18" s="14">
        <f t="shared" si="0"/>
        <v>415.949429999986</v>
      </c>
      <c r="E18" s="14">
        <v>29770.72711999999</v>
      </c>
    </row>
    <row r="19" spans="1:5" s="12" customFormat="1" ht="11.25" customHeight="1">
      <c r="A19" s="18"/>
      <c r="B19" s="31" t="s">
        <v>14</v>
      </c>
      <c r="C19" s="14">
        <v>0</v>
      </c>
      <c r="D19" s="14">
        <f t="shared" si="0"/>
        <v>4.8</v>
      </c>
      <c r="E19" s="14">
        <v>4.8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v>3827742.4477799996</v>
      </c>
      <c r="D21" s="13">
        <f>E21-C21</f>
        <v>82289.25477999914</v>
      </c>
      <c r="E21" s="13">
        <v>3910031.7025599987</v>
      </c>
    </row>
    <row r="22" spans="1:5" s="12" customFormat="1" ht="11.25" customHeight="1">
      <c r="A22" s="43" t="s">
        <v>16</v>
      </c>
      <c r="B22" s="43"/>
      <c r="C22" s="14">
        <v>3101433.1276799995</v>
      </c>
      <c r="D22" s="14">
        <f aca="true" t="shared" si="1" ref="D22:D30">E22-C22</f>
        <v>48745.85955999978</v>
      </c>
      <c r="E22" s="14">
        <v>3150178.987239999</v>
      </c>
    </row>
    <row r="23" spans="2:5" s="15" customFormat="1" ht="11.25" customHeight="1">
      <c r="B23" s="25" t="s">
        <v>17</v>
      </c>
      <c r="C23" s="14">
        <v>161652.28010999996</v>
      </c>
      <c r="D23" s="14">
        <f t="shared" si="1"/>
        <v>4514.7703899999615</v>
      </c>
      <c r="E23" s="14">
        <v>166167.05049999992</v>
      </c>
    </row>
    <row r="24" spans="2:5" s="15" customFormat="1" ht="11.25" customHeight="1">
      <c r="B24" s="25" t="s">
        <v>18</v>
      </c>
      <c r="C24" s="14">
        <v>95534.75947999998</v>
      </c>
      <c r="D24" s="14">
        <f t="shared" si="1"/>
        <v>70778.85659000004</v>
      </c>
      <c r="E24" s="14">
        <v>166313.61607000002</v>
      </c>
    </row>
    <row r="25" spans="2:5" s="15" customFormat="1" ht="11.25" customHeight="1">
      <c r="B25" s="25" t="s">
        <v>19</v>
      </c>
      <c r="C25" s="14">
        <v>2607504.87535</v>
      </c>
      <c r="D25" s="14">
        <f t="shared" si="1"/>
        <v>-44014.536740000825</v>
      </c>
      <c r="E25" s="14">
        <v>2563490.338609999</v>
      </c>
    </row>
    <row r="26" spans="2:5" s="15" customFormat="1" ht="11.25" customHeight="1">
      <c r="B26" s="25" t="s">
        <v>20</v>
      </c>
      <c r="C26" s="14">
        <v>75035.34478000003</v>
      </c>
      <c r="D26" s="14">
        <f t="shared" si="1"/>
        <v>23429.190469999987</v>
      </c>
      <c r="E26" s="14">
        <v>98464.53525000002</v>
      </c>
    </row>
    <row r="27" spans="2:5" s="15" customFormat="1" ht="11.25" customHeight="1">
      <c r="B27" s="25" t="s">
        <v>21</v>
      </c>
      <c r="C27" s="14">
        <v>89662.81758999999</v>
      </c>
      <c r="D27" s="14">
        <f t="shared" si="1"/>
        <v>-4457.700859999997</v>
      </c>
      <c r="E27" s="14">
        <v>85205.11673</v>
      </c>
    </row>
    <row r="28" spans="1:5" s="15" customFormat="1" ht="11.25" customHeight="1">
      <c r="A28" s="16"/>
      <c r="B28" s="26" t="s">
        <v>22</v>
      </c>
      <c r="C28" s="14">
        <v>72043.05036999998</v>
      </c>
      <c r="D28" s="14">
        <f t="shared" si="1"/>
        <v>-1504.720289999983</v>
      </c>
      <c r="E28" s="14">
        <v>70538.33008</v>
      </c>
    </row>
    <row r="29" spans="1:5" s="12" customFormat="1" ht="11.25" customHeight="1">
      <c r="A29" s="43" t="s">
        <v>23</v>
      </c>
      <c r="B29" s="43"/>
      <c r="C29" s="14">
        <v>108805.70683999998</v>
      </c>
      <c r="D29" s="17">
        <f t="shared" si="1"/>
        <v>-278.1578000000445</v>
      </c>
      <c r="E29" s="14">
        <v>108527.54903999994</v>
      </c>
    </row>
    <row r="30" spans="1:5" s="12" customFormat="1" ht="11.25" customHeight="1">
      <c r="A30" s="51" t="s">
        <v>24</v>
      </c>
      <c r="B30" s="51"/>
      <c r="C30" s="17">
        <v>617503.6132599999</v>
      </c>
      <c r="D30" s="17">
        <f t="shared" si="1"/>
        <v>33821.55301999976</v>
      </c>
      <c r="E30" s="17">
        <v>651325.1662799997</v>
      </c>
    </row>
    <row r="31" spans="1:5" s="21" customFormat="1" ht="5.25" customHeight="1">
      <c r="A31" s="49"/>
      <c r="B31" s="49"/>
      <c r="C31" s="49"/>
      <c r="D31" s="49"/>
      <c r="E31" s="49"/>
    </row>
    <row r="32" spans="1:5" s="40" customFormat="1" ht="22.5" customHeight="1">
      <c r="A32" s="55" t="s">
        <v>66</v>
      </c>
      <c r="B32" s="55"/>
      <c r="C32" s="55"/>
      <c r="D32" s="55"/>
      <c r="E32" s="55"/>
    </row>
    <row r="33" spans="1:6" s="29" customFormat="1" ht="11.25">
      <c r="A33" s="52" t="s">
        <v>40</v>
      </c>
      <c r="B33" s="52"/>
      <c r="C33" s="52"/>
      <c r="D33" s="52"/>
      <c r="E33" s="52"/>
      <c r="F33" s="33"/>
    </row>
    <row r="34" spans="1:5" s="22" customFormat="1" ht="6" customHeight="1">
      <c r="A34" s="53"/>
      <c r="B34" s="53"/>
      <c r="C34" s="53"/>
      <c r="D34" s="53"/>
      <c r="E34" s="53"/>
    </row>
    <row r="35" spans="1:5" s="15" customFormat="1" ht="11.25">
      <c r="A35" s="54" t="s">
        <v>25</v>
      </c>
      <c r="B35" s="54"/>
      <c r="C35" s="54"/>
      <c r="D35" s="54"/>
      <c r="E35" s="54"/>
    </row>
    <row r="36" spans="1:5" s="21" customFormat="1" ht="5.25" customHeight="1">
      <c r="A36" s="49"/>
      <c r="B36" s="49"/>
      <c r="C36" s="49"/>
      <c r="D36" s="49"/>
      <c r="E36" s="49"/>
    </row>
    <row r="37" spans="1:5" s="15" customFormat="1" ht="11.25">
      <c r="A37" s="50" t="s">
        <v>65</v>
      </c>
      <c r="B37" s="50"/>
      <c r="C37" s="50"/>
      <c r="D37" s="50"/>
      <c r="E37" s="50"/>
    </row>
    <row r="38" spans="1:5" s="15" customFormat="1" ht="11.25">
      <c r="A38" s="50" t="s">
        <v>35</v>
      </c>
      <c r="B38" s="50"/>
      <c r="C38" s="50"/>
      <c r="D38" s="50"/>
      <c r="E38" s="50"/>
    </row>
  </sheetData>
  <sheetProtection/>
  <mergeCells count="22">
    <mergeCell ref="A14:B14"/>
    <mergeCell ref="A21:B21"/>
    <mergeCell ref="A22:B22"/>
    <mergeCell ref="A36:E36"/>
    <mergeCell ref="A37:E37"/>
    <mergeCell ref="A38:E38"/>
    <mergeCell ref="A29:B29"/>
    <mergeCell ref="A30:B30"/>
    <mergeCell ref="A31:E31"/>
    <mergeCell ref="A33:E33"/>
    <mergeCell ref="A34:E34"/>
    <mergeCell ref="A35:E35"/>
    <mergeCell ref="A32:E32"/>
    <mergeCell ref="A7:E7"/>
    <mergeCell ref="A8:B8"/>
    <mergeCell ref="A9:B9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44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27</v>
      </c>
      <c r="D5" s="8" t="s">
        <v>1</v>
      </c>
      <c r="E5" s="7" t="s">
        <v>0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f>SUM(C14+C9)</f>
        <v>3124810</v>
      </c>
      <c r="D8" s="13">
        <f aca="true" t="shared" si="0" ref="D8:D19">E8-C8</f>
        <v>33923</v>
      </c>
      <c r="E8" s="13">
        <v>3158733</v>
      </c>
    </row>
    <row r="9" spans="1:5" s="12" customFormat="1" ht="11.25" customHeight="1">
      <c r="A9" s="43" t="s">
        <v>4</v>
      </c>
      <c r="B9" s="43"/>
      <c r="C9" s="14">
        <v>1290401</v>
      </c>
      <c r="D9" s="14">
        <f t="shared" si="0"/>
        <v>26500</v>
      </c>
      <c r="E9" s="14">
        <v>1316901</v>
      </c>
    </row>
    <row r="10" spans="2:5" s="15" customFormat="1" ht="11.25" customHeight="1">
      <c r="B10" s="25" t="s">
        <v>5</v>
      </c>
      <c r="C10" s="14">
        <v>178138</v>
      </c>
      <c r="D10" s="14">
        <f t="shared" si="0"/>
        <v>23419</v>
      </c>
      <c r="E10" s="14">
        <v>201557</v>
      </c>
    </row>
    <row r="11" spans="2:5" s="15" customFormat="1" ht="11.25" customHeight="1">
      <c r="B11" s="25" t="s">
        <v>6</v>
      </c>
      <c r="C11" s="14">
        <v>867382</v>
      </c>
      <c r="D11" s="14">
        <f t="shared" si="0"/>
        <v>-10572</v>
      </c>
      <c r="E11" s="14">
        <v>856810</v>
      </c>
    </row>
    <row r="12" spans="2:5" s="15" customFormat="1" ht="11.25" customHeight="1">
      <c r="B12" s="25" t="s">
        <v>7</v>
      </c>
      <c r="C12" s="14">
        <v>202198</v>
      </c>
      <c r="D12" s="14">
        <f t="shared" si="0"/>
        <v>12762</v>
      </c>
      <c r="E12" s="14">
        <v>214960</v>
      </c>
    </row>
    <row r="13" spans="1:5" s="15" customFormat="1" ht="11.25" customHeight="1">
      <c r="A13" s="16"/>
      <c r="B13" s="25" t="s">
        <v>8</v>
      </c>
      <c r="C13" s="14">
        <v>42683</v>
      </c>
      <c r="D13" s="14">
        <f t="shared" si="0"/>
        <v>891</v>
      </c>
      <c r="E13" s="14">
        <v>43574</v>
      </c>
    </row>
    <row r="14" spans="1:5" s="12" customFormat="1" ht="11.25" customHeight="1">
      <c r="A14" s="43" t="s">
        <v>9</v>
      </c>
      <c r="B14" s="43"/>
      <c r="C14" s="14">
        <v>1834409</v>
      </c>
      <c r="D14" s="14">
        <f t="shared" si="0"/>
        <v>7423</v>
      </c>
      <c r="E14" s="14">
        <v>1841832</v>
      </c>
    </row>
    <row r="15" spans="2:5" s="15" customFormat="1" ht="11.25" customHeight="1">
      <c r="B15" s="26" t="s">
        <v>10</v>
      </c>
      <c r="C15" s="14">
        <v>1550932</v>
      </c>
      <c r="D15" s="14">
        <f t="shared" si="0"/>
        <v>6187</v>
      </c>
      <c r="E15" s="14">
        <v>1557119</v>
      </c>
    </row>
    <row r="16" spans="2:5" s="15" customFormat="1" ht="11.25" customHeight="1">
      <c r="B16" s="25" t="s">
        <v>11</v>
      </c>
      <c r="C16" s="14">
        <v>110661</v>
      </c>
      <c r="D16" s="14">
        <f t="shared" si="0"/>
        <v>4950</v>
      </c>
      <c r="E16" s="14">
        <v>115611</v>
      </c>
    </row>
    <row r="17" spans="2:5" s="15" customFormat="1" ht="11.25" customHeight="1">
      <c r="B17" s="25" t="s">
        <v>12</v>
      </c>
      <c r="C17" s="14">
        <v>141590</v>
      </c>
      <c r="D17" s="14">
        <f t="shared" si="0"/>
        <v>-1653</v>
      </c>
      <c r="E17" s="14">
        <v>139937</v>
      </c>
    </row>
    <row r="18" spans="2:5" s="15" customFormat="1" ht="11.25" customHeight="1">
      <c r="B18" s="26" t="s">
        <v>13</v>
      </c>
      <c r="C18" s="14">
        <v>31226</v>
      </c>
      <c r="D18" s="14">
        <f t="shared" si="0"/>
        <v>-2061</v>
      </c>
      <c r="E18" s="14">
        <v>29165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0</v>
      </c>
      <c r="E19" s="17">
        <v>0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f>SUM(C30+C29+C22)</f>
        <v>3124810</v>
      </c>
      <c r="D21" s="13">
        <f aca="true" t="shared" si="1" ref="D21:D30">E21-C21</f>
        <v>33923</v>
      </c>
      <c r="E21" s="13">
        <v>3158733</v>
      </c>
    </row>
    <row r="22" spans="1:5" s="12" customFormat="1" ht="11.25" customHeight="1">
      <c r="A22" s="43" t="s">
        <v>16</v>
      </c>
      <c r="B22" s="43"/>
      <c r="C22" s="14">
        <v>2525042</v>
      </c>
      <c r="D22" s="14">
        <f t="shared" si="1"/>
        <v>14517</v>
      </c>
      <c r="E22" s="14">
        <v>2539559</v>
      </c>
    </row>
    <row r="23" spans="2:5" s="15" customFormat="1" ht="11.25" customHeight="1">
      <c r="B23" s="25" t="s">
        <v>17</v>
      </c>
      <c r="C23" s="14">
        <v>127474</v>
      </c>
      <c r="D23" s="14">
        <f t="shared" si="1"/>
        <v>16579</v>
      </c>
      <c r="E23" s="14">
        <v>144053</v>
      </c>
    </row>
    <row r="24" spans="2:5" s="15" customFormat="1" ht="11.25" customHeight="1">
      <c r="B24" s="25" t="s">
        <v>18</v>
      </c>
      <c r="C24" s="14">
        <v>61159</v>
      </c>
      <c r="D24" s="14">
        <f t="shared" si="1"/>
        <v>-6912</v>
      </c>
      <c r="E24" s="14">
        <v>54247</v>
      </c>
    </row>
    <row r="25" spans="2:5" s="15" customFormat="1" ht="11.25" customHeight="1">
      <c r="B25" s="25" t="s">
        <v>19</v>
      </c>
      <c r="C25" s="14">
        <v>2115629</v>
      </c>
      <c r="D25" s="14">
        <f t="shared" si="1"/>
        <v>23032</v>
      </c>
      <c r="E25" s="14">
        <v>2138661</v>
      </c>
    </row>
    <row r="26" spans="2:5" s="15" customFormat="1" ht="11.25" customHeight="1">
      <c r="B26" s="25" t="s">
        <v>20</v>
      </c>
      <c r="C26" s="14">
        <v>143569</v>
      </c>
      <c r="D26" s="14">
        <f t="shared" si="1"/>
        <v>-30282</v>
      </c>
      <c r="E26" s="14">
        <v>113287</v>
      </c>
    </row>
    <row r="27" spans="2:5" s="15" customFormat="1" ht="11.25" customHeight="1">
      <c r="B27" s="25" t="s">
        <v>21</v>
      </c>
      <c r="C27" s="14">
        <v>35530</v>
      </c>
      <c r="D27" s="14">
        <f t="shared" si="1"/>
        <v>4858</v>
      </c>
      <c r="E27" s="14">
        <v>40388</v>
      </c>
    </row>
    <row r="28" spans="1:5" s="15" customFormat="1" ht="11.25" customHeight="1">
      <c r="A28" s="16"/>
      <c r="B28" s="26" t="s">
        <v>22</v>
      </c>
      <c r="C28" s="14">
        <v>41681</v>
      </c>
      <c r="D28" s="14">
        <f t="shared" si="1"/>
        <v>7242</v>
      </c>
      <c r="E28" s="14">
        <v>48923</v>
      </c>
    </row>
    <row r="29" spans="1:5" s="12" customFormat="1" ht="11.25" customHeight="1">
      <c r="A29" s="43" t="s">
        <v>23</v>
      </c>
      <c r="B29" s="43"/>
      <c r="C29" s="14">
        <v>97474</v>
      </c>
      <c r="D29" s="14">
        <f t="shared" si="1"/>
        <v>1913</v>
      </c>
      <c r="E29" s="14">
        <v>99387</v>
      </c>
    </row>
    <row r="30" spans="1:5" s="12" customFormat="1" ht="11.25" customHeight="1">
      <c r="A30" s="51" t="s">
        <v>24</v>
      </c>
      <c r="B30" s="51"/>
      <c r="C30" s="17">
        <v>502294</v>
      </c>
      <c r="D30" s="17">
        <f t="shared" si="1"/>
        <v>17493</v>
      </c>
      <c r="E30" s="17">
        <v>519787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28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29:B29"/>
    <mergeCell ref="A30:B30"/>
    <mergeCell ref="A31:E31"/>
    <mergeCell ref="A32:E32"/>
    <mergeCell ref="A37:E37"/>
    <mergeCell ref="A33:E33"/>
    <mergeCell ref="A34:E34"/>
    <mergeCell ref="A35:E35"/>
    <mergeCell ref="A36:E36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45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29</v>
      </c>
      <c r="D5" s="8" t="s">
        <v>1</v>
      </c>
      <c r="E5" s="7" t="s">
        <v>27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f>SUM(C14+C9)</f>
        <v>3034339</v>
      </c>
      <c r="D8" s="13">
        <f aca="true" t="shared" si="0" ref="D8:D19">E8-C8</f>
        <v>90471</v>
      </c>
      <c r="E8" s="13">
        <f>SUM(E14+E9)</f>
        <v>3124810</v>
      </c>
    </row>
    <row r="9" spans="1:5" s="12" customFormat="1" ht="11.25" customHeight="1">
      <c r="A9" s="43" t="s">
        <v>4</v>
      </c>
      <c r="B9" s="43"/>
      <c r="C9" s="14">
        <f>SUM(C10:C13)</f>
        <v>1235225</v>
      </c>
      <c r="D9" s="14">
        <f t="shared" si="0"/>
        <v>55176</v>
      </c>
      <c r="E9" s="14">
        <v>1290401</v>
      </c>
    </row>
    <row r="10" spans="2:5" s="15" customFormat="1" ht="11.25" customHeight="1">
      <c r="B10" s="25" t="s">
        <v>5</v>
      </c>
      <c r="C10" s="14">
        <v>146417</v>
      </c>
      <c r="D10" s="14">
        <f t="shared" si="0"/>
        <v>31721</v>
      </c>
      <c r="E10" s="14">
        <v>178138</v>
      </c>
    </row>
    <row r="11" spans="2:5" s="15" customFormat="1" ht="11.25" customHeight="1">
      <c r="B11" s="25" t="s">
        <v>6</v>
      </c>
      <c r="C11" s="14">
        <v>851032</v>
      </c>
      <c r="D11" s="14">
        <f t="shared" si="0"/>
        <v>16350</v>
      </c>
      <c r="E11" s="14">
        <v>867382</v>
      </c>
    </row>
    <row r="12" spans="2:5" s="15" customFormat="1" ht="11.25" customHeight="1">
      <c r="B12" s="25" t="s">
        <v>7</v>
      </c>
      <c r="C12" s="14">
        <v>205322</v>
      </c>
      <c r="D12" s="14">
        <f t="shared" si="0"/>
        <v>-3124</v>
      </c>
      <c r="E12" s="14">
        <v>202198</v>
      </c>
    </row>
    <row r="13" spans="1:5" s="15" customFormat="1" ht="11.25" customHeight="1">
      <c r="A13" s="16"/>
      <c r="B13" s="25" t="s">
        <v>8</v>
      </c>
      <c r="C13" s="14">
        <v>32454</v>
      </c>
      <c r="D13" s="14">
        <f t="shared" si="0"/>
        <v>10229</v>
      </c>
      <c r="E13" s="14">
        <v>42683</v>
      </c>
    </row>
    <row r="14" spans="1:5" s="12" customFormat="1" ht="11.25" customHeight="1">
      <c r="A14" s="43" t="s">
        <v>9</v>
      </c>
      <c r="B14" s="43"/>
      <c r="C14" s="14">
        <v>1799114</v>
      </c>
      <c r="D14" s="14">
        <f t="shared" si="0"/>
        <v>35295</v>
      </c>
      <c r="E14" s="14">
        <v>1834409</v>
      </c>
    </row>
    <row r="15" spans="2:5" s="15" customFormat="1" ht="11.25" customHeight="1">
      <c r="B15" s="26" t="s">
        <v>10</v>
      </c>
      <c r="C15" s="14">
        <v>1501903</v>
      </c>
      <c r="D15" s="14">
        <f t="shared" si="0"/>
        <v>49029</v>
      </c>
      <c r="E15" s="14">
        <v>1550932</v>
      </c>
    </row>
    <row r="16" spans="2:5" s="15" customFormat="1" ht="11.25" customHeight="1">
      <c r="B16" s="25" t="s">
        <v>11</v>
      </c>
      <c r="C16" s="14">
        <v>124675</v>
      </c>
      <c r="D16" s="14">
        <f t="shared" si="0"/>
        <v>-14014</v>
      </c>
      <c r="E16" s="14">
        <v>110661</v>
      </c>
    </row>
    <row r="17" spans="2:5" s="15" customFormat="1" ht="11.25" customHeight="1">
      <c r="B17" s="25" t="s">
        <v>12</v>
      </c>
      <c r="C17" s="14">
        <v>140512</v>
      </c>
      <c r="D17" s="14">
        <f t="shared" si="0"/>
        <v>1078</v>
      </c>
      <c r="E17" s="14">
        <v>141590</v>
      </c>
    </row>
    <row r="18" spans="2:5" s="15" customFormat="1" ht="11.25" customHeight="1">
      <c r="B18" s="26" t="s">
        <v>13</v>
      </c>
      <c r="C18" s="14">
        <v>32024</v>
      </c>
      <c r="D18" s="14">
        <f t="shared" si="0"/>
        <v>-798</v>
      </c>
      <c r="E18" s="14">
        <v>31226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0</v>
      </c>
      <c r="E19" s="17">
        <v>0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f>SUM(C30+C29+C22)</f>
        <v>3034339</v>
      </c>
      <c r="D21" s="13">
        <f aca="true" t="shared" si="1" ref="D21:D30">E21-C21</f>
        <v>90471</v>
      </c>
      <c r="E21" s="13">
        <f>SUM(E30+E29+E22)</f>
        <v>3124810</v>
      </c>
    </row>
    <row r="22" spans="1:5" s="12" customFormat="1" ht="11.25" customHeight="1">
      <c r="A22" s="43" t="s">
        <v>16</v>
      </c>
      <c r="B22" s="43"/>
      <c r="C22" s="14">
        <f>SUM(C23:C28)</f>
        <v>2455913</v>
      </c>
      <c r="D22" s="14">
        <f t="shared" si="1"/>
        <v>69129</v>
      </c>
      <c r="E22" s="14">
        <v>2525042</v>
      </c>
    </row>
    <row r="23" spans="2:5" s="15" customFormat="1" ht="11.25" customHeight="1">
      <c r="B23" s="25" t="s">
        <v>17</v>
      </c>
      <c r="C23" s="14">
        <v>116231</v>
      </c>
      <c r="D23" s="14">
        <f t="shared" si="1"/>
        <v>11243</v>
      </c>
      <c r="E23" s="14">
        <v>127474</v>
      </c>
    </row>
    <row r="24" spans="2:5" s="15" customFormat="1" ht="11.25" customHeight="1">
      <c r="B24" s="25" t="s">
        <v>18</v>
      </c>
      <c r="C24" s="14">
        <v>67319</v>
      </c>
      <c r="D24" s="14">
        <f t="shared" si="1"/>
        <v>-6160</v>
      </c>
      <c r="E24" s="14">
        <v>61159</v>
      </c>
    </row>
    <row r="25" spans="2:5" s="15" customFormat="1" ht="11.25" customHeight="1">
      <c r="B25" s="25" t="s">
        <v>19</v>
      </c>
      <c r="C25" s="14">
        <v>2061391</v>
      </c>
      <c r="D25" s="14">
        <f t="shared" si="1"/>
        <v>54238</v>
      </c>
      <c r="E25" s="14">
        <v>2115629</v>
      </c>
    </row>
    <row r="26" spans="2:5" s="15" customFormat="1" ht="11.25" customHeight="1">
      <c r="B26" s="25" t="s">
        <v>20</v>
      </c>
      <c r="C26" s="14">
        <v>139392</v>
      </c>
      <c r="D26" s="14">
        <f t="shared" si="1"/>
        <v>4177</v>
      </c>
      <c r="E26" s="14">
        <v>143569</v>
      </c>
    </row>
    <row r="27" spans="2:5" s="15" customFormat="1" ht="11.25" customHeight="1">
      <c r="B27" s="25" t="s">
        <v>21</v>
      </c>
      <c r="C27" s="14">
        <v>27732</v>
      </c>
      <c r="D27" s="14">
        <f t="shared" si="1"/>
        <v>7798</v>
      </c>
      <c r="E27" s="14">
        <v>35530</v>
      </c>
    </row>
    <row r="28" spans="1:5" s="15" customFormat="1" ht="11.25" customHeight="1">
      <c r="A28" s="16"/>
      <c r="B28" s="26" t="s">
        <v>22</v>
      </c>
      <c r="C28" s="14">
        <v>43848</v>
      </c>
      <c r="D28" s="14">
        <f t="shared" si="1"/>
        <v>-2167</v>
      </c>
      <c r="E28" s="14">
        <v>41681</v>
      </c>
    </row>
    <row r="29" spans="1:5" s="12" customFormat="1" ht="11.25" customHeight="1">
      <c r="A29" s="43" t="s">
        <v>23</v>
      </c>
      <c r="B29" s="43"/>
      <c r="C29" s="14">
        <v>93987</v>
      </c>
      <c r="D29" s="14">
        <f t="shared" si="1"/>
        <v>3487</v>
      </c>
      <c r="E29" s="14">
        <v>97474</v>
      </c>
    </row>
    <row r="30" spans="1:5" s="12" customFormat="1" ht="11.25" customHeight="1">
      <c r="A30" s="51" t="s">
        <v>24</v>
      </c>
      <c r="B30" s="51"/>
      <c r="C30" s="17">
        <v>484439</v>
      </c>
      <c r="D30" s="17">
        <f t="shared" si="1"/>
        <v>17855</v>
      </c>
      <c r="E30" s="17">
        <v>502294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30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29:B29"/>
    <mergeCell ref="A30:B30"/>
    <mergeCell ref="A31:E31"/>
    <mergeCell ref="A32:E32"/>
    <mergeCell ref="A37:E37"/>
    <mergeCell ref="A33:E33"/>
    <mergeCell ref="A34:E34"/>
    <mergeCell ref="A35:E35"/>
    <mergeCell ref="A36:E36"/>
  </mergeCells>
  <printOptions/>
  <pageMargins left="0" right="0" top="0" bottom="0" header="0" footer="0"/>
  <pageSetup horizontalDpi="600" verticalDpi="600" orientation="landscape" paperSize="9" r:id="rId1"/>
  <ignoredErrors>
    <ignoredError sqref="D8 D21" formula="1"/>
    <ignoredError sqref="C9 C2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46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31</v>
      </c>
      <c r="D5" s="8" t="s">
        <v>1</v>
      </c>
      <c r="E5" s="7" t="s">
        <v>29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v>2952731.268319999</v>
      </c>
      <c r="D8" s="13">
        <f aca="true" t="shared" si="0" ref="D8:D19">E8-C8</f>
        <v>81607.73168000113</v>
      </c>
      <c r="E8" s="13">
        <f>SUM(E14+E9)</f>
        <v>3034339</v>
      </c>
    </row>
    <row r="9" spans="1:5" s="12" customFormat="1" ht="11.25" customHeight="1">
      <c r="A9" s="43" t="s">
        <v>4</v>
      </c>
      <c r="B9" s="43"/>
      <c r="C9" s="14">
        <v>1200882.9257699999</v>
      </c>
      <c r="D9" s="14">
        <f t="shared" si="0"/>
        <v>34342.074230000144</v>
      </c>
      <c r="E9" s="14">
        <f>SUM(E10:E13)</f>
        <v>1235225</v>
      </c>
    </row>
    <row r="10" spans="2:5" s="15" customFormat="1" ht="11.25" customHeight="1">
      <c r="B10" s="25" t="s">
        <v>5</v>
      </c>
      <c r="C10" s="14">
        <v>192349.18575999996</v>
      </c>
      <c r="D10" s="14">
        <f t="shared" si="0"/>
        <v>-45932.185759999964</v>
      </c>
      <c r="E10" s="14">
        <v>146417</v>
      </c>
    </row>
    <row r="11" spans="2:5" s="15" customFormat="1" ht="11.25" customHeight="1">
      <c r="B11" s="25" t="s">
        <v>6</v>
      </c>
      <c r="C11" s="14">
        <v>724602.21619</v>
      </c>
      <c r="D11" s="14">
        <f t="shared" si="0"/>
        <v>126429.78381000005</v>
      </c>
      <c r="E11" s="14">
        <v>851032</v>
      </c>
    </row>
    <row r="12" spans="2:5" s="15" customFormat="1" ht="11.25" customHeight="1">
      <c r="B12" s="25" t="s">
        <v>7</v>
      </c>
      <c r="C12" s="14">
        <v>254408.29971999995</v>
      </c>
      <c r="D12" s="14">
        <f t="shared" si="0"/>
        <v>-49086.29971999995</v>
      </c>
      <c r="E12" s="14">
        <v>205322</v>
      </c>
    </row>
    <row r="13" spans="2:5" s="15" customFormat="1" ht="11.25" customHeight="1">
      <c r="B13" s="26" t="s">
        <v>8</v>
      </c>
      <c r="C13" s="14">
        <v>29523.224100000003</v>
      </c>
      <c r="D13" s="14">
        <f t="shared" si="0"/>
        <v>2930.775899999997</v>
      </c>
      <c r="E13" s="14">
        <v>32454</v>
      </c>
    </row>
    <row r="14" spans="1:5" s="12" customFormat="1" ht="11.25" customHeight="1">
      <c r="A14" s="43" t="s">
        <v>9</v>
      </c>
      <c r="B14" s="43"/>
      <c r="C14" s="14">
        <v>1751839.6345999988</v>
      </c>
      <c r="D14" s="14">
        <f t="shared" si="0"/>
        <v>47274.365400001174</v>
      </c>
      <c r="E14" s="14">
        <v>1799114</v>
      </c>
    </row>
    <row r="15" spans="2:5" s="15" customFormat="1" ht="11.25" customHeight="1">
      <c r="B15" s="25" t="s">
        <v>10</v>
      </c>
      <c r="C15" s="14">
        <v>1462964.701279999</v>
      </c>
      <c r="D15" s="14">
        <f t="shared" si="0"/>
        <v>38938.29872000101</v>
      </c>
      <c r="E15" s="14">
        <v>1501903</v>
      </c>
    </row>
    <row r="16" spans="2:5" s="15" customFormat="1" ht="11.25" customHeight="1">
      <c r="B16" s="25" t="s">
        <v>11</v>
      </c>
      <c r="C16" s="14">
        <v>118261.80768</v>
      </c>
      <c r="D16" s="14">
        <f t="shared" si="0"/>
        <v>6413.192320000002</v>
      </c>
      <c r="E16" s="14">
        <v>124675</v>
      </c>
    </row>
    <row r="17" spans="2:5" s="15" customFormat="1" ht="11.25" customHeight="1">
      <c r="B17" s="25" t="s">
        <v>12</v>
      </c>
      <c r="C17" s="14">
        <v>137471.02762999997</v>
      </c>
      <c r="D17" s="14">
        <f t="shared" si="0"/>
        <v>3040.9723700000322</v>
      </c>
      <c r="E17" s="14">
        <v>140512</v>
      </c>
    </row>
    <row r="18" spans="2:5" s="15" customFormat="1" ht="11.25" customHeight="1">
      <c r="B18" s="26" t="s">
        <v>13</v>
      </c>
      <c r="C18" s="14">
        <v>33142.098009999994</v>
      </c>
      <c r="D18" s="14">
        <f t="shared" si="0"/>
        <v>-1118.0980099999942</v>
      </c>
      <c r="E18" s="14">
        <v>32024</v>
      </c>
    </row>
    <row r="19" spans="2:5" s="12" customFormat="1" ht="11.25" customHeight="1">
      <c r="B19" s="27" t="s">
        <v>14</v>
      </c>
      <c r="C19" s="17">
        <v>8.70795</v>
      </c>
      <c r="D19" s="17">
        <f t="shared" si="0"/>
        <v>-8.70795</v>
      </c>
      <c r="E19" s="17">
        <v>0</v>
      </c>
    </row>
    <row r="20" spans="1:5" s="12" customFormat="1" ht="11.25" customHeight="1">
      <c r="A20" s="56"/>
      <c r="B20" s="56"/>
      <c r="C20" s="56"/>
      <c r="D20" s="56"/>
      <c r="E20" s="56"/>
    </row>
    <row r="21" spans="1:5" s="12" customFormat="1" ht="11.25" customHeight="1">
      <c r="A21" s="42" t="s">
        <v>15</v>
      </c>
      <c r="B21" s="42"/>
      <c r="C21" s="13">
        <v>2952731.268319999</v>
      </c>
      <c r="D21" s="13">
        <f aca="true" t="shared" si="1" ref="D21:D30">E21-C21</f>
        <v>81607.73168000113</v>
      </c>
      <c r="E21" s="13">
        <f>SUM(E30+E29+E22)</f>
        <v>3034339</v>
      </c>
    </row>
    <row r="22" spans="1:5" s="12" customFormat="1" ht="11.25" customHeight="1">
      <c r="A22" s="43" t="s">
        <v>16</v>
      </c>
      <c r="B22" s="43"/>
      <c r="C22" s="14">
        <v>2362388.523769999</v>
      </c>
      <c r="D22" s="14">
        <f t="shared" si="1"/>
        <v>93524.47623000108</v>
      </c>
      <c r="E22" s="14">
        <f>SUM(E23:E28)</f>
        <v>2455913</v>
      </c>
    </row>
    <row r="23" spans="2:5" s="15" customFormat="1" ht="11.25" customHeight="1">
      <c r="B23" s="25" t="s">
        <v>17</v>
      </c>
      <c r="C23" s="14">
        <v>114969.04615</v>
      </c>
      <c r="D23" s="14">
        <f t="shared" si="1"/>
        <v>1261.9538500000053</v>
      </c>
      <c r="E23" s="14">
        <v>116231</v>
      </c>
    </row>
    <row r="24" spans="2:5" s="15" customFormat="1" ht="11.25" customHeight="1">
      <c r="B24" s="25" t="s">
        <v>18</v>
      </c>
      <c r="C24" s="14">
        <v>59868.87236000001</v>
      </c>
      <c r="D24" s="14">
        <f t="shared" si="1"/>
        <v>7450.1276399999915</v>
      </c>
      <c r="E24" s="14">
        <v>67319</v>
      </c>
    </row>
    <row r="25" spans="2:5" s="15" customFormat="1" ht="11.25" customHeight="1">
      <c r="B25" s="25" t="s">
        <v>19</v>
      </c>
      <c r="C25" s="14">
        <v>1943522.1298999987</v>
      </c>
      <c r="D25" s="14">
        <f t="shared" si="1"/>
        <v>117868.87010000134</v>
      </c>
      <c r="E25" s="14">
        <v>2061391</v>
      </c>
    </row>
    <row r="26" spans="2:5" s="15" customFormat="1" ht="11.25" customHeight="1">
      <c r="B26" s="25" t="s">
        <v>20</v>
      </c>
      <c r="C26" s="14">
        <v>175659.74573000008</v>
      </c>
      <c r="D26" s="14">
        <f t="shared" si="1"/>
        <v>-36267.74573000008</v>
      </c>
      <c r="E26" s="14">
        <v>139392</v>
      </c>
    </row>
    <row r="27" spans="2:5" s="15" customFormat="1" ht="11.25" customHeight="1">
      <c r="B27" s="25" t="s">
        <v>21</v>
      </c>
      <c r="C27" s="14">
        <v>30064.53624</v>
      </c>
      <c r="D27" s="14">
        <f t="shared" si="1"/>
        <v>-2332.5362400000013</v>
      </c>
      <c r="E27" s="14">
        <v>27732</v>
      </c>
    </row>
    <row r="28" spans="1:5" s="15" customFormat="1" ht="11.25" customHeight="1">
      <c r="A28" s="16"/>
      <c r="B28" s="26" t="s">
        <v>22</v>
      </c>
      <c r="C28" s="14">
        <v>38304.19339000001</v>
      </c>
      <c r="D28" s="14">
        <f t="shared" si="1"/>
        <v>5543.806609999992</v>
      </c>
      <c r="E28" s="14">
        <v>43848</v>
      </c>
    </row>
    <row r="29" spans="1:5" s="12" customFormat="1" ht="11.25" customHeight="1">
      <c r="A29" s="43" t="s">
        <v>23</v>
      </c>
      <c r="B29" s="43"/>
      <c r="C29" s="14">
        <v>90185.99885</v>
      </c>
      <c r="D29" s="14">
        <f t="shared" si="1"/>
        <v>3801.0011499999964</v>
      </c>
      <c r="E29" s="14">
        <v>93987</v>
      </c>
    </row>
    <row r="30" spans="1:5" s="12" customFormat="1" ht="11.25" customHeight="1">
      <c r="A30" s="51" t="s">
        <v>24</v>
      </c>
      <c r="B30" s="51"/>
      <c r="C30" s="17">
        <v>500156.7457</v>
      </c>
      <c r="D30" s="17">
        <f t="shared" si="1"/>
        <v>-15717.745700000029</v>
      </c>
      <c r="E30" s="17">
        <v>484439</v>
      </c>
    </row>
    <row r="31" spans="1:5" s="21" customFormat="1" ht="6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32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2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0:E20"/>
    <mergeCell ref="A22:B22"/>
    <mergeCell ref="A29:B29"/>
    <mergeCell ref="A30:B30"/>
    <mergeCell ref="A31:E31"/>
    <mergeCell ref="A36:E36"/>
    <mergeCell ref="A37:E37"/>
    <mergeCell ref="A32:E32"/>
    <mergeCell ref="A33:E33"/>
    <mergeCell ref="A34:E34"/>
    <mergeCell ref="A35:E35"/>
  </mergeCells>
  <printOptions/>
  <pageMargins left="0" right="0" top="0" bottom="0" header="0" footer="0"/>
  <pageSetup horizontalDpi="600" verticalDpi="600" orientation="landscape" paperSize="9" r:id="rId1"/>
  <ignoredErrors>
    <ignoredError sqref="E9 E2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47</v>
      </c>
      <c r="B2" s="45"/>
      <c r="C2" s="45"/>
      <c r="D2" s="45"/>
      <c r="E2" s="45"/>
    </row>
    <row r="3" spans="1:5" ht="11.25" customHeight="1">
      <c r="A3" s="62"/>
      <c r="B3" s="62"/>
      <c r="C3" s="62"/>
      <c r="D3" s="62"/>
      <c r="E3" s="62"/>
    </row>
    <row r="4" spans="1:5" ht="12.75" customHeight="1">
      <c r="A4" s="62"/>
      <c r="B4" s="62"/>
      <c r="C4" s="62"/>
      <c r="D4" s="62"/>
      <c r="E4" s="62"/>
    </row>
    <row r="5" spans="1:5" s="6" customFormat="1" ht="12" customHeight="1">
      <c r="A5" s="60"/>
      <c r="B5" s="61"/>
      <c r="C5" s="7" t="s">
        <v>33</v>
      </c>
      <c r="D5" s="8" t="s">
        <v>1</v>
      </c>
      <c r="E5" s="7" t="s">
        <v>31</v>
      </c>
    </row>
    <row r="6" spans="1:5" s="9" customFormat="1" ht="12" customHeight="1">
      <c r="A6" s="58"/>
      <c r="B6" s="59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v>2927691.4027600004</v>
      </c>
      <c r="D8" s="13">
        <f aca="true" t="shared" si="0" ref="D8:D30">E8-C8</f>
        <v>25039.865559998434</v>
      </c>
      <c r="E8" s="13">
        <v>2952731.268319999</v>
      </c>
    </row>
    <row r="9" spans="1:5" s="12" customFormat="1" ht="11.25" customHeight="1">
      <c r="A9" s="43" t="s">
        <v>4</v>
      </c>
      <c r="B9" s="43"/>
      <c r="C9" s="14">
        <v>1224726.7935100002</v>
      </c>
      <c r="D9" s="14">
        <f t="shared" si="0"/>
        <v>-23843.867740000365</v>
      </c>
      <c r="E9" s="14">
        <v>1200882.9257699999</v>
      </c>
    </row>
    <row r="10" spans="2:5" s="15" customFormat="1" ht="11.25" customHeight="1">
      <c r="B10" s="28" t="s">
        <v>5</v>
      </c>
      <c r="C10" s="23">
        <v>262995.46550999983</v>
      </c>
      <c r="D10" s="14">
        <f t="shared" si="0"/>
        <v>-70646.27974999987</v>
      </c>
      <c r="E10" s="14">
        <v>192349.18575999996</v>
      </c>
    </row>
    <row r="11" spans="2:5" s="15" customFormat="1" ht="11.25" customHeight="1">
      <c r="B11" s="25" t="s">
        <v>6</v>
      </c>
      <c r="C11" s="23">
        <v>702249.8113700001</v>
      </c>
      <c r="D11" s="14">
        <f t="shared" si="0"/>
        <v>22352.40481999982</v>
      </c>
      <c r="E11" s="14">
        <v>724602.21619</v>
      </c>
    </row>
    <row r="12" spans="2:5" s="15" customFormat="1" ht="11.25" customHeight="1">
      <c r="B12" s="25" t="s">
        <v>7</v>
      </c>
      <c r="C12" s="23">
        <v>225008.21868000005</v>
      </c>
      <c r="D12" s="14">
        <f t="shared" si="0"/>
        <v>29400.081039999903</v>
      </c>
      <c r="E12" s="14">
        <v>254408.29971999995</v>
      </c>
    </row>
    <row r="13" spans="2:5" s="15" customFormat="1" ht="11.25" customHeight="1">
      <c r="B13" s="26" t="s">
        <v>8</v>
      </c>
      <c r="C13" s="23">
        <v>34473.29795000001</v>
      </c>
      <c r="D13" s="14">
        <f t="shared" si="0"/>
        <v>-4950.073850000004</v>
      </c>
      <c r="E13" s="14">
        <v>29523.224100000003</v>
      </c>
    </row>
    <row r="14" spans="1:5" s="12" customFormat="1" ht="11.25" customHeight="1">
      <c r="A14" s="43" t="s">
        <v>9</v>
      </c>
      <c r="B14" s="57"/>
      <c r="C14" s="36">
        <v>1702955.9013</v>
      </c>
      <c r="D14" s="14">
        <f t="shared" si="0"/>
        <v>48883.7332999988</v>
      </c>
      <c r="E14" s="14">
        <v>1751839.6345999988</v>
      </c>
    </row>
    <row r="15" spans="2:5" s="15" customFormat="1" ht="11.25" customHeight="1">
      <c r="B15" s="25" t="s">
        <v>10</v>
      </c>
      <c r="C15" s="23">
        <v>1409722.118999999</v>
      </c>
      <c r="D15" s="14">
        <f t="shared" si="0"/>
        <v>53242.58227999997</v>
      </c>
      <c r="E15" s="14">
        <v>1462964.701279999</v>
      </c>
    </row>
    <row r="16" spans="2:5" s="15" customFormat="1" ht="11.25" customHeight="1">
      <c r="B16" s="28" t="s">
        <v>11</v>
      </c>
      <c r="C16" s="23">
        <v>119643.38965</v>
      </c>
      <c r="D16" s="14">
        <f t="shared" si="0"/>
        <v>-1381.5819699999993</v>
      </c>
      <c r="E16" s="14">
        <v>118261.80768</v>
      </c>
    </row>
    <row r="17" spans="2:5" s="15" customFormat="1" ht="11.25" customHeight="1">
      <c r="B17" s="25" t="s">
        <v>12</v>
      </c>
      <c r="C17" s="23">
        <v>137763.22863</v>
      </c>
      <c r="D17" s="14">
        <f t="shared" si="0"/>
        <v>-292.20100000003004</v>
      </c>
      <c r="E17" s="14">
        <v>137471.02762999997</v>
      </c>
    </row>
    <row r="18" spans="2:5" s="15" customFormat="1" ht="11.25" customHeight="1">
      <c r="B18" s="26" t="s">
        <v>13</v>
      </c>
      <c r="C18" s="23">
        <v>35816.69557000001</v>
      </c>
      <c r="D18" s="14">
        <f t="shared" si="0"/>
        <v>-2674.5975600000165</v>
      </c>
      <c r="E18" s="14">
        <v>33142.098009999994</v>
      </c>
    </row>
    <row r="19" spans="2:5" s="12" customFormat="1" ht="11.25" customHeight="1">
      <c r="B19" s="35" t="s">
        <v>14</v>
      </c>
      <c r="C19" s="37">
        <v>8.70795</v>
      </c>
      <c r="D19" s="38">
        <f t="shared" si="0"/>
        <v>0</v>
      </c>
      <c r="E19" s="38">
        <v>8.70795</v>
      </c>
    </row>
    <row r="20" spans="1:5" s="12" customFormat="1" ht="11.25" customHeight="1">
      <c r="A20" s="56"/>
      <c r="B20" s="56"/>
      <c r="C20" s="56"/>
      <c r="D20" s="56"/>
      <c r="E20" s="56"/>
    </row>
    <row r="21" spans="1:5" s="12" customFormat="1" ht="11.25" customHeight="1">
      <c r="A21" s="42" t="s">
        <v>15</v>
      </c>
      <c r="B21" s="42"/>
      <c r="C21" s="24">
        <v>2927691.402759999</v>
      </c>
      <c r="D21" s="13">
        <f t="shared" si="0"/>
        <v>25039.86555999983</v>
      </c>
      <c r="E21" s="13">
        <v>2952731.268319999</v>
      </c>
    </row>
    <row r="22" spans="1:5" s="12" customFormat="1" ht="11.25" customHeight="1">
      <c r="A22" s="43" t="s">
        <v>16</v>
      </c>
      <c r="B22" s="57"/>
      <c r="C22" s="36">
        <v>2329292.0612799986</v>
      </c>
      <c r="D22" s="14">
        <f t="shared" si="0"/>
        <v>33096.4624900003</v>
      </c>
      <c r="E22" s="14">
        <v>2362388.523769999</v>
      </c>
    </row>
    <row r="23" spans="2:5" s="15" customFormat="1" ht="11.25" customHeight="1">
      <c r="B23" s="25" t="s">
        <v>17</v>
      </c>
      <c r="C23" s="23">
        <v>109060.47272</v>
      </c>
      <c r="D23" s="14">
        <f t="shared" si="0"/>
        <v>5908.5734299999895</v>
      </c>
      <c r="E23" s="14">
        <v>114969.04615</v>
      </c>
    </row>
    <row r="24" spans="2:5" s="15" customFormat="1" ht="11.25" customHeight="1">
      <c r="B24" s="26" t="s">
        <v>18</v>
      </c>
      <c r="C24" s="23">
        <v>54311.681</v>
      </c>
      <c r="D24" s="14">
        <f t="shared" si="0"/>
        <v>5557.191360000012</v>
      </c>
      <c r="E24" s="14">
        <v>59868.87236000001</v>
      </c>
    </row>
    <row r="25" spans="2:5" s="15" customFormat="1" ht="11.25" customHeight="1">
      <c r="B25" s="25" t="s">
        <v>19</v>
      </c>
      <c r="C25" s="23">
        <v>1938502.6880000005</v>
      </c>
      <c r="D25" s="14">
        <f t="shared" si="0"/>
        <v>5019.4418999981135</v>
      </c>
      <c r="E25" s="14">
        <v>1943522.1298999987</v>
      </c>
    </row>
    <row r="26" spans="2:5" s="15" customFormat="1" ht="11.25" customHeight="1">
      <c r="B26" s="25" t="s">
        <v>20</v>
      </c>
      <c r="C26" s="23">
        <v>161853.5689</v>
      </c>
      <c r="D26" s="14">
        <f t="shared" si="0"/>
        <v>13806.17683000007</v>
      </c>
      <c r="E26" s="14">
        <v>175659.74573000008</v>
      </c>
    </row>
    <row r="27" spans="2:5" s="15" customFormat="1" ht="11.25" customHeight="1">
      <c r="B27" s="25" t="s">
        <v>21</v>
      </c>
      <c r="C27" s="23">
        <v>30701.58696</v>
      </c>
      <c r="D27" s="14">
        <f t="shared" si="0"/>
        <v>-637.0507199999993</v>
      </c>
      <c r="E27" s="14">
        <v>30064.53624</v>
      </c>
    </row>
    <row r="28" spans="2:5" s="15" customFormat="1" ht="11.25" customHeight="1">
      <c r="B28" s="25" t="s">
        <v>22</v>
      </c>
      <c r="C28" s="23">
        <v>34959.387700000014</v>
      </c>
      <c r="D28" s="14">
        <f t="shared" si="0"/>
        <v>3344.805689999994</v>
      </c>
      <c r="E28" s="14">
        <v>38304.19339000001</v>
      </c>
    </row>
    <row r="29" spans="1:5" s="12" customFormat="1" ht="11.25" customHeight="1">
      <c r="A29" s="43" t="s">
        <v>23</v>
      </c>
      <c r="B29" s="43"/>
      <c r="C29" s="36">
        <v>86205.64360999991</v>
      </c>
      <c r="D29" s="14">
        <f t="shared" si="0"/>
        <v>3980.3552400000917</v>
      </c>
      <c r="E29" s="14">
        <v>90185.99885</v>
      </c>
    </row>
    <row r="30" spans="1:5" s="12" customFormat="1" ht="11.25" customHeight="1">
      <c r="A30" s="51" t="s">
        <v>24</v>
      </c>
      <c r="B30" s="51"/>
      <c r="C30" s="39">
        <v>512193.6978700002</v>
      </c>
      <c r="D30" s="17">
        <f t="shared" si="0"/>
        <v>-12036.952170000179</v>
      </c>
      <c r="E30" s="17">
        <v>500156.7457</v>
      </c>
    </row>
    <row r="31" spans="1:5" s="21" customFormat="1" ht="6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34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2">
    <mergeCell ref="A6:B6"/>
    <mergeCell ref="A5:B5"/>
    <mergeCell ref="A1:E1"/>
    <mergeCell ref="A2:E2"/>
    <mergeCell ref="A3:E3"/>
    <mergeCell ref="A4:E4"/>
    <mergeCell ref="A21:B21"/>
    <mergeCell ref="A20:E20"/>
    <mergeCell ref="A7:E7"/>
    <mergeCell ref="A8:B8"/>
    <mergeCell ref="A9:B9"/>
    <mergeCell ref="A14:B14"/>
    <mergeCell ref="A36:E36"/>
    <mergeCell ref="A37:E37"/>
    <mergeCell ref="A31:E31"/>
    <mergeCell ref="A32:E32"/>
    <mergeCell ref="A33:E33"/>
    <mergeCell ref="A22:B22"/>
    <mergeCell ref="A29:B29"/>
    <mergeCell ref="A34:E34"/>
    <mergeCell ref="A35:E35"/>
    <mergeCell ref="A30:B30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60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58</v>
      </c>
      <c r="D5" s="8" t="s">
        <v>1</v>
      </c>
      <c r="E5" s="7" t="s">
        <v>61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7" s="12" customFormat="1" ht="11.25" customHeight="1">
      <c r="A8" s="42" t="s">
        <v>3</v>
      </c>
      <c r="B8" s="42"/>
      <c r="C8" s="13">
        <v>3760011.84727</v>
      </c>
      <c r="D8" s="13">
        <f>E8-C8</f>
        <v>67730.60051000025</v>
      </c>
      <c r="E8" s="13">
        <f>E9+E14</f>
        <v>3827742.44778</v>
      </c>
      <c r="G8" s="30"/>
    </row>
    <row r="9" spans="1:5" s="12" customFormat="1" ht="11.25" customHeight="1">
      <c r="A9" s="43" t="s">
        <v>4</v>
      </c>
      <c r="B9" s="43"/>
      <c r="C9" s="14">
        <v>1671729.3433899994</v>
      </c>
      <c r="D9" s="14">
        <f aca="true" t="shared" si="0" ref="D9:D19">E9-C9</f>
        <v>-49456.54908999917</v>
      </c>
      <c r="E9" s="14">
        <f>SUM(E10:E13)</f>
        <v>1622272.7943000002</v>
      </c>
    </row>
    <row r="10" spans="2:5" s="15" customFormat="1" ht="11.25" customHeight="1">
      <c r="B10" s="25" t="s">
        <v>5</v>
      </c>
      <c r="C10" s="14">
        <v>385712.32449</v>
      </c>
      <c r="D10" s="14">
        <f t="shared" si="0"/>
        <v>-24697.998799999885</v>
      </c>
      <c r="E10" s="14">
        <v>361014.32569000014</v>
      </c>
    </row>
    <row r="11" spans="2:5" s="15" customFormat="1" ht="11.25" customHeight="1">
      <c r="B11" s="25" t="s">
        <v>6</v>
      </c>
      <c r="C11" s="14">
        <v>888778.2395699994</v>
      </c>
      <c r="D11" s="14">
        <f t="shared" si="0"/>
        <v>-38155.47582999943</v>
      </c>
      <c r="E11" s="14">
        <v>850622.76374</v>
      </c>
    </row>
    <row r="12" spans="2:5" s="15" customFormat="1" ht="11.25" customHeight="1">
      <c r="B12" s="25" t="s">
        <v>7</v>
      </c>
      <c r="C12" s="14">
        <v>362337.08336</v>
      </c>
      <c r="D12" s="14">
        <f t="shared" si="0"/>
        <v>10702.420290000038</v>
      </c>
      <c r="E12" s="14">
        <v>373039.50365</v>
      </c>
    </row>
    <row r="13" spans="1:5" s="15" customFormat="1" ht="11.25" customHeight="1">
      <c r="A13" s="16"/>
      <c r="B13" s="25" t="s">
        <v>8</v>
      </c>
      <c r="C13" s="14">
        <v>34901.69597</v>
      </c>
      <c r="D13" s="14">
        <f t="shared" si="0"/>
        <v>2694.5052499999947</v>
      </c>
      <c r="E13" s="14">
        <v>37596.201219999995</v>
      </c>
    </row>
    <row r="14" spans="1:5" s="12" customFormat="1" ht="11.25" customHeight="1">
      <c r="A14" s="43" t="s">
        <v>9</v>
      </c>
      <c r="B14" s="43"/>
      <c r="C14" s="14">
        <v>2088282.5038800007</v>
      </c>
      <c r="D14" s="14">
        <f t="shared" si="0"/>
        <v>117187.14959999919</v>
      </c>
      <c r="E14" s="14">
        <f>SUM(E15:E19)</f>
        <v>2205469.65348</v>
      </c>
    </row>
    <row r="15" spans="2:5" s="15" customFormat="1" ht="11.25" customHeight="1">
      <c r="B15" s="26" t="s">
        <v>10</v>
      </c>
      <c r="C15" s="14">
        <v>1530032.2637800009</v>
      </c>
      <c r="D15" s="14">
        <f t="shared" si="0"/>
        <v>64553.644309998956</v>
      </c>
      <c r="E15" s="14">
        <v>1594585.9080899998</v>
      </c>
    </row>
    <row r="16" spans="2:5" s="15" customFormat="1" ht="11.25" customHeight="1">
      <c r="B16" s="25" t="s">
        <v>11</v>
      </c>
      <c r="C16" s="14">
        <v>389709.23550999997</v>
      </c>
      <c r="D16" s="14">
        <f t="shared" si="0"/>
        <v>22553.348800000036</v>
      </c>
      <c r="E16" s="14">
        <v>412262.58431</v>
      </c>
    </row>
    <row r="17" spans="2:5" s="15" customFormat="1" ht="11.25" customHeight="1">
      <c r="B17" s="25" t="s">
        <v>12</v>
      </c>
      <c r="C17" s="14">
        <v>136501.68657</v>
      </c>
      <c r="D17" s="14">
        <f t="shared" si="0"/>
        <v>32764.69682000007</v>
      </c>
      <c r="E17" s="14">
        <v>169266.38339000006</v>
      </c>
    </row>
    <row r="18" spans="2:5" s="15" customFormat="1" ht="11.25" customHeight="1">
      <c r="B18" s="26" t="s">
        <v>13</v>
      </c>
      <c r="C18" s="14">
        <v>32040.618020000013</v>
      </c>
      <c r="D18" s="14">
        <f t="shared" si="0"/>
        <v>-2685.84033000001</v>
      </c>
      <c r="E18" s="14">
        <v>29354.777690000003</v>
      </c>
    </row>
    <row r="19" spans="1:8" s="12" customFormat="1" ht="11.25" customHeight="1">
      <c r="A19" s="18"/>
      <c r="B19" s="31" t="s">
        <v>14</v>
      </c>
      <c r="C19" s="14">
        <v>-1.3</v>
      </c>
      <c r="D19" s="14">
        <f t="shared" si="0"/>
        <v>1.3</v>
      </c>
      <c r="E19" s="14">
        <v>0</v>
      </c>
      <c r="H19" s="30"/>
    </row>
    <row r="20" spans="1:5" s="12" customFormat="1" ht="11.25" customHeight="1">
      <c r="A20" s="18"/>
      <c r="B20" s="19"/>
      <c r="C20" s="20"/>
      <c r="D20" s="20"/>
      <c r="E20" s="20"/>
    </row>
    <row r="21" spans="1:7" s="12" customFormat="1" ht="11.25" customHeight="1">
      <c r="A21" s="42" t="s">
        <v>15</v>
      </c>
      <c r="B21" s="42"/>
      <c r="C21" s="13">
        <v>3760011.84727</v>
      </c>
      <c r="D21" s="13">
        <f>E21-C21</f>
        <v>67730.60050999979</v>
      </c>
      <c r="E21" s="13">
        <v>3827742.4477799996</v>
      </c>
      <c r="G21" s="30"/>
    </row>
    <row r="22" spans="1:5" s="12" customFormat="1" ht="11.25" customHeight="1">
      <c r="A22" s="43" t="s">
        <v>16</v>
      </c>
      <c r="B22" s="43"/>
      <c r="C22" s="14">
        <v>3058519.6138699995</v>
      </c>
      <c r="D22" s="14">
        <f aca="true" t="shared" si="1" ref="D22:D30">E22-C22</f>
        <v>42913.51380999992</v>
      </c>
      <c r="E22" s="14">
        <f>SUM(E23:E28)</f>
        <v>3101433.1276799995</v>
      </c>
    </row>
    <row r="23" spans="2:5" s="15" customFormat="1" ht="11.25" customHeight="1">
      <c r="B23" s="25" t="s">
        <v>17</v>
      </c>
      <c r="C23" s="14">
        <v>153697.18699000007</v>
      </c>
      <c r="D23" s="14">
        <f t="shared" si="1"/>
        <v>7955.093119999889</v>
      </c>
      <c r="E23" s="14">
        <v>161652.28010999996</v>
      </c>
    </row>
    <row r="24" spans="2:5" s="15" customFormat="1" ht="11.25" customHeight="1">
      <c r="B24" s="25" t="s">
        <v>18</v>
      </c>
      <c r="C24" s="14">
        <v>122298.29164000001</v>
      </c>
      <c r="D24" s="14">
        <f t="shared" si="1"/>
        <v>-26763.53216000003</v>
      </c>
      <c r="E24" s="14">
        <v>95534.75947999998</v>
      </c>
    </row>
    <row r="25" spans="2:5" s="15" customFormat="1" ht="11.25" customHeight="1">
      <c r="B25" s="25" t="s">
        <v>19</v>
      </c>
      <c r="C25" s="14">
        <v>2557821.2558399993</v>
      </c>
      <c r="D25" s="14">
        <f t="shared" si="1"/>
        <v>49683.61951000057</v>
      </c>
      <c r="E25" s="14">
        <v>2607504.87535</v>
      </c>
    </row>
    <row r="26" spans="2:5" s="15" customFormat="1" ht="11.25" customHeight="1">
      <c r="B26" s="25" t="s">
        <v>20</v>
      </c>
      <c r="C26" s="14">
        <v>79013.15112</v>
      </c>
      <c r="D26" s="14">
        <f t="shared" si="1"/>
        <v>-3977.8063399999664</v>
      </c>
      <c r="E26" s="14">
        <v>75035.34478000003</v>
      </c>
    </row>
    <row r="27" spans="2:5" s="15" customFormat="1" ht="11.25" customHeight="1">
      <c r="B27" s="25" t="s">
        <v>21</v>
      </c>
      <c r="C27" s="14">
        <v>81174.14757999999</v>
      </c>
      <c r="D27" s="14">
        <f t="shared" si="1"/>
        <v>8488.670010000002</v>
      </c>
      <c r="E27" s="14">
        <v>89662.81758999999</v>
      </c>
    </row>
    <row r="28" spans="1:7" s="15" customFormat="1" ht="11.25" customHeight="1">
      <c r="A28" s="16"/>
      <c r="B28" s="26" t="s">
        <v>22</v>
      </c>
      <c r="C28" s="14">
        <v>64515.580700000035</v>
      </c>
      <c r="D28" s="14">
        <f t="shared" si="1"/>
        <v>7527.469669999948</v>
      </c>
      <c r="E28" s="14">
        <v>72043.05036999998</v>
      </c>
      <c r="G28" s="34"/>
    </row>
    <row r="29" spans="1:5" s="12" customFormat="1" ht="11.25" customHeight="1">
      <c r="A29" s="43" t="s">
        <v>23</v>
      </c>
      <c r="B29" s="43"/>
      <c r="C29" s="14">
        <v>107677.55749999998</v>
      </c>
      <c r="D29" s="17">
        <f t="shared" si="1"/>
        <v>1128.1493400000036</v>
      </c>
      <c r="E29" s="14">
        <v>108805.70683999998</v>
      </c>
    </row>
    <row r="30" spans="1:6" s="12" customFormat="1" ht="11.25" customHeight="1">
      <c r="A30" s="51" t="s">
        <v>24</v>
      </c>
      <c r="B30" s="51"/>
      <c r="C30" s="17">
        <v>593814.6759000001</v>
      </c>
      <c r="D30" s="17">
        <f t="shared" si="1"/>
        <v>23688.93735999975</v>
      </c>
      <c r="E30" s="17">
        <v>617503.6132599999</v>
      </c>
      <c r="F30" s="32"/>
    </row>
    <row r="31" spans="1:5" s="21" customFormat="1" ht="5.25" customHeight="1">
      <c r="A31" s="49"/>
      <c r="B31" s="49"/>
      <c r="C31" s="49"/>
      <c r="D31" s="49"/>
      <c r="E31" s="49"/>
    </row>
    <row r="32" spans="1:9" s="29" customFormat="1" ht="11.25">
      <c r="A32" s="52" t="s">
        <v>40</v>
      </c>
      <c r="B32" s="52"/>
      <c r="C32" s="52"/>
      <c r="D32" s="52"/>
      <c r="E32" s="52"/>
      <c r="I32" s="33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62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35:E35"/>
    <mergeCell ref="A36:E36"/>
    <mergeCell ref="A37:E37"/>
    <mergeCell ref="A29:B29"/>
    <mergeCell ref="A30:B30"/>
    <mergeCell ref="A31:E31"/>
    <mergeCell ref="A32:E32"/>
    <mergeCell ref="A33:E33"/>
    <mergeCell ref="A34:E34"/>
  </mergeCells>
  <printOptions/>
  <pageMargins left="0.7" right="0.7" top="0.75" bottom="0.75" header="0.3" footer="0.3"/>
  <pageSetup fitToHeight="0" fitToWidth="1" horizontalDpi="600" verticalDpi="600" orientation="landscape" paperSize="9" scale="85" r:id="rId1"/>
  <ignoredErrors>
    <ignoredError sqref="E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57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55</v>
      </c>
      <c r="D5" s="8" t="s">
        <v>1</v>
      </c>
      <c r="E5" s="7" t="s">
        <v>58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7" s="12" customFormat="1" ht="11.25" customHeight="1">
      <c r="A8" s="42" t="s">
        <v>3</v>
      </c>
      <c r="B8" s="42"/>
      <c r="C8" s="13">
        <v>3541883.1236499986</v>
      </c>
      <c r="D8" s="13">
        <f>E8-C8</f>
        <v>218128.72362000123</v>
      </c>
      <c r="E8" s="13">
        <f>E9+E14</f>
        <v>3760011.84727</v>
      </c>
      <c r="G8" s="30"/>
    </row>
    <row r="9" spans="1:5" s="12" customFormat="1" ht="11.25" customHeight="1">
      <c r="A9" s="43" t="s">
        <v>4</v>
      </c>
      <c r="B9" s="43"/>
      <c r="C9" s="14">
        <v>1540289.41722</v>
      </c>
      <c r="D9" s="14">
        <f aca="true" t="shared" si="0" ref="D9:D19">E9-C9</f>
        <v>131439.9261699994</v>
      </c>
      <c r="E9" s="14">
        <f>E10+E11+E12+E13</f>
        <v>1671729.3433899994</v>
      </c>
    </row>
    <row r="10" spans="2:5" s="15" customFormat="1" ht="11.25" customHeight="1">
      <c r="B10" s="25" t="s">
        <v>5</v>
      </c>
      <c r="C10" s="14">
        <v>323616.90099000017</v>
      </c>
      <c r="D10" s="14">
        <f t="shared" si="0"/>
        <v>62095.42349999986</v>
      </c>
      <c r="E10" s="14">
        <v>385712.32449</v>
      </c>
    </row>
    <row r="11" spans="2:5" s="15" customFormat="1" ht="11.25" customHeight="1">
      <c r="B11" s="25" t="s">
        <v>6</v>
      </c>
      <c r="C11" s="14">
        <v>815397.9187599998</v>
      </c>
      <c r="D11" s="14">
        <f t="shared" si="0"/>
        <v>73380.3208099996</v>
      </c>
      <c r="E11" s="14">
        <v>888778.2395699994</v>
      </c>
    </row>
    <row r="12" spans="2:5" s="15" customFormat="1" ht="11.25" customHeight="1">
      <c r="B12" s="25" t="s">
        <v>7</v>
      </c>
      <c r="C12" s="14">
        <v>356069.7955099999</v>
      </c>
      <c r="D12" s="14">
        <f t="shared" si="0"/>
        <v>6267.287850000081</v>
      </c>
      <c r="E12" s="14">
        <v>362337.08336</v>
      </c>
    </row>
    <row r="13" spans="1:5" s="15" customFormat="1" ht="11.25" customHeight="1">
      <c r="A13" s="16"/>
      <c r="B13" s="25" t="s">
        <v>8</v>
      </c>
      <c r="C13" s="14">
        <v>45204.80196</v>
      </c>
      <c r="D13" s="14">
        <f t="shared" si="0"/>
        <v>-10303.105989999996</v>
      </c>
      <c r="E13" s="14">
        <v>34901.69597</v>
      </c>
    </row>
    <row r="14" spans="1:5" s="12" customFormat="1" ht="11.25" customHeight="1">
      <c r="A14" s="43" t="s">
        <v>9</v>
      </c>
      <c r="B14" s="43"/>
      <c r="C14" s="14">
        <v>2001593.7064299986</v>
      </c>
      <c r="D14" s="14">
        <f t="shared" si="0"/>
        <v>86688.79745000205</v>
      </c>
      <c r="E14" s="14">
        <f>SUM(E15:E19)</f>
        <v>2088282.5038800007</v>
      </c>
    </row>
    <row r="15" spans="2:5" s="15" customFormat="1" ht="11.25" customHeight="1">
      <c r="B15" s="26" t="s">
        <v>10</v>
      </c>
      <c r="C15" s="14">
        <v>1457619.3411899987</v>
      </c>
      <c r="D15" s="14">
        <f t="shared" si="0"/>
        <v>72412.92259000218</v>
      </c>
      <c r="E15" s="14">
        <v>1530032.2637800009</v>
      </c>
    </row>
    <row r="16" spans="2:5" s="15" customFormat="1" ht="11.25" customHeight="1">
      <c r="B16" s="25" t="s">
        <v>11</v>
      </c>
      <c r="C16" s="14">
        <v>385914.74623</v>
      </c>
      <c r="D16" s="14">
        <f t="shared" si="0"/>
        <v>3794.4892799999798</v>
      </c>
      <c r="E16" s="14">
        <v>389709.23550999997</v>
      </c>
    </row>
    <row r="17" spans="2:5" s="15" customFormat="1" ht="11.25" customHeight="1">
      <c r="B17" s="25" t="s">
        <v>12</v>
      </c>
      <c r="C17" s="14">
        <v>123871.73738000004</v>
      </c>
      <c r="D17" s="14">
        <f t="shared" si="0"/>
        <v>12629.949189999956</v>
      </c>
      <c r="E17" s="14">
        <v>136501.68657</v>
      </c>
    </row>
    <row r="18" spans="2:5" s="15" customFormat="1" ht="11.25" customHeight="1">
      <c r="B18" s="26" t="s">
        <v>13</v>
      </c>
      <c r="C18" s="14">
        <v>34187.88163000001</v>
      </c>
      <c r="D18" s="14">
        <f t="shared" si="0"/>
        <v>-2147.263609999998</v>
      </c>
      <c r="E18" s="14">
        <v>32040.618020000013</v>
      </c>
    </row>
    <row r="19" spans="1:8" s="12" customFormat="1" ht="11.25" customHeight="1">
      <c r="A19" s="18"/>
      <c r="B19" s="31" t="s">
        <v>14</v>
      </c>
      <c r="C19" s="14">
        <v>0</v>
      </c>
      <c r="D19" s="14">
        <f t="shared" si="0"/>
        <v>-1.3</v>
      </c>
      <c r="E19" s="14">
        <v>-1.3</v>
      </c>
      <c r="H19" s="30"/>
    </row>
    <row r="20" spans="1:5" s="12" customFormat="1" ht="11.25" customHeight="1">
      <c r="A20" s="18"/>
      <c r="B20" s="19"/>
      <c r="C20" s="20"/>
      <c r="D20" s="20"/>
      <c r="E20" s="20"/>
    </row>
    <row r="21" spans="1:7" s="12" customFormat="1" ht="11.25" customHeight="1">
      <c r="A21" s="42" t="s">
        <v>15</v>
      </c>
      <c r="B21" s="42"/>
      <c r="C21" s="13">
        <v>3541883.1236500004</v>
      </c>
      <c r="D21" s="13">
        <f>E21-C21</f>
        <v>218128.72361999936</v>
      </c>
      <c r="E21" s="13">
        <f>E22+E29+E30</f>
        <v>3760011.84727</v>
      </c>
      <c r="G21" s="30"/>
    </row>
    <row r="22" spans="1:5" s="12" customFormat="1" ht="11.25" customHeight="1">
      <c r="A22" s="43" t="s">
        <v>16</v>
      </c>
      <c r="B22" s="43"/>
      <c r="C22" s="14">
        <v>2839904.85959</v>
      </c>
      <c r="D22" s="14">
        <f aca="true" t="shared" si="1" ref="D22:D30">E22-C22</f>
        <v>218614.75427999953</v>
      </c>
      <c r="E22" s="14">
        <f>SUM(E23:E28)</f>
        <v>3058519.6138699995</v>
      </c>
    </row>
    <row r="23" spans="2:5" s="15" customFormat="1" ht="11.25" customHeight="1">
      <c r="B23" s="25" t="s">
        <v>17</v>
      </c>
      <c r="C23" s="14">
        <v>167324.71987000003</v>
      </c>
      <c r="D23" s="14">
        <f t="shared" si="1"/>
        <v>-13627.532879999955</v>
      </c>
      <c r="E23" s="14">
        <v>153697.18699000007</v>
      </c>
    </row>
    <row r="24" spans="2:5" s="15" customFormat="1" ht="11.25" customHeight="1">
      <c r="B24" s="25" t="s">
        <v>18</v>
      </c>
      <c r="C24" s="14">
        <v>63131.74959000001</v>
      </c>
      <c r="D24" s="14">
        <f t="shared" si="1"/>
        <v>59166.542050000004</v>
      </c>
      <c r="E24" s="14">
        <v>122298.29164000001</v>
      </c>
    </row>
    <row r="25" spans="2:5" s="15" customFormat="1" ht="11.25" customHeight="1">
      <c r="B25" s="25" t="s">
        <v>19</v>
      </c>
      <c r="C25" s="14">
        <v>2395443.83658</v>
      </c>
      <c r="D25" s="14">
        <f t="shared" si="1"/>
        <v>162377.4192599994</v>
      </c>
      <c r="E25" s="14">
        <v>2557821.2558399993</v>
      </c>
    </row>
    <row r="26" spans="2:5" s="15" customFormat="1" ht="11.25" customHeight="1">
      <c r="B26" s="25" t="s">
        <v>20</v>
      </c>
      <c r="C26" s="14">
        <v>90086.47379999998</v>
      </c>
      <c r="D26" s="14">
        <f t="shared" si="1"/>
        <v>-11073.322679999983</v>
      </c>
      <c r="E26" s="14">
        <v>79013.15112</v>
      </c>
    </row>
    <row r="27" spans="2:5" s="15" customFormat="1" ht="11.25" customHeight="1">
      <c r="B27" s="25" t="s">
        <v>21</v>
      </c>
      <c r="C27" s="14">
        <v>76176.90326000002</v>
      </c>
      <c r="D27" s="14">
        <f t="shared" si="1"/>
        <v>4997.244319999969</v>
      </c>
      <c r="E27" s="14">
        <v>81174.14757999999</v>
      </c>
    </row>
    <row r="28" spans="1:7" s="15" customFormat="1" ht="11.25" customHeight="1">
      <c r="A28" s="16"/>
      <c r="B28" s="26" t="s">
        <v>22</v>
      </c>
      <c r="C28" s="14">
        <v>47741.17648999999</v>
      </c>
      <c r="D28" s="14">
        <f t="shared" si="1"/>
        <v>16774.404210000044</v>
      </c>
      <c r="E28" s="14">
        <v>64515.580700000035</v>
      </c>
      <c r="G28" s="34"/>
    </row>
    <row r="29" spans="1:5" s="12" customFormat="1" ht="11.25" customHeight="1">
      <c r="A29" s="43" t="s">
        <v>23</v>
      </c>
      <c r="B29" s="43"/>
      <c r="C29" s="14">
        <v>114013.00484</v>
      </c>
      <c r="D29" s="17">
        <f t="shared" si="1"/>
        <v>-6335.447340000013</v>
      </c>
      <c r="E29" s="14">
        <v>107677.55749999998</v>
      </c>
    </row>
    <row r="30" spans="1:6" s="12" customFormat="1" ht="11.25" customHeight="1">
      <c r="A30" s="51" t="s">
        <v>24</v>
      </c>
      <c r="B30" s="51"/>
      <c r="C30" s="17">
        <v>587965.2592200001</v>
      </c>
      <c r="D30" s="17">
        <f t="shared" si="1"/>
        <v>5849.416680000024</v>
      </c>
      <c r="E30" s="17">
        <v>593814.6759000001</v>
      </c>
      <c r="F30" s="32"/>
    </row>
    <row r="31" spans="1:5" s="21" customFormat="1" ht="5.25" customHeight="1">
      <c r="A31" s="49"/>
      <c r="B31" s="49"/>
      <c r="C31" s="49"/>
      <c r="D31" s="49"/>
      <c r="E31" s="49"/>
    </row>
    <row r="32" spans="1:9" s="29" customFormat="1" ht="11.25">
      <c r="A32" s="52" t="s">
        <v>40</v>
      </c>
      <c r="B32" s="52"/>
      <c r="C32" s="52"/>
      <c r="D32" s="52"/>
      <c r="E32" s="52"/>
      <c r="I32" s="33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59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35:E35"/>
    <mergeCell ref="A36:E36"/>
    <mergeCell ref="A37:E37"/>
    <mergeCell ref="A29:B29"/>
    <mergeCell ref="A30:B30"/>
    <mergeCell ref="A31:E31"/>
    <mergeCell ref="A32:E32"/>
    <mergeCell ref="A33:E33"/>
    <mergeCell ref="A34:E34"/>
  </mergeCells>
  <printOptions/>
  <pageMargins left="0.7" right="0.7" top="0.75" bottom="0.75" header="0.3" footer="0.3"/>
  <pageSetup fitToHeight="0" fitToWidth="1" horizontalDpi="600" verticalDpi="600" orientation="landscape" paperSize="9" scale="85" r:id="rId1"/>
  <ignoredErrors>
    <ignoredError sqref="E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54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52</v>
      </c>
      <c r="D5" s="8" t="s">
        <v>1</v>
      </c>
      <c r="E5" s="7" t="s">
        <v>55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7" s="12" customFormat="1" ht="11.25" customHeight="1">
      <c r="A8" s="42" t="s">
        <v>3</v>
      </c>
      <c r="B8" s="42"/>
      <c r="C8" s="13">
        <v>3425199.5</v>
      </c>
      <c r="D8" s="13">
        <f>E8-C8</f>
        <v>116683.62364999857</v>
      </c>
      <c r="E8" s="13">
        <v>3541883.1236499986</v>
      </c>
      <c r="G8" s="30"/>
    </row>
    <row r="9" spans="1:5" s="12" customFormat="1" ht="11.25" customHeight="1">
      <c r="A9" s="43" t="s">
        <v>4</v>
      </c>
      <c r="B9" s="43"/>
      <c r="C9" s="14">
        <v>1519823.6</v>
      </c>
      <c r="D9" s="14">
        <f aca="true" t="shared" si="0" ref="D9:D19">E9-C9</f>
        <v>20465.81721999985</v>
      </c>
      <c r="E9" s="14">
        <f>SUM(E10:E13)</f>
        <v>1540289.41722</v>
      </c>
    </row>
    <row r="10" spans="2:5" s="15" customFormat="1" ht="11.25" customHeight="1">
      <c r="B10" s="25" t="s">
        <v>5</v>
      </c>
      <c r="C10" s="14">
        <v>339026.3</v>
      </c>
      <c r="D10" s="14">
        <f t="shared" si="0"/>
        <v>-15409.39900999982</v>
      </c>
      <c r="E10" s="14">
        <v>323616.90099000017</v>
      </c>
    </row>
    <row r="11" spans="2:5" s="15" customFormat="1" ht="11.25" customHeight="1">
      <c r="B11" s="25" t="s">
        <v>6</v>
      </c>
      <c r="C11" s="14">
        <v>751818.3</v>
      </c>
      <c r="D11" s="14">
        <f t="shared" si="0"/>
        <v>63579.61875999975</v>
      </c>
      <c r="E11" s="14">
        <v>815397.9187599998</v>
      </c>
    </row>
    <row r="12" spans="2:5" s="15" customFormat="1" ht="11.25" customHeight="1">
      <c r="B12" s="25" t="s">
        <v>7</v>
      </c>
      <c r="C12" s="14">
        <v>386709.2</v>
      </c>
      <c r="D12" s="14">
        <f t="shared" si="0"/>
        <v>-30639.404490000103</v>
      </c>
      <c r="E12" s="14">
        <v>356069.7955099999</v>
      </c>
    </row>
    <row r="13" spans="1:5" s="15" customFormat="1" ht="11.25" customHeight="1">
      <c r="A13" s="16"/>
      <c r="B13" s="25" t="s">
        <v>8</v>
      </c>
      <c r="C13" s="14">
        <v>42269.8</v>
      </c>
      <c r="D13" s="14">
        <f t="shared" si="0"/>
        <v>2935.001959999994</v>
      </c>
      <c r="E13" s="14">
        <v>45204.80196</v>
      </c>
    </row>
    <row r="14" spans="1:5" s="12" customFormat="1" ht="11.25" customHeight="1">
      <c r="A14" s="43" t="s">
        <v>9</v>
      </c>
      <c r="B14" s="43"/>
      <c r="C14" s="14">
        <v>1905375.9000000001</v>
      </c>
      <c r="D14" s="14">
        <f t="shared" si="0"/>
        <v>96217.80642999848</v>
      </c>
      <c r="E14" s="14">
        <f>SUM(E15:E19)</f>
        <v>2001593.7064299986</v>
      </c>
    </row>
    <row r="15" spans="2:5" s="15" customFormat="1" ht="11.25" customHeight="1">
      <c r="B15" s="26" t="s">
        <v>10</v>
      </c>
      <c r="C15" s="14">
        <v>1362834.2</v>
      </c>
      <c r="D15" s="14">
        <f t="shared" si="0"/>
        <v>94785.14118999871</v>
      </c>
      <c r="E15" s="14">
        <v>1457619.3411899987</v>
      </c>
    </row>
    <row r="16" spans="2:5" s="15" customFormat="1" ht="11.25" customHeight="1">
      <c r="B16" s="25" t="s">
        <v>11</v>
      </c>
      <c r="C16" s="14">
        <v>387608.8</v>
      </c>
      <c r="D16" s="14">
        <f t="shared" si="0"/>
        <v>-1694.0537699999986</v>
      </c>
      <c r="E16" s="14">
        <v>385914.74623</v>
      </c>
    </row>
    <row r="17" spans="2:5" s="15" customFormat="1" ht="11.25" customHeight="1">
      <c r="B17" s="25" t="s">
        <v>12</v>
      </c>
      <c r="C17" s="14">
        <v>124622.8</v>
      </c>
      <c r="D17" s="14">
        <f t="shared" si="0"/>
        <v>-751.0626199999679</v>
      </c>
      <c r="E17" s="14">
        <v>123871.73738000004</v>
      </c>
    </row>
    <row r="18" spans="2:5" s="15" customFormat="1" ht="11.25" customHeight="1">
      <c r="B18" s="26" t="s">
        <v>13</v>
      </c>
      <c r="C18" s="14">
        <v>30265.8</v>
      </c>
      <c r="D18" s="14">
        <f t="shared" si="0"/>
        <v>3922.0816300000115</v>
      </c>
      <c r="E18" s="14">
        <v>34187.88163000001</v>
      </c>
    </row>
    <row r="19" spans="1:8" s="12" customFormat="1" ht="11.25" customHeight="1">
      <c r="A19" s="18"/>
      <c r="B19" s="31" t="s">
        <v>14</v>
      </c>
      <c r="C19" s="14">
        <v>44.3</v>
      </c>
      <c r="D19" s="14">
        <f t="shared" si="0"/>
        <v>-44.3</v>
      </c>
      <c r="E19" s="14">
        <v>0</v>
      </c>
      <c r="H19" s="30"/>
    </row>
    <row r="20" spans="1:5" s="12" customFormat="1" ht="11.25" customHeight="1">
      <c r="A20" s="18"/>
      <c r="B20" s="19"/>
      <c r="C20" s="20"/>
      <c r="D20" s="20"/>
      <c r="E20" s="20"/>
    </row>
    <row r="21" spans="1:7" s="12" customFormat="1" ht="11.25" customHeight="1">
      <c r="A21" s="42" t="s">
        <v>15</v>
      </c>
      <c r="B21" s="42"/>
      <c r="C21" s="13">
        <v>3425199.5</v>
      </c>
      <c r="D21" s="13">
        <f>E21-C21</f>
        <v>116683.62365000043</v>
      </c>
      <c r="E21" s="13">
        <v>3541883.1236500004</v>
      </c>
      <c r="G21" s="30"/>
    </row>
    <row r="22" spans="1:5" s="12" customFormat="1" ht="11.25" customHeight="1">
      <c r="A22" s="43" t="s">
        <v>16</v>
      </c>
      <c r="B22" s="43"/>
      <c r="C22" s="14">
        <v>2683978.5</v>
      </c>
      <c r="D22" s="14">
        <f aca="true" t="shared" si="1" ref="D22:D30">E22-C22</f>
        <v>155926.35959</v>
      </c>
      <c r="E22" s="14">
        <f>SUM(E23:E28)</f>
        <v>2839904.85959</v>
      </c>
    </row>
    <row r="23" spans="2:5" s="15" customFormat="1" ht="11.25" customHeight="1">
      <c r="B23" s="25" t="s">
        <v>17</v>
      </c>
      <c r="C23" s="14">
        <v>151497.3</v>
      </c>
      <c r="D23" s="14">
        <f t="shared" si="1"/>
        <v>15827.419870000042</v>
      </c>
      <c r="E23" s="14">
        <v>167324.71987000003</v>
      </c>
    </row>
    <row r="24" spans="2:5" s="15" customFormat="1" ht="11.25" customHeight="1">
      <c r="B24" s="25" t="s">
        <v>18</v>
      </c>
      <c r="C24" s="14">
        <v>59145.3</v>
      </c>
      <c r="D24" s="14">
        <f t="shared" si="1"/>
        <v>3986.449590000004</v>
      </c>
      <c r="E24" s="14">
        <v>63131.74959000001</v>
      </c>
    </row>
    <row r="25" spans="2:5" s="15" customFormat="1" ht="11.25" customHeight="1">
      <c r="B25" s="25" t="s">
        <v>19</v>
      </c>
      <c r="C25" s="14">
        <v>2247056.3</v>
      </c>
      <c r="D25" s="14">
        <f t="shared" si="1"/>
        <v>148387.53658000007</v>
      </c>
      <c r="E25" s="14">
        <v>2395443.83658</v>
      </c>
    </row>
    <row r="26" spans="2:5" s="15" customFormat="1" ht="11.25" customHeight="1">
      <c r="B26" s="25" t="s">
        <v>20</v>
      </c>
      <c r="C26" s="14">
        <v>106217</v>
      </c>
      <c r="D26" s="14">
        <f t="shared" si="1"/>
        <v>-16130.526200000022</v>
      </c>
      <c r="E26" s="14">
        <v>90086.47379999998</v>
      </c>
    </row>
    <row r="27" spans="2:5" s="15" customFormat="1" ht="11.25" customHeight="1">
      <c r="B27" s="25" t="s">
        <v>21</v>
      </c>
      <c r="C27" s="14">
        <v>75471.4</v>
      </c>
      <c r="D27" s="14">
        <f t="shared" si="1"/>
        <v>705.5032600000268</v>
      </c>
      <c r="E27" s="14">
        <v>76176.90326000002</v>
      </c>
    </row>
    <row r="28" spans="1:7" s="15" customFormat="1" ht="11.25" customHeight="1">
      <c r="A28" s="16"/>
      <c r="B28" s="26" t="s">
        <v>22</v>
      </c>
      <c r="C28" s="14">
        <v>44591.2</v>
      </c>
      <c r="D28" s="14">
        <f t="shared" si="1"/>
        <v>3149.9764899999936</v>
      </c>
      <c r="E28" s="14">
        <v>47741.17648999999</v>
      </c>
      <c r="G28" s="34"/>
    </row>
    <row r="29" spans="1:5" s="12" customFormat="1" ht="11.25" customHeight="1">
      <c r="A29" s="43" t="s">
        <v>23</v>
      </c>
      <c r="B29" s="43"/>
      <c r="C29" s="14">
        <v>110680.3</v>
      </c>
      <c r="D29" s="17">
        <f t="shared" si="1"/>
        <v>3332.7048399999912</v>
      </c>
      <c r="E29" s="14">
        <v>114013.00484</v>
      </c>
    </row>
    <row r="30" spans="1:6" s="12" customFormat="1" ht="11.25" customHeight="1">
      <c r="A30" s="51" t="s">
        <v>24</v>
      </c>
      <c r="B30" s="51"/>
      <c r="C30" s="17">
        <v>630540.7</v>
      </c>
      <c r="D30" s="17">
        <f t="shared" si="1"/>
        <v>-42575.44077999983</v>
      </c>
      <c r="E30" s="17">
        <v>587965.2592200001</v>
      </c>
      <c r="F30" s="32"/>
    </row>
    <row r="31" spans="1:5" s="21" customFormat="1" ht="5.25" customHeight="1">
      <c r="A31" s="49"/>
      <c r="B31" s="49"/>
      <c r="C31" s="49"/>
      <c r="D31" s="49"/>
      <c r="E31" s="49"/>
    </row>
    <row r="32" spans="1:9" s="29" customFormat="1" ht="11.25">
      <c r="A32" s="52" t="s">
        <v>40</v>
      </c>
      <c r="B32" s="52"/>
      <c r="C32" s="52"/>
      <c r="D32" s="52"/>
      <c r="E32" s="52"/>
      <c r="I32" s="33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56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35:E35"/>
    <mergeCell ref="A36:E36"/>
    <mergeCell ref="A37:E37"/>
    <mergeCell ref="A29:B29"/>
    <mergeCell ref="A30:B30"/>
    <mergeCell ref="A31:E31"/>
    <mergeCell ref="A32:E32"/>
    <mergeCell ref="A33:E33"/>
    <mergeCell ref="A34:E34"/>
    <mergeCell ref="A7:E7"/>
    <mergeCell ref="A8:B8"/>
    <mergeCell ref="A9:B9"/>
    <mergeCell ref="A14:B14"/>
    <mergeCell ref="A21:B21"/>
    <mergeCell ref="A22:B22"/>
    <mergeCell ref="A1:E1"/>
    <mergeCell ref="A2:E2"/>
    <mergeCell ref="A3:E3"/>
    <mergeCell ref="A4:E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 paperSize="9" scale="85" r:id="rId1"/>
  <ignoredErrors>
    <ignoredError sqref="E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51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49</v>
      </c>
      <c r="D5" s="8" t="s">
        <v>1</v>
      </c>
      <c r="E5" s="7" t="s">
        <v>52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f>C9+C14</f>
        <v>3314724.4</v>
      </c>
      <c r="D8" s="13">
        <f aca="true" t="shared" si="0" ref="D8:D19">E8-C8</f>
        <v>110475.1000000001</v>
      </c>
      <c r="E8" s="13">
        <f>E9+E14</f>
        <v>3425199.5</v>
      </c>
    </row>
    <row r="9" spans="1:5" s="12" customFormat="1" ht="11.25" customHeight="1">
      <c r="A9" s="43" t="s">
        <v>4</v>
      </c>
      <c r="B9" s="43"/>
      <c r="C9" s="14">
        <f>C10+C11+C12+C13</f>
        <v>1461990.2</v>
      </c>
      <c r="D9" s="14">
        <f t="shared" si="0"/>
        <v>57833.40000000014</v>
      </c>
      <c r="E9" s="14">
        <f>E10+E11+E12+E13</f>
        <v>1519823.6</v>
      </c>
    </row>
    <row r="10" spans="2:5" s="15" customFormat="1" ht="11.25" customHeight="1">
      <c r="B10" s="25" t="s">
        <v>5</v>
      </c>
      <c r="C10" s="14">
        <v>339887.4</v>
      </c>
      <c r="D10" s="14">
        <f t="shared" si="0"/>
        <v>-861.1000000000349</v>
      </c>
      <c r="E10" s="14">
        <v>339026.3</v>
      </c>
    </row>
    <row r="11" spans="2:5" s="15" customFormat="1" ht="11.25" customHeight="1">
      <c r="B11" s="25" t="s">
        <v>6</v>
      </c>
      <c r="C11" s="14">
        <v>730974.1</v>
      </c>
      <c r="D11" s="14">
        <f t="shared" si="0"/>
        <v>20844.20000000007</v>
      </c>
      <c r="E11" s="14">
        <v>751818.3</v>
      </c>
    </row>
    <row r="12" spans="2:5" s="15" customFormat="1" ht="11.25" customHeight="1">
      <c r="B12" s="25" t="s">
        <v>7</v>
      </c>
      <c r="C12" s="14">
        <v>350580.9</v>
      </c>
      <c r="D12" s="14">
        <f t="shared" si="0"/>
        <v>36128.29999999999</v>
      </c>
      <c r="E12" s="14">
        <v>386709.2</v>
      </c>
    </row>
    <row r="13" spans="1:5" s="15" customFormat="1" ht="11.25" customHeight="1">
      <c r="A13" s="16"/>
      <c r="B13" s="25" t="s">
        <v>8</v>
      </c>
      <c r="C13" s="14">
        <v>40547.8</v>
      </c>
      <c r="D13" s="14">
        <f t="shared" si="0"/>
        <v>1722</v>
      </c>
      <c r="E13" s="14">
        <v>42269.8</v>
      </c>
    </row>
    <row r="14" spans="1:5" s="12" customFormat="1" ht="11.25" customHeight="1">
      <c r="A14" s="43" t="s">
        <v>9</v>
      </c>
      <c r="B14" s="43"/>
      <c r="C14" s="14">
        <f>C15+C16+C17+C18+C19</f>
        <v>1852734.2</v>
      </c>
      <c r="D14" s="14">
        <f t="shared" si="0"/>
        <v>52641.700000000186</v>
      </c>
      <c r="E14" s="14">
        <f>E15+E16+E17+E18+E19</f>
        <v>1905375.9000000001</v>
      </c>
    </row>
    <row r="15" spans="2:5" s="15" customFormat="1" ht="11.25" customHeight="1">
      <c r="B15" s="26" t="s">
        <v>10</v>
      </c>
      <c r="C15" s="14">
        <v>1314296.1</v>
      </c>
      <c r="D15" s="14">
        <f t="shared" si="0"/>
        <v>48538.09999999986</v>
      </c>
      <c r="E15" s="14">
        <v>1362834.2</v>
      </c>
    </row>
    <row r="16" spans="2:5" s="15" customFormat="1" ht="11.25" customHeight="1">
      <c r="B16" s="25" t="s">
        <v>11</v>
      </c>
      <c r="C16" s="14">
        <v>384109.3</v>
      </c>
      <c r="D16" s="14">
        <f t="shared" si="0"/>
        <v>3499.5</v>
      </c>
      <c r="E16" s="14">
        <v>387608.8</v>
      </c>
    </row>
    <row r="17" spans="2:5" s="15" customFormat="1" ht="11.25" customHeight="1">
      <c r="B17" s="25" t="s">
        <v>12</v>
      </c>
      <c r="C17" s="14">
        <v>124721.4</v>
      </c>
      <c r="D17" s="14">
        <f t="shared" si="0"/>
        <v>-98.59999999999127</v>
      </c>
      <c r="E17" s="14">
        <v>124622.8</v>
      </c>
    </row>
    <row r="18" spans="2:5" s="15" customFormat="1" ht="11.25" customHeight="1">
      <c r="B18" s="26" t="s">
        <v>13</v>
      </c>
      <c r="C18" s="14">
        <v>29593.7</v>
      </c>
      <c r="D18" s="14">
        <f t="shared" si="0"/>
        <v>672.0999999999985</v>
      </c>
      <c r="E18" s="14">
        <v>30265.8</v>
      </c>
    </row>
    <row r="19" spans="2:8" s="12" customFormat="1" ht="11.25" customHeight="1">
      <c r="B19" s="27" t="s">
        <v>14</v>
      </c>
      <c r="C19" s="17">
        <v>13.7</v>
      </c>
      <c r="D19" s="17">
        <f t="shared" si="0"/>
        <v>30.599999999999998</v>
      </c>
      <c r="E19" s="17">
        <v>44.3</v>
      </c>
      <c r="H19" s="30"/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f>C22+C29+C30</f>
        <v>3314724.3</v>
      </c>
      <c r="D21" s="13">
        <f aca="true" t="shared" si="1" ref="D21:D30">E21-C21</f>
        <v>110475.20000000019</v>
      </c>
      <c r="E21" s="13">
        <f>E22+E29+E30</f>
        <v>3425199.5</v>
      </c>
    </row>
    <row r="22" spans="1:5" s="12" customFormat="1" ht="11.25" customHeight="1">
      <c r="A22" s="43" t="s">
        <v>16</v>
      </c>
      <c r="B22" s="43"/>
      <c r="C22" s="14">
        <f>C23+C24+C25+C26+C27+C28</f>
        <v>2559867</v>
      </c>
      <c r="D22" s="14">
        <f t="shared" si="1"/>
        <v>124111.5</v>
      </c>
      <c r="E22" s="14">
        <f>E23+E24+E25+E26+E27+E28</f>
        <v>2683978.5</v>
      </c>
    </row>
    <row r="23" spans="2:5" s="15" customFormat="1" ht="11.25" customHeight="1">
      <c r="B23" s="25" t="s">
        <v>17</v>
      </c>
      <c r="C23" s="14">
        <v>142723</v>
      </c>
      <c r="D23" s="14">
        <f t="shared" si="1"/>
        <v>8774.299999999988</v>
      </c>
      <c r="E23" s="14">
        <v>151497.3</v>
      </c>
    </row>
    <row r="24" spans="2:5" s="15" customFormat="1" ht="11.25" customHeight="1">
      <c r="B24" s="25" t="s">
        <v>18</v>
      </c>
      <c r="C24" s="14">
        <v>62654</v>
      </c>
      <c r="D24" s="14">
        <f t="shared" si="1"/>
        <v>-3508.699999999997</v>
      </c>
      <c r="E24" s="14">
        <v>59145.3</v>
      </c>
    </row>
    <row r="25" spans="2:5" s="15" customFormat="1" ht="11.25" customHeight="1">
      <c r="B25" s="25" t="s">
        <v>19</v>
      </c>
      <c r="C25" s="14">
        <v>2139483.6</v>
      </c>
      <c r="D25" s="14">
        <f t="shared" si="1"/>
        <v>107572.69999999972</v>
      </c>
      <c r="E25" s="14">
        <v>2247056.3</v>
      </c>
    </row>
    <row r="26" spans="2:5" s="15" customFormat="1" ht="11.25" customHeight="1">
      <c r="B26" s="25" t="s">
        <v>20</v>
      </c>
      <c r="C26" s="14">
        <v>103336.6</v>
      </c>
      <c r="D26" s="14">
        <f t="shared" si="1"/>
        <v>2880.399999999994</v>
      </c>
      <c r="E26" s="14">
        <v>106217</v>
      </c>
    </row>
    <row r="27" spans="2:5" s="15" customFormat="1" ht="11.25" customHeight="1">
      <c r="B27" s="25" t="s">
        <v>21</v>
      </c>
      <c r="C27" s="14">
        <v>68830</v>
      </c>
      <c r="D27" s="14">
        <f t="shared" si="1"/>
        <v>6641.399999999994</v>
      </c>
      <c r="E27" s="14">
        <v>75471.4</v>
      </c>
    </row>
    <row r="28" spans="1:5" s="15" customFormat="1" ht="11.25" customHeight="1">
      <c r="A28" s="16"/>
      <c r="B28" s="26" t="s">
        <v>22</v>
      </c>
      <c r="C28" s="14">
        <v>42839.8</v>
      </c>
      <c r="D28" s="14">
        <f t="shared" si="1"/>
        <v>1751.3999999999942</v>
      </c>
      <c r="E28" s="14">
        <v>44591.2</v>
      </c>
    </row>
    <row r="29" spans="1:5" s="12" customFormat="1" ht="11.25" customHeight="1">
      <c r="A29" s="43" t="s">
        <v>23</v>
      </c>
      <c r="B29" s="43"/>
      <c r="C29" s="14">
        <v>103914.9</v>
      </c>
      <c r="D29" s="14">
        <f t="shared" si="1"/>
        <v>6765.400000000009</v>
      </c>
      <c r="E29" s="14">
        <v>110680.3</v>
      </c>
    </row>
    <row r="30" spans="1:5" s="12" customFormat="1" ht="11.25" customHeight="1">
      <c r="A30" s="51" t="s">
        <v>24</v>
      </c>
      <c r="B30" s="51"/>
      <c r="C30" s="17">
        <v>650942.4</v>
      </c>
      <c r="D30" s="17">
        <f t="shared" si="1"/>
        <v>-20401.70000000007</v>
      </c>
      <c r="E30" s="17">
        <v>630540.7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53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35:E35"/>
    <mergeCell ref="A36:E36"/>
    <mergeCell ref="A37:E37"/>
    <mergeCell ref="A29:B29"/>
    <mergeCell ref="A30:B30"/>
    <mergeCell ref="A31:E31"/>
    <mergeCell ref="A32:E32"/>
    <mergeCell ref="A33:E33"/>
    <mergeCell ref="A34:E34"/>
  </mergeCells>
  <printOptions/>
  <pageMargins left="0.7" right="0.7" top="0.75" bottom="0.75" header="0.3" footer="0.3"/>
  <pageSetup orientation="portrait" paperSize="9"/>
  <ignoredErrors>
    <ignoredError sqref="D8:D9 D14 D21:D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48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38</v>
      </c>
      <c r="D5" s="8" t="s">
        <v>1</v>
      </c>
      <c r="E5" s="7" t="s">
        <v>49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f>C9+C14</f>
        <v>3211822</v>
      </c>
      <c r="D8" s="13">
        <f aca="true" t="shared" si="0" ref="D8:D19">E8-C8</f>
        <v>102902.3999999999</v>
      </c>
      <c r="E8" s="13">
        <f>E9+E14</f>
        <v>3314724.4</v>
      </c>
    </row>
    <row r="9" spans="1:5" s="12" customFormat="1" ht="11.25" customHeight="1">
      <c r="A9" s="43" t="s">
        <v>4</v>
      </c>
      <c r="B9" s="43"/>
      <c r="C9" s="14">
        <f>C10+C11+C12+C13</f>
        <v>1457245</v>
      </c>
      <c r="D9" s="14">
        <f t="shared" si="0"/>
        <v>4745.199999999953</v>
      </c>
      <c r="E9" s="14">
        <f>E10+E11+E12+E13</f>
        <v>1461990.2</v>
      </c>
    </row>
    <row r="10" spans="2:5" s="15" customFormat="1" ht="11.25" customHeight="1">
      <c r="B10" s="25" t="s">
        <v>5</v>
      </c>
      <c r="C10" s="14">
        <v>370340</v>
      </c>
      <c r="D10" s="14">
        <f t="shared" si="0"/>
        <v>-30452.599999999977</v>
      </c>
      <c r="E10" s="14">
        <v>339887.4</v>
      </c>
    </row>
    <row r="11" spans="2:5" s="15" customFormat="1" ht="11.25" customHeight="1">
      <c r="B11" s="25" t="s">
        <v>6</v>
      </c>
      <c r="C11" s="14">
        <v>709586</v>
      </c>
      <c r="D11" s="14">
        <f t="shared" si="0"/>
        <v>21388.099999999977</v>
      </c>
      <c r="E11" s="14">
        <v>730974.1</v>
      </c>
    </row>
    <row r="12" spans="2:5" s="15" customFormat="1" ht="11.25" customHeight="1">
      <c r="B12" s="25" t="s">
        <v>7</v>
      </c>
      <c r="C12" s="14">
        <v>329550</v>
      </c>
      <c r="D12" s="14">
        <f t="shared" si="0"/>
        <v>21030.900000000023</v>
      </c>
      <c r="E12" s="14">
        <v>350580.9</v>
      </c>
    </row>
    <row r="13" spans="1:5" s="15" customFormat="1" ht="11.25" customHeight="1">
      <c r="A13" s="16"/>
      <c r="B13" s="25" t="s">
        <v>8</v>
      </c>
      <c r="C13" s="14">
        <v>47769</v>
      </c>
      <c r="D13" s="14">
        <f t="shared" si="0"/>
        <v>-7221.199999999997</v>
      </c>
      <c r="E13" s="14">
        <v>40547.8</v>
      </c>
    </row>
    <row r="14" spans="1:5" s="12" customFormat="1" ht="11.25" customHeight="1">
      <c r="A14" s="43" t="s">
        <v>9</v>
      </c>
      <c r="B14" s="43"/>
      <c r="C14" s="14">
        <f>C15+C16+C17+C18+C19</f>
        <v>1754577</v>
      </c>
      <c r="D14" s="14">
        <f t="shared" si="0"/>
        <v>98157.19999999995</v>
      </c>
      <c r="E14" s="14">
        <f>E15+E16+E17+E18+E19</f>
        <v>1852734.2</v>
      </c>
    </row>
    <row r="15" spans="2:5" s="15" customFormat="1" ht="11.25" customHeight="1">
      <c r="B15" s="26" t="s">
        <v>10</v>
      </c>
      <c r="C15" s="14">
        <v>1462993</v>
      </c>
      <c r="D15" s="14">
        <f t="shared" si="0"/>
        <v>-148696.8999999999</v>
      </c>
      <c r="E15" s="14">
        <v>1314296.1</v>
      </c>
    </row>
    <row r="16" spans="2:5" s="15" customFormat="1" ht="11.25" customHeight="1">
      <c r="B16" s="25" t="s">
        <v>11</v>
      </c>
      <c r="C16" s="14">
        <v>134293</v>
      </c>
      <c r="D16" s="14">
        <f t="shared" si="0"/>
        <v>249816.3</v>
      </c>
      <c r="E16" s="14">
        <v>384109.3</v>
      </c>
    </row>
    <row r="17" spans="2:5" s="15" customFormat="1" ht="11.25" customHeight="1">
      <c r="B17" s="25" t="s">
        <v>12</v>
      </c>
      <c r="C17" s="14">
        <v>128175</v>
      </c>
      <c r="D17" s="14">
        <f t="shared" si="0"/>
        <v>-3453.600000000006</v>
      </c>
      <c r="E17" s="14">
        <v>124721.4</v>
      </c>
    </row>
    <row r="18" spans="2:5" s="15" customFormat="1" ht="11.25" customHeight="1">
      <c r="B18" s="26" t="s">
        <v>13</v>
      </c>
      <c r="C18" s="14">
        <v>29116</v>
      </c>
      <c r="D18" s="14">
        <f t="shared" si="0"/>
        <v>477.7000000000007</v>
      </c>
      <c r="E18" s="14">
        <v>29593.7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13.7</v>
      </c>
      <c r="E19" s="17">
        <v>13.7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f>C22+C29+C30</f>
        <v>3211821.6</v>
      </c>
      <c r="D21" s="13">
        <f aca="true" t="shared" si="1" ref="D21:D30">E21-C21</f>
        <v>102902.69999999972</v>
      </c>
      <c r="E21" s="13">
        <f>E22+E29+E30</f>
        <v>3314724.3</v>
      </c>
    </row>
    <row r="22" spans="1:5" s="12" customFormat="1" ht="11.25" customHeight="1">
      <c r="A22" s="43" t="s">
        <v>16</v>
      </c>
      <c r="B22" s="43"/>
      <c r="C22" s="14">
        <f>C23+C24+C25+C26+C27+C28</f>
        <v>2547813</v>
      </c>
      <c r="D22" s="14">
        <f t="shared" si="1"/>
        <v>12054</v>
      </c>
      <c r="E22" s="14">
        <f>E23+E24+E25+E26+E27+E28</f>
        <v>2559867</v>
      </c>
    </row>
    <row r="23" spans="2:5" s="15" customFormat="1" ht="11.25" customHeight="1">
      <c r="B23" s="25" t="s">
        <v>17</v>
      </c>
      <c r="C23" s="14">
        <v>136093</v>
      </c>
      <c r="D23" s="14">
        <f t="shared" si="1"/>
        <v>6630</v>
      </c>
      <c r="E23" s="14">
        <v>142723</v>
      </c>
    </row>
    <row r="24" spans="2:5" s="15" customFormat="1" ht="11.25" customHeight="1">
      <c r="B24" s="25" t="s">
        <v>18</v>
      </c>
      <c r="C24" s="14">
        <v>68340</v>
      </c>
      <c r="D24" s="14">
        <f t="shared" si="1"/>
        <v>-5686</v>
      </c>
      <c r="E24" s="14">
        <v>62654</v>
      </c>
    </row>
    <row r="25" spans="2:5" s="15" customFormat="1" ht="11.25" customHeight="1">
      <c r="B25" s="25" t="s">
        <v>19</v>
      </c>
      <c r="C25" s="14">
        <v>2143874</v>
      </c>
      <c r="D25" s="14">
        <f t="shared" si="1"/>
        <v>-4390.399999999907</v>
      </c>
      <c r="E25" s="14">
        <v>2139483.6</v>
      </c>
    </row>
    <row r="26" spans="2:5" s="15" customFormat="1" ht="11.25" customHeight="1">
      <c r="B26" s="25" t="s">
        <v>20</v>
      </c>
      <c r="C26" s="14">
        <v>105016</v>
      </c>
      <c r="D26" s="14">
        <f t="shared" si="1"/>
        <v>-1679.3999999999942</v>
      </c>
      <c r="E26" s="14">
        <v>103336.6</v>
      </c>
    </row>
    <row r="27" spans="2:5" s="15" customFormat="1" ht="11.25" customHeight="1">
      <c r="B27" s="25" t="s">
        <v>21</v>
      </c>
      <c r="C27" s="14">
        <v>54430</v>
      </c>
      <c r="D27" s="14">
        <f t="shared" si="1"/>
        <v>14400</v>
      </c>
      <c r="E27" s="14">
        <v>68830</v>
      </c>
    </row>
    <row r="28" spans="1:5" s="15" customFormat="1" ht="11.25" customHeight="1">
      <c r="A28" s="16"/>
      <c r="B28" s="26" t="s">
        <v>22</v>
      </c>
      <c r="C28" s="14">
        <v>40060</v>
      </c>
      <c r="D28" s="14">
        <f t="shared" si="1"/>
        <v>2779.800000000003</v>
      </c>
      <c r="E28" s="14">
        <v>42839.8</v>
      </c>
    </row>
    <row r="29" spans="1:5" s="12" customFormat="1" ht="11.25" customHeight="1">
      <c r="A29" s="43" t="s">
        <v>23</v>
      </c>
      <c r="B29" s="43"/>
      <c r="C29" s="14">
        <v>102199</v>
      </c>
      <c r="D29" s="14">
        <f t="shared" si="1"/>
        <v>1715.8999999999942</v>
      </c>
      <c r="E29" s="14">
        <v>103914.9</v>
      </c>
    </row>
    <row r="30" spans="1:5" s="12" customFormat="1" ht="11.25" customHeight="1">
      <c r="A30" s="51" t="s">
        <v>24</v>
      </c>
      <c r="B30" s="51"/>
      <c r="C30" s="17">
        <v>561809.6</v>
      </c>
      <c r="D30" s="17">
        <f t="shared" si="1"/>
        <v>89132.80000000005</v>
      </c>
      <c r="E30" s="17">
        <v>650942.4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50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37:E37"/>
    <mergeCell ref="A33:E33"/>
    <mergeCell ref="A34:E34"/>
    <mergeCell ref="A35:E35"/>
    <mergeCell ref="A36:E36"/>
    <mergeCell ref="A29:B29"/>
    <mergeCell ref="A30:B30"/>
    <mergeCell ref="A31:E31"/>
    <mergeCell ref="A32:E32"/>
    <mergeCell ref="A21:B21"/>
    <mergeCell ref="A22:B22"/>
    <mergeCell ref="A5:B5"/>
    <mergeCell ref="A6:B6"/>
    <mergeCell ref="A7:E7"/>
    <mergeCell ref="A8:B8"/>
    <mergeCell ref="A1:E1"/>
    <mergeCell ref="A2:E2"/>
    <mergeCell ref="A3:E3"/>
    <mergeCell ref="A4:E4"/>
    <mergeCell ref="A9:B9"/>
    <mergeCell ref="A14:B14"/>
  </mergeCells>
  <printOptions/>
  <pageMargins left="0" right="0" top="0" bottom="0" header="0" footer="0"/>
  <pageSetup fitToHeight="1" fitToWidth="1" horizontalDpi="600" verticalDpi="600" orientation="landscape" paperSize="9" r:id="rId1"/>
  <ignoredErrors>
    <ignoredError sqref="D8:D9 D21:D22 D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41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36</v>
      </c>
      <c r="D5" s="8" t="s">
        <v>1</v>
      </c>
      <c r="E5" s="7" t="s">
        <v>38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f>C9+C14</f>
        <v>3167069</v>
      </c>
      <c r="D8" s="13">
        <f aca="true" t="shared" si="0" ref="D8:D19">E8-C8</f>
        <v>44753</v>
      </c>
      <c r="E8" s="13">
        <f>E9+E14</f>
        <v>3211822</v>
      </c>
    </row>
    <row r="9" spans="1:5" s="12" customFormat="1" ht="11.25" customHeight="1">
      <c r="A9" s="43" t="s">
        <v>4</v>
      </c>
      <c r="B9" s="43"/>
      <c r="C9" s="14">
        <f>C10+C11+C12+C13</f>
        <v>1388073</v>
      </c>
      <c r="D9" s="14">
        <f t="shared" si="0"/>
        <v>69172</v>
      </c>
      <c r="E9" s="14">
        <f>E10+E11+E12+E13</f>
        <v>1457245</v>
      </c>
    </row>
    <row r="10" spans="2:5" s="15" customFormat="1" ht="11.25" customHeight="1">
      <c r="B10" s="25" t="s">
        <v>5</v>
      </c>
      <c r="C10" s="14">
        <v>327666</v>
      </c>
      <c r="D10" s="14">
        <f t="shared" si="0"/>
        <v>42674</v>
      </c>
      <c r="E10" s="14">
        <v>370340</v>
      </c>
    </row>
    <row r="11" spans="2:5" s="15" customFormat="1" ht="11.25" customHeight="1">
      <c r="B11" s="25" t="s">
        <v>6</v>
      </c>
      <c r="C11" s="14">
        <v>743993</v>
      </c>
      <c r="D11" s="14">
        <f t="shared" si="0"/>
        <v>-34407</v>
      </c>
      <c r="E11" s="14">
        <v>709586</v>
      </c>
    </row>
    <row r="12" spans="2:5" s="15" customFormat="1" ht="11.25" customHeight="1">
      <c r="B12" s="25" t="s">
        <v>7</v>
      </c>
      <c r="C12" s="14">
        <v>272609</v>
      </c>
      <c r="D12" s="14">
        <f t="shared" si="0"/>
        <v>56941</v>
      </c>
      <c r="E12" s="14">
        <v>329550</v>
      </c>
    </row>
    <row r="13" spans="1:5" s="15" customFormat="1" ht="11.25" customHeight="1">
      <c r="A13" s="16"/>
      <c r="B13" s="25" t="s">
        <v>8</v>
      </c>
      <c r="C13" s="14">
        <v>43805</v>
      </c>
      <c r="D13" s="14">
        <f t="shared" si="0"/>
        <v>3964</v>
      </c>
      <c r="E13" s="14">
        <v>47769</v>
      </c>
    </row>
    <row r="14" spans="1:5" s="12" customFormat="1" ht="11.25" customHeight="1">
      <c r="A14" s="43" t="s">
        <v>9</v>
      </c>
      <c r="B14" s="43"/>
      <c r="C14" s="14">
        <f>C15+C16+C17+C18+C19</f>
        <v>1778996</v>
      </c>
      <c r="D14" s="14">
        <f t="shared" si="0"/>
        <v>-24419</v>
      </c>
      <c r="E14" s="14">
        <f>E15+E16+E17+E18+E19</f>
        <v>1754577</v>
      </c>
    </row>
    <row r="15" spans="2:5" s="15" customFormat="1" ht="11.25" customHeight="1">
      <c r="B15" s="26" t="s">
        <v>10</v>
      </c>
      <c r="C15" s="14">
        <v>1496969</v>
      </c>
      <c r="D15" s="14">
        <f t="shared" si="0"/>
        <v>-33976</v>
      </c>
      <c r="E15" s="14">
        <v>1462993</v>
      </c>
    </row>
    <row r="16" spans="2:5" s="15" customFormat="1" ht="11.25" customHeight="1">
      <c r="B16" s="25" t="s">
        <v>11</v>
      </c>
      <c r="C16" s="14">
        <v>133472</v>
      </c>
      <c r="D16" s="14">
        <f t="shared" si="0"/>
        <v>821</v>
      </c>
      <c r="E16" s="14">
        <v>134293</v>
      </c>
    </row>
    <row r="17" spans="2:5" s="15" customFormat="1" ht="11.25" customHeight="1">
      <c r="B17" s="25" t="s">
        <v>12</v>
      </c>
      <c r="C17" s="14">
        <v>124198</v>
      </c>
      <c r="D17" s="14">
        <f t="shared" si="0"/>
        <v>3977</v>
      </c>
      <c r="E17" s="14">
        <v>128175</v>
      </c>
    </row>
    <row r="18" spans="2:5" s="15" customFormat="1" ht="11.25" customHeight="1">
      <c r="B18" s="26" t="s">
        <v>13</v>
      </c>
      <c r="C18" s="14">
        <v>24357</v>
      </c>
      <c r="D18" s="14">
        <f t="shared" si="0"/>
        <v>4759</v>
      </c>
      <c r="E18" s="14">
        <v>29116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0</v>
      </c>
      <c r="E19" s="17">
        <v>0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f>C22+C29+C30</f>
        <v>3167069</v>
      </c>
      <c r="D21" s="13">
        <f aca="true" t="shared" si="1" ref="D21:D30">E21-C21</f>
        <v>44752.60000000009</v>
      </c>
      <c r="E21" s="13">
        <f>E22+E29+E30</f>
        <v>3211821.6</v>
      </c>
    </row>
    <row r="22" spans="1:5" s="12" customFormat="1" ht="11.25" customHeight="1">
      <c r="A22" s="43" t="s">
        <v>16</v>
      </c>
      <c r="B22" s="43"/>
      <c r="C22" s="14">
        <f>C23+C24+C25+C26+C27+C28</f>
        <v>2530282</v>
      </c>
      <c r="D22" s="14">
        <f t="shared" si="1"/>
        <v>17531</v>
      </c>
      <c r="E22" s="14">
        <f>E23+E24+E25+E26+E27+E28</f>
        <v>2547813</v>
      </c>
    </row>
    <row r="23" spans="2:5" s="15" customFormat="1" ht="11.25" customHeight="1">
      <c r="B23" s="25" t="s">
        <v>17</v>
      </c>
      <c r="C23" s="14">
        <v>143183</v>
      </c>
      <c r="D23" s="14">
        <f t="shared" si="1"/>
        <v>-7090</v>
      </c>
      <c r="E23" s="14">
        <v>136093</v>
      </c>
    </row>
    <row r="24" spans="2:5" s="15" customFormat="1" ht="11.25" customHeight="1">
      <c r="B24" s="25" t="s">
        <v>18</v>
      </c>
      <c r="C24" s="14">
        <v>67493</v>
      </c>
      <c r="D24" s="14">
        <f t="shared" si="1"/>
        <v>847</v>
      </c>
      <c r="E24" s="14">
        <v>68340</v>
      </c>
    </row>
    <row r="25" spans="2:5" s="15" customFormat="1" ht="11.25" customHeight="1">
      <c r="B25" s="25" t="s">
        <v>19</v>
      </c>
      <c r="C25" s="14">
        <v>2108921</v>
      </c>
      <c r="D25" s="14">
        <f t="shared" si="1"/>
        <v>34953</v>
      </c>
      <c r="E25" s="14">
        <v>2143874</v>
      </c>
    </row>
    <row r="26" spans="2:5" s="15" customFormat="1" ht="11.25" customHeight="1">
      <c r="B26" s="25" t="s">
        <v>20</v>
      </c>
      <c r="C26" s="14">
        <v>113507</v>
      </c>
      <c r="D26" s="14">
        <f t="shared" si="1"/>
        <v>-8491</v>
      </c>
      <c r="E26" s="14">
        <v>105016</v>
      </c>
    </row>
    <row r="27" spans="2:5" s="15" customFormat="1" ht="11.25" customHeight="1">
      <c r="B27" s="25" t="s">
        <v>21</v>
      </c>
      <c r="C27" s="14">
        <v>51155</v>
      </c>
      <c r="D27" s="14">
        <f t="shared" si="1"/>
        <v>3275</v>
      </c>
      <c r="E27" s="14">
        <v>54430</v>
      </c>
    </row>
    <row r="28" spans="1:5" s="15" customFormat="1" ht="11.25" customHeight="1">
      <c r="A28" s="16"/>
      <c r="B28" s="26" t="s">
        <v>22</v>
      </c>
      <c r="C28" s="14">
        <v>46023</v>
      </c>
      <c r="D28" s="14">
        <f t="shared" si="1"/>
        <v>-5963</v>
      </c>
      <c r="E28" s="14">
        <v>40060</v>
      </c>
    </row>
    <row r="29" spans="1:5" s="12" customFormat="1" ht="11.25" customHeight="1">
      <c r="A29" s="43" t="s">
        <v>23</v>
      </c>
      <c r="B29" s="43"/>
      <c r="C29" s="14">
        <v>99341</v>
      </c>
      <c r="D29" s="14">
        <f t="shared" si="1"/>
        <v>2858</v>
      </c>
      <c r="E29" s="14">
        <v>102199</v>
      </c>
    </row>
    <row r="30" spans="1:5" s="12" customFormat="1" ht="11.25" customHeight="1">
      <c r="A30" s="51" t="s">
        <v>24</v>
      </c>
      <c r="B30" s="51"/>
      <c r="C30" s="17">
        <v>537446</v>
      </c>
      <c r="D30" s="17">
        <f t="shared" si="1"/>
        <v>24363.599999999977</v>
      </c>
      <c r="E30" s="17">
        <v>561809.6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39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1:E1"/>
    <mergeCell ref="A2:E2"/>
    <mergeCell ref="A3:E3"/>
    <mergeCell ref="A4:E4"/>
    <mergeCell ref="A5:B5"/>
    <mergeCell ref="A6:B6"/>
    <mergeCell ref="A7:E7"/>
    <mergeCell ref="A8:B8"/>
    <mergeCell ref="A9:B9"/>
    <mergeCell ref="A14:B14"/>
    <mergeCell ref="A21:B21"/>
    <mergeCell ref="A22:B22"/>
    <mergeCell ref="A29:B29"/>
    <mergeCell ref="A30:B30"/>
    <mergeCell ref="A31:E31"/>
    <mergeCell ref="A32:E32"/>
    <mergeCell ref="A37:E37"/>
    <mergeCell ref="A33:E33"/>
    <mergeCell ref="A34:E34"/>
    <mergeCell ref="A35:E35"/>
    <mergeCell ref="A36:E36"/>
  </mergeCells>
  <printOptions/>
  <pageMargins left="0" right="0" top="0" bottom="0" header="0" footer="0"/>
  <pageSetup fitToHeight="1" fitToWidth="1" horizontalDpi="600" verticalDpi="600" orientation="landscape" paperSize="9" r:id="rId1"/>
  <ignoredErrors>
    <ignoredError sqref="D8:D9 D14 D21:D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42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2</v>
      </c>
      <c r="D5" s="8" t="s">
        <v>1</v>
      </c>
      <c r="E5" s="7" t="s">
        <v>36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v>3252799</v>
      </c>
      <c r="D8" s="13">
        <f aca="true" t="shared" si="0" ref="D8:D19">E8-C8</f>
        <v>-85730</v>
      </c>
      <c r="E8" s="13">
        <f>E9+E14</f>
        <v>3167069</v>
      </c>
    </row>
    <row r="9" spans="1:5" s="12" customFormat="1" ht="11.25" customHeight="1">
      <c r="A9" s="43" t="s">
        <v>4</v>
      </c>
      <c r="B9" s="43"/>
      <c r="C9" s="14">
        <v>1397373</v>
      </c>
      <c r="D9" s="14">
        <f t="shared" si="0"/>
        <v>-9300</v>
      </c>
      <c r="E9" s="14">
        <f>E10+E11+E12+E13</f>
        <v>1388073</v>
      </c>
    </row>
    <row r="10" spans="2:5" s="15" customFormat="1" ht="11.25" customHeight="1">
      <c r="B10" s="25" t="s">
        <v>5</v>
      </c>
      <c r="C10" s="14">
        <v>274207</v>
      </c>
      <c r="D10" s="14">
        <f t="shared" si="0"/>
        <v>53459</v>
      </c>
      <c r="E10" s="14">
        <v>327666</v>
      </c>
    </row>
    <row r="11" spans="2:5" s="15" customFormat="1" ht="11.25" customHeight="1">
      <c r="B11" s="25" t="s">
        <v>6</v>
      </c>
      <c r="C11" s="14">
        <v>815831</v>
      </c>
      <c r="D11" s="14">
        <f t="shared" si="0"/>
        <v>-71838</v>
      </c>
      <c r="E11" s="14">
        <v>743993</v>
      </c>
    </row>
    <row r="12" spans="2:5" s="15" customFormat="1" ht="11.25" customHeight="1">
      <c r="B12" s="25" t="s">
        <v>7</v>
      </c>
      <c r="C12" s="14">
        <v>208861</v>
      </c>
      <c r="D12" s="14">
        <f t="shared" si="0"/>
        <v>63748</v>
      </c>
      <c r="E12" s="14">
        <v>272609</v>
      </c>
    </row>
    <row r="13" spans="1:5" s="15" customFormat="1" ht="11.25" customHeight="1">
      <c r="A13" s="16"/>
      <c r="B13" s="25" t="s">
        <v>8</v>
      </c>
      <c r="C13" s="14">
        <v>45015</v>
      </c>
      <c r="D13" s="14">
        <f t="shared" si="0"/>
        <v>-1210</v>
      </c>
      <c r="E13" s="14">
        <v>43805</v>
      </c>
    </row>
    <row r="14" spans="1:5" s="12" customFormat="1" ht="11.25" customHeight="1">
      <c r="A14" s="43" t="s">
        <v>9</v>
      </c>
      <c r="B14" s="43"/>
      <c r="C14" s="14">
        <v>1855426</v>
      </c>
      <c r="D14" s="14">
        <f t="shared" si="0"/>
        <v>-76430</v>
      </c>
      <c r="E14" s="14">
        <f>E15+E16+E17+E18+E19</f>
        <v>1778996</v>
      </c>
    </row>
    <row r="15" spans="2:5" s="15" customFormat="1" ht="11.25" customHeight="1">
      <c r="B15" s="26" t="s">
        <v>10</v>
      </c>
      <c r="C15" s="14">
        <v>1568113</v>
      </c>
      <c r="D15" s="14">
        <f t="shared" si="0"/>
        <v>-71144</v>
      </c>
      <c r="E15" s="14">
        <v>1496969</v>
      </c>
    </row>
    <row r="16" spans="2:5" s="15" customFormat="1" ht="11.25" customHeight="1">
      <c r="B16" s="25" t="s">
        <v>11</v>
      </c>
      <c r="C16" s="14">
        <v>121619</v>
      </c>
      <c r="D16" s="14">
        <f t="shared" si="0"/>
        <v>11853</v>
      </c>
      <c r="E16" s="14">
        <v>133472</v>
      </c>
    </row>
    <row r="17" spans="2:5" s="15" customFormat="1" ht="11.25" customHeight="1">
      <c r="B17" s="25" t="s">
        <v>12</v>
      </c>
      <c r="C17" s="14">
        <v>135096</v>
      </c>
      <c r="D17" s="14">
        <f t="shared" si="0"/>
        <v>-10898</v>
      </c>
      <c r="E17" s="14">
        <v>124198</v>
      </c>
    </row>
    <row r="18" spans="2:5" s="15" customFormat="1" ht="11.25" customHeight="1">
      <c r="B18" s="26" t="s">
        <v>13</v>
      </c>
      <c r="C18" s="14">
        <v>30598</v>
      </c>
      <c r="D18" s="14">
        <f t="shared" si="0"/>
        <v>-6241</v>
      </c>
      <c r="E18" s="14">
        <v>24357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0</v>
      </c>
      <c r="E19" s="17">
        <v>0</v>
      </c>
    </row>
    <row r="20" spans="1:5" s="12" customFormat="1" ht="11.25" customHeight="1">
      <c r="A20" s="18"/>
      <c r="B20" s="19"/>
      <c r="C20" s="20"/>
      <c r="D20" s="20"/>
      <c r="E20" s="20"/>
    </row>
    <row r="21" spans="1:10" s="12" customFormat="1" ht="11.25" customHeight="1">
      <c r="A21" s="42" t="s">
        <v>15</v>
      </c>
      <c r="B21" s="42"/>
      <c r="C21" s="13">
        <v>3199340</v>
      </c>
      <c r="D21" s="13">
        <f aca="true" t="shared" si="1" ref="D21:D30">E21-C21</f>
        <v>-32271</v>
      </c>
      <c r="E21" s="13">
        <f>E22+E29+E30</f>
        <v>3167069</v>
      </c>
      <c r="J21" s="30"/>
    </row>
    <row r="22" spans="1:5" s="12" customFormat="1" ht="11.25" customHeight="1">
      <c r="A22" s="43" t="s">
        <v>16</v>
      </c>
      <c r="B22" s="43"/>
      <c r="C22" s="14">
        <v>2570662</v>
      </c>
      <c r="D22" s="14">
        <f t="shared" si="1"/>
        <v>-40380</v>
      </c>
      <c r="E22" s="14">
        <f>E23+E24+E25+E26+E27+E28</f>
        <v>2530282</v>
      </c>
    </row>
    <row r="23" spans="2:5" s="15" customFormat="1" ht="11.25" customHeight="1">
      <c r="B23" s="25" t="s">
        <v>17</v>
      </c>
      <c r="C23" s="14">
        <v>136932</v>
      </c>
      <c r="D23" s="14">
        <f t="shared" si="1"/>
        <v>6251</v>
      </c>
      <c r="E23" s="14">
        <v>143183</v>
      </c>
    </row>
    <row r="24" spans="2:5" s="15" customFormat="1" ht="11.25" customHeight="1">
      <c r="B24" s="25" t="s">
        <v>18</v>
      </c>
      <c r="C24" s="14">
        <v>55501</v>
      </c>
      <c r="D24" s="14">
        <f t="shared" si="1"/>
        <v>11992</v>
      </c>
      <c r="E24" s="14">
        <v>67493</v>
      </c>
    </row>
    <row r="25" spans="2:5" s="15" customFormat="1" ht="11.25" customHeight="1">
      <c r="B25" s="25" t="s">
        <v>19</v>
      </c>
      <c r="C25" s="14">
        <v>2158329</v>
      </c>
      <c r="D25" s="14">
        <f t="shared" si="1"/>
        <v>-49408</v>
      </c>
      <c r="E25" s="14">
        <v>2108921</v>
      </c>
    </row>
    <row r="26" spans="2:5" s="15" customFormat="1" ht="11.25" customHeight="1">
      <c r="B26" s="25" t="s">
        <v>20</v>
      </c>
      <c r="C26" s="14">
        <v>129505</v>
      </c>
      <c r="D26" s="14">
        <f t="shared" si="1"/>
        <v>-15998</v>
      </c>
      <c r="E26" s="14">
        <v>113507</v>
      </c>
    </row>
    <row r="27" spans="2:5" s="15" customFormat="1" ht="11.25" customHeight="1">
      <c r="B27" s="25" t="s">
        <v>21</v>
      </c>
      <c r="C27" s="14">
        <v>51262</v>
      </c>
      <c r="D27" s="14">
        <f t="shared" si="1"/>
        <v>-107</v>
      </c>
      <c r="E27" s="14">
        <v>51155</v>
      </c>
    </row>
    <row r="28" spans="1:5" s="15" customFormat="1" ht="11.25" customHeight="1">
      <c r="A28" s="16"/>
      <c r="B28" s="26" t="s">
        <v>22</v>
      </c>
      <c r="C28" s="14">
        <v>39133</v>
      </c>
      <c r="D28" s="14">
        <f t="shared" si="1"/>
        <v>6890</v>
      </c>
      <c r="E28" s="14">
        <v>46023</v>
      </c>
    </row>
    <row r="29" spans="1:5" s="12" customFormat="1" ht="11.25" customHeight="1">
      <c r="A29" s="43" t="s">
        <v>23</v>
      </c>
      <c r="B29" s="43"/>
      <c r="C29" s="14">
        <v>102676</v>
      </c>
      <c r="D29" s="14">
        <f t="shared" si="1"/>
        <v>-3335</v>
      </c>
      <c r="E29" s="14">
        <v>99341</v>
      </c>
    </row>
    <row r="30" spans="1:5" s="12" customFormat="1" ht="11.25" customHeight="1">
      <c r="A30" s="51" t="s">
        <v>24</v>
      </c>
      <c r="B30" s="51"/>
      <c r="C30" s="17">
        <v>526002</v>
      </c>
      <c r="D30" s="17">
        <f t="shared" si="1"/>
        <v>11444</v>
      </c>
      <c r="E30" s="17">
        <v>537446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37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8:B8"/>
    <mergeCell ref="A6:B6"/>
    <mergeCell ref="A7:E7"/>
    <mergeCell ref="A9:B9"/>
    <mergeCell ref="A5:B5"/>
    <mergeCell ref="A14:B14"/>
    <mergeCell ref="A36:E36"/>
    <mergeCell ref="A21:B21"/>
    <mergeCell ref="A22:B22"/>
    <mergeCell ref="A35:E35"/>
    <mergeCell ref="A1:E1"/>
    <mergeCell ref="A2:E2"/>
    <mergeCell ref="A3:E3"/>
    <mergeCell ref="A4:E4"/>
    <mergeCell ref="A29:B29"/>
    <mergeCell ref="A34:E34"/>
    <mergeCell ref="A37:E37"/>
    <mergeCell ref="A30:B30"/>
    <mergeCell ref="A31:E31"/>
    <mergeCell ref="A32:E32"/>
    <mergeCell ref="A33:E33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1.7109375" style="1" customWidth="1"/>
    <col min="2" max="2" width="26.28125" style="1" customWidth="1"/>
    <col min="3" max="3" width="18.7109375" style="3" customWidth="1"/>
    <col min="4" max="4" width="18.7109375" style="4" customWidth="1"/>
    <col min="5" max="5" width="18.7109375" style="2" customWidth="1"/>
    <col min="6" max="16384" width="9.140625" style="1" customWidth="1"/>
  </cols>
  <sheetData>
    <row r="1" spans="1:5" ht="14.25" customHeight="1">
      <c r="A1" s="44"/>
      <c r="B1" s="44"/>
      <c r="C1" s="44"/>
      <c r="D1" s="44"/>
      <c r="E1" s="44"/>
    </row>
    <row r="2" spans="1:5" s="5" customFormat="1" ht="12.75" customHeight="1">
      <c r="A2" s="45" t="s">
        <v>43</v>
      </c>
      <c r="B2" s="45"/>
      <c r="C2" s="45"/>
      <c r="D2" s="45"/>
      <c r="E2" s="45"/>
    </row>
    <row r="3" spans="1:5" ht="11.25" customHeight="1">
      <c r="A3" s="46"/>
      <c r="B3" s="46"/>
      <c r="C3" s="46"/>
      <c r="D3" s="46"/>
      <c r="E3" s="46"/>
    </row>
    <row r="4" spans="1:5" ht="12.75" customHeight="1">
      <c r="A4" s="46"/>
      <c r="B4" s="46"/>
      <c r="C4" s="46"/>
      <c r="D4" s="46"/>
      <c r="E4" s="46"/>
    </row>
    <row r="5" spans="1:5" s="6" customFormat="1" ht="12" customHeight="1">
      <c r="A5" s="47"/>
      <c r="B5" s="47"/>
      <c r="C5" s="7" t="s">
        <v>0</v>
      </c>
      <c r="D5" s="8" t="s">
        <v>1</v>
      </c>
      <c r="E5" s="7" t="s">
        <v>2</v>
      </c>
    </row>
    <row r="6" spans="1:5" s="9" customFormat="1" ht="12" customHeight="1">
      <c r="A6" s="48"/>
      <c r="B6" s="48"/>
      <c r="C6" s="10"/>
      <c r="D6" s="11"/>
      <c r="E6" s="10"/>
    </row>
    <row r="7" spans="1:5" s="9" customFormat="1" ht="12.75" customHeight="1">
      <c r="A7" s="41"/>
      <c r="B7" s="41"/>
      <c r="C7" s="41"/>
      <c r="D7" s="41"/>
      <c r="E7" s="41"/>
    </row>
    <row r="8" spans="1:5" s="12" customFormat="1" ht="11.25" customHeight="1">
      <c r="A8" s="42" t="s">
        <v>3</v>
      </c>
      <c r="B8" s="42"/>
      <c r="C8" s="13">
        <v>3158733</v>
      </c>
      <c r="D8" s="13">
        <f aca="true" t="shared" si="0" ref="D8:D19">E8-C8</f>
        <v>40607</v>
      </c>
      <c r="E8" s="13">
        <f>E9+E14</f>
        <v>3199340</v>
      </c>
    </row>
    <row r="9" spans="1:5" s="12" customFormat="1" ht="11.25" customHeight="1">
      <c r="A9" s="43" t="s">
        <v>4</v>
      </c>
      <c r="B9" s="43"/>
      <c r="C9" s="14">
        <v>1316901</v>
      </c>
      <c r="D9" s="14">
        <f t="shared" si="0"/>
        <v>27013</v>
      </c>
      <c r="E9" s="14">
        <f>E10+E11+E12+E13</f>
        <v>1343914</v>
      </c>
    </row>
    <row r="10" spans="2:5" s="15" customFormat="1" ht="11.25" customHeight="1">
      <c r="B10" s="25" t="s">
        <v>5</v>
      </c>
      <c r="C10" s="14">
        <v>201557</v>
      </c>
      <c r="D10" s="14">
        <f t="shared" si="0"/>
        <v>72650</v>
      </c>
      <c r="E10" s="14">
        <v>274207</v>
      </c>
    </row>
    <row r="11" spans="2:5" s="15" customFormat="1" ht="11.25" customHeight="1">
      <c r="B11" s="25" t="s">
        <v>6</v>
      </c>
      <c r="C11" s="14">
        <v>856810</v>
      </c>
      <c r="D11" s="14">
        <f t="shared" si="0"/>
        <v>-40979</v>
      </c>
      <c r="E11" s="14">
        <v>815831</v>
      </c>
    </row>
    <row r="12" spans="2:5" s="15" customFormat="1" ht="11.25" customHeight="1">
      <c r="B12" s="25" t="s">
        <v>7</v>
      </c>
      <c r="C12" s="14">
        <v>214960</v>
      </c>
      <c r="D12" s="14">
        <f t="shared" si="0"/>
        <v>-6099</v>
      </c>
      <c r="E12" s="14">
        <v>208861</v>
      </c>
    </row>
    <row r="13" spans="1:5" s="15" customFormat="1" ht="11.25" customHeight="1">
      <c r="A13" s="16"/>
      <c r="B13" s="25" t="s">
        <v>8</v>
      </c>
      <c r="C13" s="14">
        <v>43574</v>
      </c>
      <c r="D13" s="14">
        <f t="shared" si="0"/>
        <v>1441</v>
      </c>
      <c r="E13" s="14">
        <v>45015</v>
      </c>
    </row>
    <row r="14" spans="1:5" s="12" customFormat="1" ht="11.25" customHeight="1">
      <c r="A14" s="43" t="s">
        <v>9</v>
      </c>
      <c r="B14" s="43"/>
      <c r="C14" s="14">
        <v>1841832</v>
      </c>
      <c r="D14" s="14">
        <f t="shared" si="0"/>
        <v>13594</v>
      </c>
      <c r="E14" s="14">
        <f>E15+E16+E17+E18+E19</f>
        <v>1855426</v>
      </c>
    </row>
    <row r="15" spans="2:5" s="15" customFormat="1" ht="11.25" customHeight="1">
      <c r="B15" s="26" t="s">
        <v>10</v>
      </c>
      <c r="C15" s="14">
        <v>1557119</v>
      </c>
      <c r="D15" s="14">
        <f t="shared" si="0"/>
        <v>10994</v>
      </c>
      <c r="E15" s="14">
        <v>1568113</v>
      </c>
    </row>
    <row r="16" spans="2:5" s="15" customFormat="1" ht="11.25" customHeight="1">
      <c r="B16" s="25" t="s">
        <v>11</v>
      </c>
      <c r="C16" s="14">
        <v>115611</v>
      </c>
      <c r="D16" s="14">
        <f t="shared" si="0"/>
        <v>6008</v>
      </c>
      <c r="E16" s="14">
        <v>121619</v>
      </c>
    </row>
    <row r="17" spans="2:5" s="15" customFormat="1" ht="11.25" customHeight="1">
      <c r="B17" s="25" t="s">
        <v>12</v>
      </c>
      <c r="C17" s="14">
        <v>139937</v>
      </c>
      <c r="D17" s="14">
        <f t="shared" si="0"/>
        <v>-4841</v>
      </c>
      <c r="E17" s="14">
        <v>135096</v>
      </c>
    </row>
    <row r="18" spans="2:5" s="15" customFormat="1" ht="11.25" customHeight="1">
      <c r="B18" s="26" t="s">
        <v>13</v>
      </c>
      <c r="C18" s="14">
        <v>29165</v>
      </c>
      <c r="D18" s="14">
        <f t="shared" si="0"/>
        <v>1433</v>
      </c>
      <c r="E18" s="14">
        <v>30598</v>
      </c>
    </row>
    <row r="19" spans="2:5" s="12" customFormat="1" ht="11.25" customHeight="1">
      <c r="B19" s="27" t="s">
        <v>14</v>
      </c>
      <c r="C19" s="17">
        <v>0</v>
      </c>
      <c r="D19" s="17">
        <f t="shared" si="0"/>
        <v>0</v>
      </c>
      <c r="E19" s="17">
        <v>0</v>
      </c>
    </row>
    <row r="20" spans="1:5" s="12" customFormat="1" ht="11.25" customHeight="1">
      <c r="A20" s="18"/>
      <c r="B20" s="19"/>
      <c r="C20" s="20"/>
      <c r="D20" s="20"/>
      <c r="E20" s="20"/>
    </row>
    <row r="21" spans="1:5" s="12" customFormat="1" ht="11.25" customHeight="1">
      <c r="A21" s="42" t="s">
        <v>15</v>
      </c>
      <c r="B21" s="42"/>
      <c r="C21" s="13">
        <v>3158733</v>
      </c>
      <c r="D21" s="13">
        <f aca="true" t="shared" si="1" ref="D21:D30">E21-C21</f>
        <v>40607</v>
      </c>
      <c r="E21" s="13">
        <f>E22+E29+E30</f>
        <v>3199340</v>
      </c>
    </row>
    <row r="22" spans="1:5" s="12" customFormat="1" ht="11.25" customHeight="1">
      <c r="A22" s="43" t="s">
        <v>16</v>
      </c>
      <c r="B22" s="43"/>
      <c r="C22" s="14">
        <v>2539559</v>
      </c>
      <c r="D22" s="14">
        <f t="shared" si="1"/>
        <v>31103</v>
      </c>
      <c r="E22" s="14">
        <f>E23+E24+E25+E26+E27+E28</f>
        <v>2570662</v>
      </c>
    </row>
    <row r="23" spans="2:5" s="15" customFormat="1" ht="11.25" customHeight="1">
      <c r="B23" s="25" t="s">
        <v>17</v>
      </c>
      <c r="C23" s="14">
        <v>144053</v>
      </c>
      <c r="D23" s="14">
        <f t="shared" si="1"/>
        <v>-7121</v>
      </c>
      <c r="E23" s="14">
        <v>136932</v>
      </c>
    </row>
    <row r="24" spans="2:5" s="15" customFormat="1" ht="11.25" customHeight="1">
      <c r="B24" s="25" t="s">
        <v>18</v>
      </c>
      <c r="C24" s="14">
        <v>54247</v>
      </c>
      <c r="D24" s="14">
        <f t="shared" si="1"/>
        <v>1254</v>
      </c>
      <c r="E24" s="14">
        <v>55501</v>
      </c>
    </row>
    <row r="25" spans="2:5" s="15" customFormat="1" ht="11.25" customHeight="1">
      <c r="B25" s="25" t="s">
        <v>19</v>
      </c>
      <c r="C25" s="14">
        <v>2138661</v>
      </c>
      <c r="D25" s="14">
        <f t="shared" si="1"/>
        <v>19668</v>
      </c>
      <c r="E25" s="14">
        <v>2158329</v>
      </c>
    </row>
    <row r="26" spans="2:5" s="15" customFormat="1" ht="11.25" customHeight="1">
      <c r="B26" s="25" t="s">
        <v>20</v>
      </c>
      <c r="C26" s="14">
        <v>113287</v>
      </c>
      <c r="D26" s="14">
        <f t="shared" si="1"/>
        <v>16218</v>
      </c>
      <c r="E26" s="14">
        <v>129505</v>
      </c>
    </row>
    <row r="27" spans="2:5" s="15" customFormat="1" ht="11.25" customHeight="1">
      <c r="B27" s="25" t="s">
        <v>21</v>
      </c>
      <c r="C27" s="14">
        <v>40388</v>
      </c>
      <c r="D27" s="14">
        <f t="shared" si="1"/>
        <v>10874</v>
      </c>
      <c r="E27" s="14">
        <v>51262</v>
      </c>
    </row>
    <row r="28" spans="1:5" s="15" customFormat="1" ht="11.25" customHeight="1">
      <c r="A28" s="16"/>
      <c r="B28" s="26" t="s">
        <v>22</v>
      </c>
      <c r="C28" s="14">
        <v>48923</v>
      </c>
      <c r="D28" s="14">
        <f t="shared" si="1"/>
        <v>-9790</v>
      </c>
      <c r="E28" s="14">
        <v>39133</v>
      </c>
    </row>
    <row r="29" spans="1:5" s="12" customFormat="1" ht="11.25" customHeight="1">
      <c r="A29" s="43" t="s">
        <v>23</v>
      </c>
      <c r="B29" s="43"/>
      <c r="C29" s="14">
        <v>99387</v>
      </c>
      <c r="D29" s="14">
        <f t="shared" si="1"/>
        <v>3289</v>
      </c>
      <c r="E29" s="14">
        <v>102676</v>
      </c>
    </row>
    <row r="30" spans="1:5" s="12" customFormat="1" ht="11.25" customHeight="1">
      <c r="A30" s="51" t="s">
        <v>24</v>
      </c>
      <c r="B30" s="51"/>
      <c r="C30" s="17">
        <v>519787</v>
      </c>
      <c r="D30" s="17">
        <f t="shared" si="1"/>
        <v>6215</v>
      </c>
      <c r="E30" s="17">
        <v>526002</v>
      </c>
    </row>
    <row r="31" spans="1:5" s="21" customFormat="1" ht="5.25" customHeight="1">
      <c r="A31" s="49"/>
      <c r="B31" s="49"/>
      <c r="C31" s="49"/>
      <c r="D31" s="49"/>
      <c r="E31" s="49"/>
    </row>
    <row r="32" spans="1:5" s="29" customFormat="1" ht="11.25">
      <c r="A32" s="52" t="s">
        <v>40</v>
      </c>
      <c r="B32" s="52"/>
      <c r="C32" s="52"/>
      <c r="D32" s="52"/>
      <c r="E32" s="52"/>
    </row>
    <row r="33" spans="1:5" s="22" customFormat="1" ht="6" customHeight="1">
      <c r="A33" s="53"/>
      <c r="B33" s="53"/>
      <c r="C33" s="53"/>
      <c r="D33" s="53"/>
      <c r="E33" s="53"/>
    </row>
    <row r="34" spans="1:5" s="15" customFormat="1" ht="11.25">
      <c r="A34" s="54" t="s">
        <v>25</v>
      </c>
      <c r="B34" s="54"/>
      <c r="C34" s="54"/>
      <c r="D34" s="54"/>
      <c r="E34" s="54"/>
    </row>
    <row r="35" spans="1:5" s="21" customFormat="1" ht="5.25" customHeight="1">
      <c r="A35" s="49"/>
      <c r="B35" s="49"/>
      <c r="C35" s="49"/>
      <c r="D35" s="49"/>
      <c r="E35" s="49"/>
    </row>
    <row r="36" spans="1:5" s="15" customFormat="1" ht="11.25">
      <c r="A36" s="50" t="s">
        <v>26</v>
      </c>
      <c r="B36" s="50"/>
      <c r="C36" s="50"/>
      <c r="D36" s="50"/>
      <c r="E36" s="50"/>
    </row>
    <row r="37" spans="1:5" s="15" customFormat="1" ht="11.25">
      <c r="A37" s="50" t="s">
        <v>35</v>
      </c>
      <c r="B37" s="50"/>
      <c r="C37" s="50"/>
      <c r="D37" s="50"/>
      <c r="E37" s="50"/>
    </row>
  </sheetData>
  <sheetProtection/>
  <mergeCells count="21">
    <mergeCell ref="A8:B8"/>
    <mergeCell ref="A6:B6"/>
    <mergeCell ref="A7:E7"/>
    <mergeCell ref="A9:B9"/>
    <mergeCell ref="A5:B5"/>
    <mergeCell ref="A14:B14"/>
    <mergeCell ref="A36:E36"/>
    <mergeCell ref="A21:B21"/>
    <mergeCell ref="A22:B22"/>
    <mergeCell ref="A35:E35"/>
    <mergeCell ref="A1:E1"/>
    <mergeCell ref="A2:E2"/>
    <mergeCell ref="A3:E3"/>
    <mergeCell ref="A4:E4"/>
    <mergeCell ref="A29:B29"/>
    <mergeCell ref="A34:E34"/>
    <mergeCell ref="A37:E37"/>
    <mergeCell ref="A30:B30"/>
    <mergeCell ref="A31:E31"/>
    <mergeCell ref="A32:E32"/>
    <mergeCell ref="A33:E3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patrimoniale dei comuni (in mille franchi), in Ticino, al 31.12.2008</dc:title>
  <dc:subject/>
  <dc:creator>Paganetti Sheila</dc:creator>
  <cp:keywords/>
  <dc:description/>
  <cp:lastModifiedBy>Paganetti Sheila / Fust025</cp:lastModifiedBy>
  <cp:lastPrinted>2015-11-09T10:37:20Z</cp:lastPrinted>
  <dcterms:created xsi:type="dcterms:W3CDTF">2006-09-07T09:04:04Z</dcterms:created>
  <dcterms:modified xsi:type="dcterms:W3CDTF">2020-07-23T08:32:12Z</dcterms:modified>
  <cp:category/>
  <cp:version/>
  <cp:contentType/>
  <cp:contentStatus/>
</cp:coreProperties>
</file>