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120" activeTab="0"/>
  </bookViews>
  <sheets>
    <sheet name="Serie dal 1970" sheetId="1" r:id="rId1"/>
  </sheets>
  <definedNames>
    <definedName name="_xlnm.Print_Titles" localSheetId="0">'Serie dal 1970'!$1:$8</definedName>
  </definedNames>
  <calcPr fullCalcOnLoad="1"/>
</workbook>
</file>

<file path=xl/sharedStrings.xml><?xml version="1.0" encoding="utf-8"?>
<sst xmlns="http://schemas.openxmlformats.org/spreadsheetml/2006/main" count="321" uniqueCount="318">
  <si>
    <t>Economie domestiche, secondo la dimensione nel 2000 e complessivamente dal 1970</t>
  </si>
  <si>
    <t>Totale</t>
  </si>
  <si>
    <t>1 pers.</t>
  </si>
  <si>
    <t>2 pers.</t>
  </si>
  <si>
    <t>3 pers.</t>
  </si>
  <si>
    <t>4 pers.</t>
  </si>
  <si>
    <t>5 pers.</t>
  </si>
  <si>
    <t>6 e più</t>
  </si>
  <si>
    <t>Ticino</t>
  </si>
  <si>
    <t>Regione Tre Valli</t>
  </si>
  <si>
    <t>Sub-Regione Leventina</t>
  </si>
  <si>
    <t>Compr. Alta Leventina</t>
  </si>
  <si>
    <t>Compr. Media Leventina</t>
  </si>
  <si>
    <t>Compr. Bassa Leventina</t>
  </si>
  <si>
    <t>Sub-Regione Blenio</t>
  </si>
  <si>
    <t>Compr. Alta Blenio</t>
  </si>
  <si>
    <t>Compr. Media Blenio</t>
  </si>
  <si>
    <t>Compr. Bassa Blenio</t>
  </si>
  <si>
    <t>Sub-Regione Riviera</t>
  </si>
  <si>
    <t>Regione Locarnese e Valle Maggia</t>
  </si>
  <si>
    <t>Sub-Regione Sp. Destra</t>
  </si>
  <si>
    <t>Sub-Regione Gambarogno</t>
  </si>
  <si>
    <t>Sub-Regione Verzasca</t>
  </si>
  <si>
    <t>Compr. Verzasca Valle</t>
  </si>
  <si>
    <t>Compr. Verzasca Piano</t>
  </si>
  <si>
    <t>Sub-Regione Melezza</t>
  </si>
  <si>
    <t>Compr. Centovalli</t>
  </si>
  <si>
    <t>Compr. Terre Pedemonte</t>
  </si>
  <si>
    <t>Sub-Regione Onsernone</t>
  </si>
  <si>
    <t>Sub-Regione V. Maggia</t>
  </si>
  <si>
    <t>Compr. Lavizzara</t>
  </si>
  <si>
    <t>Compr. Rovana</t>
  </si>
  <si>
    <t>Compr. Fondo V. Maggia</t>
  </si>
  <si>
    <t>Regione Bellinzonese</t>
  </si>
  <si>
    <t>Sub-Regione Bellinzona</t>
  </si>
  <si>
    <t>Sub-Regione P. Magadino</t>
  </si>
  <si>
    <t>Regione Luganese</t>
  </si>
  <si>
    <t>Sub-Regione Lugano</t>
  </si>
  <si>
    <t>Sub-Regione V. Lugano</t>
  </si>
  <si>
    <t>Compr. Vedeggio</t>
  </si>
  <si>
    <t>Compr. Capriasca</t>
  </si>
  <si>
    <t>Compr. Valcolla</t>
  </si>
  <si>
    <t>Sub-Regione Malcantone</t>
  </si>
  <si>
    <t>Compr. Alto Malcantone</t>
  </si>
  <si>
    <t>Compr. Medio Malcantone</t>
  </si>
  <si>
    <t>Compr. Basso Malcantone</t>
  </si>
  <si>
    <t>Regione Mendrisiotto</t>
  </si>
  <si>
    <t>Sub-Regione Chiasso</t>
  </si>
  <si>
    <t>Sub-Regione Mendrisio</t>
  </si>
  <si>
    <t>Sub-Regione V. Muggio</t>
  </si>
  <si>
    <t>Distretto di Mendrisio</t>
  </si>
  <si>
    <t>5241 Arzo</t>
  </si>
  <si>
    <t>5242 Balerna</t>
  </si>
  <si>
    <t>5243 Besazio</t>
  </si>
  <si>
    <t>5244 Bruzella</t>
  </si>
  <si>
    <t>5245 Cabbio</t>
  </si>
  <si>
    <t>5246 Caneggio</t>
  </si>
  <si>
    <t>5247 Capolago</t>
  </si>
  <si>
    <t>5248 Casima</t>
  </si>
  <si>
    <t>5249 Castel San Pietro</t>
  </si>
  <si>
    <t>5250 Chiasso</t>
  </si>
  <si>
    <t>5251 Coldrerio</t>
  </si>
  <si>
    <t>5252 Genestrerio</t>
  </si>
  <si>
    <t>5253 Ligornetto</t>
  </si>
  <si>
    <t>5254 Mendrisio</t>
  </si>
  <si>
    <t>5255 Meride</t>
  </si>
  <si>
    <t>5256 Monte</t>
  </si>
  <si>
    <t>5257 Morbio Inferiore</t>
  </si>
  <si>
    <t>5258 Morbio Superiore</t>
  </si>
  <si>
    <t>5259 Muggio</t>
  </si>
  <si>
    <t>5260 Novazzano</t>
  </si>
  <si>
    <t>5262 Rancate</t>
  </si>
  <si>
    <t>5263 Riva San Vitale</t>
  </si>
  <si>
    <t>5264 Sagno</t>
  </si>
  <si>
    <t>5265 Salorino</t>
  </si>
  <si>
    <t>5266 Stabio</t>
  </si>
  <si>
    <t>5267 Tremona</t>
  </si>
  <si>
    <t>5268 Vacallo</t>
  </si>
  <si>
    <t>Distretto di Lugano</t>
  </si>
  <si>
    <t>5141 Agno</t>
  </si>
  <si>
    <t>5142 Agra</t>
  </si>
  <si>
    <t>5143 Aranno</t>
  </si>
  <si>
    <t>5144 Arogno</t>
  </si>
  <si>
    <t>5145 Arosio</t>
  </si>
  <si>
    <t>5146 Astano</t>
  </si>
  <si>
    <t>5147 Barbengo</t>
  </si>
  <si>
    <t>5148 Bedano</t>
  </si>
  <si>
    <t>5149 Bedigliora</t>
  </si>
  <si>
    <t>5150 Bidogno</t>
  </si>
  <si>
    <t>5151 Bioggio</t>
  </si>
  <si>
    <t>5153 Bironico</t>
  </si>
  <si>
    <t>5154 Bissone</t>
  </si>
  <si>
    <t>5155 Bogno</t>
  </si>
  <si>
    <t>5156 Bosco Luganese</t>
  </si>
  <si>
    <t>5158 Breganzona</t>
  </si>
  <si>
    <t>5159 Breno</t>
  </si>
  <si>
    <t>5160 Brusino Arsizio</t>
  </si>
  <si>
    <t>5161 Cademario</t>
  </si>
  <si>
    <t>5162 Cadempino</t>
  </si>
  <si>
    <t>5163 Cadro</t>
  </si>
  <si>
    <t>5164 Cagiallo</t>
  </si>
  <si>
    <t>5165 Camignolo</t>
  </si>
  <si>
    <t>5167 Canobbio</t>
  </si>
  <si>
    <t>5168 Carabbia</t>
  </si>
  <si>
    <t>5169 Carabietta</t>
  </si>
  <si>
    <t>5170 Carona</t>
  </si>
  <si>
    <t>5171 Caslano</t>
  </si>
  <si>
    <t>5173 Certara</t>
  </si>
  <si>
    <t>5174 Cimadera</t>
  </si>
  <si>
    <t>5175 Cimo</t>
  </si>
  <si>
    <t>5176 Comano</t>
  </si>
  <si>
    <t>5177 Corticiasca</t>
  </si>
  <si>
    <t>5178 Croglio</t>
  </si>
  <si>
    <t>5179 Cureggia</t>
  </si>
  <si>
    <t>5180 Cureglia</t>
  </si>
  <si>
    <t>5181 Curio</t>
  </si>
  <si>
    <t>5182 Davesco-Soragno</t>
  </si>
  <si>
    <t>5183 Fescoggia</t>
  </si>
  <si>
    <t>5184 Gandria</t>
  </si>
  <si>
    <t>5185 Gentilino</t>
  </si>
  <si>
    <t>5186 Grancia</t>
  </si>
  <si>
    <t>5187 Gravesano</t>
  </si>
  <si>
    <t>5188 Iseo</t>
  </si>
  <si>
    <t>5189 Lamone</t>
  </si>
  <si>
    <t>5190 Lopagno</t>
  </si>
  <si>
    <t>5191 Lugaggia</t>
  </si>
  <si>
    <t>5192 Lugano</t>
  </si>
  <si>
    <t>5193 Magliaso</t>
  </si>
  <si>
    <t>5194 Manno</t>
  </si>
  <si>
    <t>5195 Maroggia</t>
  </si>
  <si>
    <t>5196 Massagno</t>
  </si>
  <si>
    <t>5197 Melano</t>
  </si>
  <si>
    <t>5198 Melide</t>
  </si>
  <si>
    <t>5199 Mezzovico-Vira</t>
  </si>
  <si>
    <t>5200 Miglieglia</t>
  </si>
  <si>
    <t>5201 Montagnola</t>
  </si>
  <si>
    <t>5202 Monteggio</t>
  </si>
  <si>
    <t>5203 Morcote</t>
  </si>
  <si>
    <t>5204 Mugena</t>
  </si>
  <si>
    <t>5205 Muzzano</t>
  </si>
  <si>
    <t>5206 Neggio</t>
  </si>
  <si>
    <t>5207 Novaggio</t>
  </si>
  <si>
    <t>5208 Origlio</t>
  </si>
  <si>
    <t>5209 Pambio-Noranco</t>
  </si>
  <si>
    <t>5210 Paradiso</t>
  </si>
  <si>
    <t>5211 Pazzallo</t>
  </si>
  <si>
    <t>5212 Ponte Capriasca</t>
  </si>
  <si>
    <t>5213 Ponte Tresa</t>
  </si>
  <si>
    <t>5214 Porza</t>
  </si>
  <si>
    <t>5215 Pregassona</t>
  </si>
  <si>
    <t>5216 Pura</t>
  </si>
  <si>
    <t>5217 Rivera</t>
  </si>
  <si>
    <t>5218 Roveredo Capriasca</t>
  </si>
  <si>
    <t>5219 Rovio</t>
  </si>
  <si>
    <t>5220 Sala Capriasca</t>
  </si>
  <si>
    <t>5221 Savosa</t>
  </si>
  <si>
    <t>5222 Sessa</t>
  </si>
  <si>
    <t>5223 Sigirino</t>
  </si>
  <si>
    <t>5224 Sonvico</t>
  </si>
  <si>
    <t>5225 Sorengo</t>
  </si>
  <si>
    <t>5226 Tesserete</t>
  </si>
  <si>
    <t>5227 Torricella-Taverne</t>
  </si>
  <si>
    <t>5228 Vaglio</t>
  </si>
  <si>
    <t>5229 Valcolla</t>
  </si>
  <si>
    <t>5230 Vernate</t>
  </si>
  <si>
    <t>5231 Vezia</t>
  </si>
  <si>
    <t>5232 Vezio</t>
  </si>
  <si>
    <t>5233 Vico Morcote</t>
  </si>
  <si>
    <t>5234 Viganello</t>
  </si>
  <si>
    <t>5235 Villa Luganese</t>
  </si>
  <si>
    <t>Distretto di Locarno</t>
  </si>
  <si>
    <t>5091 Ascona</t>
  </si>
  <si>
    <t>5092 Auressio</t>
  </si>
  <si>
    <t>5093 Berzona</t>
  </si>
  <si>
    <t>5094 Borgnone</t>
  </si>
  <si>
    <t>5095 Brione (Verzasca)</t>
  </si>
  <si>
    <t>5096 Brione sopra Minusio</t>
  </si>
  <si>
    <t>5097 Brissago</t>
  </si>
  <si>
    <t>5098 Caviano</t>
  </si>
  <si>
    <t>5099 Cavigliano</t>
  </si>
  <si>
    <t>5101 Contone</t>
  </si>
  <si>
    <t>5102 Corippo</t>
  </si>
  <si>
    <t>5104 Cugnasco</t>
  </si>
  <si>
    <t>5105 Frasco</t>
  </si>
  <si>
    <t>5106 Gerra (Gambarogno)</t>
  </si>
  <si>
    <t>5107 Gerra (Verzasca)</t>
  </si>
  <si>
    <t>5108 Gordola</t>
  </si>
  <si>
    <t>5109 Gresso</t>
  </si>
  <si>
    <t>5110 Indemini</t>
  </si>
  <si>
    <t>5111 Intragna</t>
  </si>
  <si>
    <t>5112 Lavertezzo</t>
  </si>
  <si>
    <t>5113 Locarno</t>
  </si>
  <si>
    <t>5114 Loco</t>
  </si>
  <si>
    <t>5115 Losone</t>
  </si>
  <si>
    <t>5116 Magadino</t>
  </si>
  <si>
    <t>5117 Mergoscia</t>
  </si>
  <si>
    <t>5118 Minusio</t>
  </si>
  <si>
    <t>5119 Mosogno</t>
  </si>
  <si>
    <t>5120 Muralto</t>
  </si>
  <si>
    <t>5136 Onsernone</t>
  </si>
  <si>
    <t>5121 Orselina</t>
  </si>
  <si>
    <t>5122 Palagnedra</t>
  </si>
  <si>
    <t>5123 Piazzogna</t>
  </si>
  <si>
    <t>5125 Ronco sopra Ascona</t>
  </si>
  <si>
    <t>5127 San Nazzaro</t>
  </si>
  <si>
    <t>5128 Sant'Abbondio</t>
  </si>
  <si>
    <t>5129 Sonogno</t>
  </si>
  <si>
    <t>5130 Tegna</t>
  </si>
  <si>
    <t>5131 Tenero-Contra</t>
  </si>
  <si>
    <t>5132 Vergeletto</t>
  </si>
  <si>
    <t>5133 Verscio</t>
  </si>
  <si>
    <t>5134 Vira (Gambarogno)</t>
  </si>
  <si>
    <t>5135 Vogorno</t>
  </si>
  <si>
    <t>Distretto di Vallemaggia</t>
  </si>
  <si>
    <t>5301 Aurigeno</t>
  </si>
  <si>
    <t>5302 Avegno</t>
  </si>
  <si>
    <t>5303 Bignasco</t>
  </si>
  <si>
    <t>5304 Bosco/Gurin</t>
  </si>
  <si>
    <t>5305 Broglio</t>
  </si>
  <si>
    <t>5306 Brontallo</t>
  </si>
  <si>
    <t>5307 Campo (Vallemaggia)</t>
  </si>
  <si>
    <t>5308 Cavergno</t>
  </si>
  <si>
    <t>5309 Cerentino</t>
  </si>
  <si>
    <t>5310 Cevio</t>
  </si>
  <si>
    <t>5311 Coglio</t>
  </si>
  <si>
    <t>5312 Fusio</t>
  </si>
  <si>
    <t>5313 Giumaglio</t>
  </si>
  <si>
    <t>5314 Gordevio</t>
  </si>
  <si>
    <t>5315 Linescio</t>
  </si>
  <si>
    <t>5316 Lodano</t>
  </si>
  <si>
    <t>5317 Maggia</t>
  </si>
  <si>
    <t>5318 Menzonio</t>
  </si>
  <si>
    <t>5319 Moghegno</t>
  </si>
  <si>
    <t>5320 Peccia</t>
  </si>
  <si>
    <t>5321 Prato-Sornico</t>
  </si>
  <si>
    <t>5322 Someo</t>
  </si>
  <si>
    <t>Distretto di Bellinzona</t>
  </si>
  <si>
    <t>5001 Arbedo-Castione</t>
  </si>
  <si>
    <t>5002 Bellinzona</t>
  </si>
  <si>
    <t>5003 Cadenazzo</t>
  </si>
  <si>
    <t>5004 Camorino</t>
  </si>
  <si>
    <t>5005 Giubiasco</t>
  </si>
  <si>
    <t>5006 Gnosca</t>
  </si>
  <si>
    <t>5007 Gorduno</t>
  </si>
  <si>
    <t>5008 Gudo</t>
  </si>
  <si>
    <t>5009 Isone</t>
  </si>
  <si>
    <t>5010 Lumino</t>
  </si>
  <si>
    <t>5011 Medeglia</t>
  </si>
  <si>
    <t>5012 Moleno</t>
  </si>
  <si>
    <t>5013 Monte Carasso</t>
  </si>
  <si>
    <t>5014 Pianezzo</t>
  </si>
  <si>
    <t>5015 Preonzo</t>
  </si>
  <si>
    <t>5016 Robasacco</t>
  </si>
  <si>
    <t>5017 Sant'Antonino</t>
  </si>
  <si>
    <t>5018 Sant'Antonio</t>
  </si>
  <si>
    <t>5019 Sementina</t>
  </si>
  <si>
    <t>Distretto di Riviera</t>
  </si>
  <si>
    <t>5281 Biasca</t>
  </si>
  <si>
    <t>5282 Claro</t>
  </si>
  <si>
    <t>5283 Cresciano</t>
  </si>
  <si>
    <t>5284 Iragna</t>
  </si>
  <si>
    <t>5285 Lodrino</t>
  </si>
  <si>
    <t>5286 Osogna</t>
  </si>
  <si>
    <t>Distretto di Blenio</t>
  </si>
  <si>
    <t>5031 Aquila</t>
  </si>
  <si>
    <t>5032 Campo (Blenio)</t>
  </si>
  <si>
    <t>5033 Castro</t>
  </si>
  <si>
    <t>5034 Corzoneso</t>
  </si>
  <si>
    <t>5035 Dongio</t>
  </si>
  <si>
    <t>5036 Ghirone</t>
  </si>
  <si>
    <t>5037 Largario</t>
  </si>
  <si>
    <t>5038 Leontica</t>
  </si>
  <si>
    <t>5039 Lottigna</t>
  </si>
  <si>
    <t>5040 Ludiano</t>
  </si>
  <si>
    <t>5041 Malvaglia</t>
  </si>
  <si>
    <t>5042 Marolta</t>
  </si>
  <si>
    <t>5043 Olivone</t>
  </si>
  <si>
    <t>5044 Ponto Valentino</t>
  </si>
  <si>
    <t>5045 Prugiasco</t>
  </si>
  <si>
    <t>5046 Semione</t>
  </si>
  <si>
    <t>5047 Torre</t>
  </si>
  <si>
    <t>Distretto di Leventina</t>
  </si>
  <si>
    <t>5061 Airolo</t>
  </si>
  <si>
    <t>5062 Anzonico</t>
  </si>
  <si>
    <t>5063 Bedretto</t>
  </si>
  <si>
    <t>5064 Bodio</t>
  </si>
  <si>
    <t>5065 Calonico</t>
  </si>
  <si>
    <t>5066 Calpiogna</t>
  </si>
  <si>
    <t>5067 Campello</t>
  </si>
  <si>
    <t>5068 Cavagnago</t>
  </si>
  <si>
    <t>5069 Chiggiogna</t>
  </si>
  <si>
    <t>5070 Chironico</t>
  </si>
  <si>
    <t>5071 Dalpe</t>
  </si>
  <si>
    <t>5072 Faido</t>
  </si>
  <si>
    <t>5073 Giornico</t>
  </si>
  <si>
    <t>5074 Mairengo</t>
  </si>
  <si>
    <t>5075 Osco</t>
  </si>
  <si>
    <t>5076 Personico</t>
  </si>
  <si>
    <t>5077 Pollegio</t>
  </si>
  <si>
    <t>5078 Prato (Leventina)</t>
  </si>
  <si>
    <t>5079 Quinto</t>
  </si>
  <si>
    <t>5080 Rossura</t>
  </si>
  <si>
    <t>5081 Sobrio</t>
  </si>
  <si>
    <t>Distretti</t>
  </si>
  <si>
    <t>Mendrisio</t>
  </si>
  <si>
    <t>Lugano</t>
  </si>
  <si>
    <t>Locarno</t>
  </si>
  <si>
    <t>Vallemaggia</t>
  </si>
  <si>
    <t>Bellinzona</t>
  </si>
  <si>
    <t>Riviera</t>
  </si>
  <si>
    <t>Blenio</t>
  </si>
  <si>
    <t>Leventina</t>
  </si>
  <si>
    <t>Agglomerati</t>
  </si>
  <si>
    <t>Chiasso-Mendrisio</t>
  </si>
  <si>
    <t>Avvertenza: stato dei comuni politici: 245 (01.01.1995 - 14.04.2001).</t>
  </si>
  <si>
    <t>Fonte: Censimenti federali della popolazione, Ufficio federale di statistica, Neuchâtel</t>
  </si>
  <si>
    <t>Ustat, ultima modifica: 24.11.2008</t>
  </si>
  <si>
    <t>T_010401_010</t>
  </si>
</sst>
</file>

<file path=xl/styles.xml><?xml version="1.0" encoding="utf-8"?>
<styleSheet xmlns="http://schemas.openxmlformats.org/spreadsheetml/2006/main">
  <numFmts count="1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_);\(#,##0\)"/>
  </numFmts>
  <fonts count="1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sz val="1"/>
      <name val="Arial"/>
      <family val="0"/>
    </font>
    <font>
      <sz val="7"/>
      <name val="Arial"/>
      <family val="0"/>
    </font>
    <font>
      <sz val="8.5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1" xfId="0" applyNumberFormat="1" applyFont="1" applyBorder="1" applyAlignment="1">
      <alignment horizontal="left"/>
    </xf>
    <xf numFmtId="0" fontId="1" fillId="0" borderId="2" xfId="0" applyNumberFormat="1" applyFont="1" applyBorder="1" applyAlignment="1">
      <alignment/>
    </xf>
    <xf numFmtId="0" fontId="2" fillId="0" borderId="3" xfId="0" applyNumberFormat="1" applyFont="1" applyFill="1" applyBorder="1" applyAlignment="1">
      <alignment horizontal="right" vertical="center"/>
    </xf>
    <xf numFmtId="0" fontId="2" fillId="0" borderId="3" xfId="0" applyNumberFormat="1" applyFont="1" applyFill="1" applyBorder="1" applyAlignment="1">
      <alignment horizontal="right"/>
    </xf>
    <xf numFmtId="0" fontId="2" fillId="0" borderId="3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/>
    </xf>
    <xf numFmtId="3" fontId="7" fillId="0" borderId="4" xfId="0" applyNumberFormat="1" applyFont="1" applyFill="1" applyBorder="1" applyAlignment="1">
      <alignment horizontal="right"/>
    </xf>
    <xf numFmtId="168" fontId="7" fillId="0" borderId="3" xfId="0" applyNumberFormat="1" applyFont="1" applyFill="1" applyBorder="1" applyAlignment="1">
      <alignment horizontal="left"/>
    </xf>
    <xf numFmtId="3" fontId="7" fillId="0" borderId="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8" fontId="6" fillId="0" borderId="5" xfId="0" applyNumberFormat="1" applyFont="1" applyFill="1" applyBorder="1" applyAlignment="1">
      <alignment horizontal="left"/>
    </xf>
    <xf numFmtId="3" fontId="6" fillId="0" borderId="5" xfId="0" applyNumberFormat="1" applyFont="1" applyFill="1" applyBorder="1" applyAlignment="1">
      <alignment horizontal="right"/>
    </xf>
    <xf numFmtId="168" fontId="6" fillId="0" borderId="0" xfId="0" applyNumberFormat="1" applyFont="1" applyFill="1" applyBorder="1" applyAlignment="1">
      <alignment horizontal="left"/>
    </xf>
    <xf numFmtId="168" fontId="6" fillId="0" borderId="3" xfId="0" applyNumberFormat="1" applyFont="1" applyFill="1" applyBorder="1" applyAlignment="1">
      <alignment horizontal="left"/>
    </xf>
    <xf numFmtId="168" fontId="6" fillId="0" borderId="3" xfId="0" applyNumberFormat="1" applyFont="1" applyFill="1" applyBorder="1" applyAlignment="1">
      <alignment/>
    </xf>
    <xf numFmtId="3" fontId="6" fillId="0" borderId="3" xfId="0" applyNumberFormat="1" applyFont="1" applyFill="1" applyBorder="1" applyAlignment="1">
      <alignment horizontal="right"/>
    </xf>
    <xf numFmtId="168" fontId="6" fillId="0" borderId="5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168" fontId="7" fillId="0" borderId="3" xfId="0" applyNumberFormat="1" applyFont="1" applyFill="1" applyBorder="1" applyAlignment="1">
      <alignment/>
    </xf>
    <xf numFmtId="168" fontId="7" fillId="0" borderId="3" xfId="0" applyNumberFormat="1" applyFont="1" applyFill="1" applyBorder="1" applyAlignment="1">
      <alignment/>
    </xf>
    <xf numFmtId="0" fontId="0" fillId="0" borderId="3" xfId="0" applyBorder="1" applyAlignment="1">
      <alignment/>
    </xf>
    <xf numFmtId="168" fontId="6" fillId="0" borderId="3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6" fillId="0" borderId="4" xfId="0" applyNumberFormat="1" applyFont="1" applyFill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168" fontId="6" fillId="0" borderId="3" xfId="0" applyNumberFormat="1" applyFont="1" applyFill="1" applyBorder="1" applyAlignment="1">
      <alignment wrapText="1"/>
    </xf>
    <xf numFmtId="3" fontId="7" fillId="0" borderId="5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 horizontal="left"/>
    </xf>
    <xf numFmtId="168" fontId="6" fillId="0" borderId="4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168" fontId="6" fillId="0" borderId="5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168" fontId="7" fillId="0" borderId="3" xfId="0" applyNumberFormat="1" applyFont="1" applyFill="1" applyBorder="1" applyAlignment="1">
      <alignment horizontal="left"/>
    </xf>
    <xf numFmtId="168" fontId="7" fillId="0" borderId="5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left" vertical="center"/>
    </xf>
    <xf numFmtId="168" fontId="7" fillId="0" borderId="4" xfId="0" applyNumberFormat="1" applyFont="1" applyFill="1" applyBorder="1" applyAlignment="1">
      <alignment horizontal="left"/>
    </xf>
    <xf numFmtId="0" fontId="1" fillId="0" borderId="4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0" fontId="2" fillId="0" borderId="6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8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1.7109375" style="2" customWidth="1"/>
    <col min="2" max="2" width="28.421875" style="2" customWidth="1"/>
    <col min="3" max="12" width="8.140625" style="2" customWidth="1"/>
    <col min="13" max="16384" width="9.140625" style="1" customWidth="1"/>
  </cols>
  <sheetData>
    <row r="1" spans="1:12" s="3" customFormat="1" ht="1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s="4" customFormat="1" ht="12" customHeight="1">
      <c r="A5" s="48"/>
      <c r="B5" s="48"/>
      <c r="C5" s="5">
        <v>1970</v>
      </c>
      <c r="D5" s="5">
        <v>1980</v>
      </c>
      <c r="E5" s="5">
        <v>1990</v>
      </c>
      <c r="F5" s="49">
        <v>2000</v>
      </c>
      <c r="G5" s="48"/>
      <c r="H5" s="48"/>
      <c r="I5" s="48"/>
      <c r="J5" s="48"/>
      <c r="K5" s="48"/>
      <c r="L5" s="48"/>
    </row>
    <row r="6" spans="1:12" s="4" customFormat="1" ht="12" customHeight="1">
      <c r="A6" s="50"/>
      <c r="B6" s="50"/>
      <c r="C6" s="6"/>
      <c r="D6" s="6"/>
      <c r="E6" s="6"/>
      <c r="F6" s="51"/>
      <c r="G6" s="45"/>
      <c r="H6" s="45"/>
      <c r="I6" s="45"/>
      <c r="J6" s="45"/>
      <c r="K6" s="45"/>
      <c r="L6" s="45"/>
    </row>
    <row r="7" spans="1:12" s="4" customFormat="1" ht="12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2" s="4" customFormat="1" ht="12" customHeight="1">
      <c r="A8" s="46"/>
      <c r="B8" s="46"/>
      <c r="C8" s="9"/>
      <c r="D8" s="9"/>
      <c r="E8" s="9"/>
      <c r="F8" s="7" t="s">
        <v>1</v>
      </c>
      <c r="G8" s="8" t="s">
        <v>2</v>
      </c>
      <c r="H8" s="8" t="s">
        <v>3</v>
      </c>
      <c r="I8" s="8" t="s">
        <v>4</v>
      </c>
      <c r="J8" s="8" t="s">
        <v>5</v>
      </c>
      <c r="K8" s="8" t="s">
        <v>6</v>
      </c>
      <c r="L8" s="8" t="s">
        <v>7</v>
      </c>
    </row>
    <row r="9" spans="1:12" s="10" customFormat="1" ht="12" customHeight="1">
      <c r="A9" s="47" t="s">
        <v>8</v>
      </c>
      <c r="B9" s="47"/>
      <c r="C9" s="11">
        <f>C11+C22+C37+C41+C52</f>
        <v>84174</v>
      </c>
      <c r="D9" s="11">
        <f>D11+D22+D37+D41+D52</f>
        <v>102106</v>
      </c>
      <c r="E9" s="11">
        <f>E11+E22+E37+E41+E52</f>
        <v>117984</v>
      </c>
      <c r="F9" s="11">
        <f aca="true" t="shared" si="0" ref="F9:L9">F11+F22+F37+F41+F52</f>
        <v>134916</v>
      </c>
      <c r="G9" s="11">
        <f t="shared" si="0"/>
        <v>48253</v>
      </c>
      <c r="H9" s="11">
        <f t="shared" si="0"/>
        <v>40466</v>
      </c>
      <c r="I9" s="11">
        <f t="shared" si="0"/>
        <v>22579</v>
      </c>
      <c r="J9" s="11">
        <f t="shared" si="0"/>
        <v>17946</v>
      </c>
      <c r="K9" s="11">
        <f t="shared" si="0"/>
        <v>4495</v>
      </c>
      <c r="L9" s="11">
        <f t="shared" si="0"/>
        <v>1177</v>
      </c>
    </row>
    <row r="10" spans="1:12" s="10" customFormat="1" ht="12" customHeight="1">
      <c r="A10" s="12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s="14" customFormat="1" ht="11.25" customHeight="1">
      <c r="A11" s="43" t="s">
        <v>9</v>
      </c>
      <c r="B11" s="43"/>
      <c r="C11" s="13">
        <f>C12+C16+C20</f>
        <v>8325</v>
      </c>
      <c r="D11" s="13">
        <f>D12+D16+D20</f>
        <v>9272</v>
      </c>
      <c r="E11" s="13">
        <f>E12+E16+E20</f>
        <v>10078</v>
      </c>
      <c r="F11" s="13">
        <f aca="true" t="shared" si="1" ref="F11:L11">F12+F16+F20</f>
        <v>11246</v>
      </c>
      <c r="G11" s="13">
        <f t="shared" si="1"/>
        <v>3580</v>
      </c>
      <c r="H11" s="13">
        <f t="shared" si="1"/>
        <v>3294</v>
      </c>
      <c r="I11" s="13">
        <f t="shared" si="1"/>
        <v>2003</v>
      </c>
      <c r="J11" s="13">
        <f t="shared" si="1"/>
        <v>1736</v>
      </c>
      <c r="K11" s="13">
        <f t="shared" si="1"/>
        <v>500</v>
      </c>
      <c r="L11" s="13">
        <f t="shared" si="1"/>
        <v>133</v>
      </c>
    </row>
    <row r="12" spans="1:12" s="14" customFormat="1" ht="11.25" customHeight="1">
      <c r="A12" s="41" t="s">
        <v>10</v>
      </c>
      <c r="B12" s="41"/>
      <c r="C12" s="16">
        <f>C13+C14+C15</f>
        <v>3571</v>
      </c>
      <c r="D12" s="16">
        <f>D13+D14+D15</f>
        <v>3922</v>
      </c>
      <c r="E12" s="16">
        <f>E13+E14+E15</f>
        <v>3920</v>
      </c>
      <c r="F12" s="16">
        <f aca="true" t="shared" si="2" ref="F12:L12">F13+F14+F15</f>
        <v>4035</v>
      </c>
      <c r="G12" s="16">
        <f t="shared" si="2"/>
        <v>1400</v>
      </c>
      <c r="H12" s="16">
        <f t="shared" si="2"/>
        <v>1191</v>
      </c>
      <c r="I12" s="16">
        <f t="shared" si="2"/>
        <v>672</v>
      </c>
      <c r="J12" s="16">
        <f t="shared" si="2"/>
        <v>574</v>
      </c>
      <c r="K12" s="16">
        <f t="shared" si="2"/>
        <v>166</v>
      </c>
      <c r="L12" s="16">
        <f t="shared" si="2"/>
        <v>32</v>
      </c>
    </row>
    <row r="13" spans="1:12" s="14" customFormat="1" ht="11.25" customHeight="1">
      <c r="A13" s="17"/>
      <c r="B13" s="18" t="s">
        <v>11</v>
      </c>
      <c r="C13" s="16">
        <f>C296+C298+C306+C313+C314</f>
        <v>1316</v>
      </c>
      <c r="D13" s="16">
        <f>D296+D298+D306+D313+D314</f>
        <v>1410</v>
      </c>
      <c r="E13" s="16">
        <f>E296+E298+E306+E313+E314</f>
        <v>1360</v>
      </c>
      <c r="F13" s="16">
        <f aca="true" t="shared" si="3" ref="F13:L13">F296+F298+F306+F313+F314</f>
        <v>1406</v>
      </c>
      <c r="G13" s="16">
        <f t="shared" si="3"/>
        <v>473</v>
      </c>
      <c r="H13" s="16">
        <f t="shared" si="3"/>
        <v>423</v>
      </c>
      <c r="I13" s="16">
        <f t="shared" si="3"/>
        <v>246</v>
      </c>
      <c r="J13" s="16">
        <f t="shared" si="3"/>
        <v>197</v>
      </c>
      <c r="K13" s="16">
        <f t="shared" si="3"/>
        <v>63</v>
      </c>
      <c r="L13" s="16">
        <f t="shared" si="3"/>
        <v>4</v>
      </c>
    </row>
    <row r="14" spans="1:12" s="14" customFormat="1" ht="11.25" customHeight="1">
      <c r="A14" s="17"/>
      <c r="B14" s="15" t="s">
        <v>12</v>
      </c>
      <c r="C14" s="16">
        <f>C297+C300+C301+C302+C303+C304+C305+C307+C309+C310+C315+C316</f>
        <v>1121</v>
      </c>
      <c r="D14" s="16">
        <f>D297+D300+D301+D302+D303+D304+D305+D307+D309+D310+D315+D316</f>
        <v>1216</v>
      </c>
      <c r="E14" s="16">
        <f>E297+E300+E301+E302+E303+E304+E305+E307+E309+E310+E315+E316</f>
        <v>1276</v>
      </c>
      <c r="F14" s="16">
        <f aca="true" t="shared" si="4" ref="F14:L14">F297+F300+F301+F302+F303+F304+F305+F307+F309+F310+F315+F316</f>
        <v>1321</v>
      </c>
      <c r="G14" s="16">
        <f t="shared" si="4"/>
        <v>471</v>
      </c>
      <c r="H14" s="16">
        <f t="shared" si="4"/>
        <v>387</v>
      </c>
      <c r="I14" s="16">
        <f t="shared" si="4"/>
        <v>217</v>
      </c>
      <c r="J14" s="16">
        <f t="shared" si="4"/>
        <v>181</v>
      </c>
      <c r="K14" s="16">
        <f t="shared" si="4"/>
        <v>52</v>
      </c>
      <c r="L14" s="16">
        <f t="shared" si="4"/>
        <v>13</v>
      </c>
    </row>
    <row r="15" spans="1:12" s="14" customFormat="1" ht="11.25" customHeight="1">
      <c r="A15" s="19"/>
      <c r="B15" s="19" t="s">
        <v>13</v>
      </c>
      <c r="C15" s="20">
        <f>C299+C308+C311+C312</f>
        <v>1134</v>
      </c>
      <c r="D15" s="20">
        <f>D299+D308+D311+D312</f>
        <v>1296</v>
      </c>
      <c r="E15" s="20">
        <f>E299+E308+E311+E312</f>
        <v>1284</v>
      </c>
      <c r="F15" s="20">
        <f aca="true" t="shared" si="5" ref="F15:L15">F299+F308+F311+F312</f>
        <v>1308</v>
      </c>
      <c r="G15" s="20">
        <f t="shared" si="5"/>
        <v>456</v>
      </c>
      <c r="H15" s="20">
        <f t="shared" si="5"/>
        <v>381</v>
      </c>
      <c r="I15" s="20">
        <f t="shared" si="5"/>
        <v>209</v>
      </c>
      <c r="J15" s="20">
        <f t="shared" si="5"/>
        <v>196</v>
      </c>
      <c r="K15" s="20">
        <f t="shared" si="5"/>
        <v>51</v>
      </c>
      <c r="L15" s="20">
        <f t="shared" si="5"/>
        <v>15</v>
      </c>
    </row>
    <row r="16" spans="1:12" s="14" customFormat="1" ht="11.25" customHeight="1">
      <c r="A16" s="41" t="s">
        <v>14</v>
      </c>
      <c r="B16" s="41"/>
      <c r="C16" s="16">
        <f>C17+C18+C19</f>
        <v>1691</v>
      </c>
      <c r="D16" s="16">
        <f>D17+D18+D19</f>
        <v>1815</v>
      </c>
      <c r="E16" s="16">
        <f>E17+E18+E19</f>
        <v>2035</v>
      </c>
      <c r="F16" s="16">
        <f aca="true" t="shared" si="6" ref="F16:L16">F17+F18+F19</f>
        <v>2261</v>
      </c>
      <c r="G16" s="16">
        <f t="shared" si="6"/>
        <v>799</v>
      </c>
      <c r="H16" s="16">
        <f t="shared" si="6"/>
        <v>681</v>
      </c>
      <c r="I16" s="16">
        <f t="shared" si="6"/>
        <v>358</v>
      </c>
      <c r="J16" s="16">
        <f t="shared" si="6"/>
        <v>282</v>
      </c>
      <c r="K16" s="16">
        <f t="shared" si="6"/>
        <v>106</v>
      </c>
      <c r="L16" s="16">
        <f t="shared" si="6"/>
        <v>35</v>
      </c>
    </row>
    <row r="17" spans="1:12" s="14" customFormat="1" ht="11.25" customHeight="1">
      <c r="A17" s="17"/>
      <c r="B17" s="15" t="s">
        <v>15</v>
      </c>
      <c r="C17" s="16">
        <f>C277+C278+C282+C289+C293</f>
        <v>565</v>
      </c>
      <c r="D17" s="16">
        <f>D277+D278+D282+D289+D293</f>
        <v>605</v>
      </c>
      <c r="E17" s="16">
        <f>E277+E278+E282+E289+E293</f>
        <v>691</v>
      </c>
      <c r="F17" s="16">
        <f aca="true" t="shared" si="7" ref="F17:L17">F277+F278+F282+F289+F293</f>
        <v>748</v>
      </c>
      <c r="G17" s="16">
        <f t="shared" si="7"/>
        <v>271</v>
      </c>
      <c r="H17" s="16">
        <f t="shared" si="7"/>
        <v>225</v>
      </c>
      <c r="I17" s="16">
        <f t="shared" si="7"/>
        <v>112</v>
      </c>
      <c r="J17" s="16">
        <f t="shared" si="7"/>
        <v>92</v>
      </c>
      <c r="K17" s="16">
        <f t="shared" si="7"/>
        <v>40</v>
      </c>
      <c r="L17" s="16">
        <f t="shared" si="7"/>
        <v>8</v>
      </c>
    </row>
    <row r="18" spans="1:12" s="14" customFormat="1" ht="11.25" customHeight="1">
      <c r="A18" s="17"/>
      <c r="B18" s="15" t="s">
        <v>16</v>
      </c>
      <c r="C18" s="16">
        <f>C279+C280+C281+C283+C284+C285+C288+C290+C291</f>
        <v>574</v>
      </c>
      <c r="D18" s="16">
        <f>D279+D280+D281+D283+D284+D285+D288+D290+D291</f>
        <v>605</v>
      </c>
      <c r="E18" s="16">
        <f>E279+E280+E281+E283+E284+E285+E288+E290+E291</f>
        <v>674</v>
      </c>
      <c r="F18" s="16">
        <f aca="true" t="shared" si="8" ref="F18:L18">F279+F280+F281+F283+F284+F285+F288+F290+F291</f>
        <v>730</v>
      </c>
      <c r="G18" s="16">
        <f t="shared" si="8"/>
        <v>260</v>
      </c>
      <c r="H18" s="16">
        <f t="shared" si="8"/>
        <v>214</v>
      </c>
      <c r="I18" s="16">
        <f t="shared" si="8"/>
        <v>113</v>
      </c>
      <c r="J18" s="16">
        <f t="shared" si="8"/>
        <v>95</v>
      </c>
      <c r="K18" s="16">
        <f t="shared" si="8"/>
        <v>31</v>
      </c>
      <c r="L18" s="16">
        <f t="shared" si="8"/>
        <v>17</v>
      </c>
    </row>
    <row r="19" spans="1:12" s="14" customFormat="1" ht="11.25" customHeight="1">
      <c r="A19" s="19"/>
      <c r="B19" s="21" t="s">
        <v>17</v>
      </c>
      <c r="C19" s="16">
        <f>C286+C287+C292</f>
        <v>552</v>
      </c>
      <c r="D19" s="16">
        <f>D286+D287+D292</f>
        <v>605</v>
      </c>
      <c r="E19" s="16">
        <f>E286+E287+E292</f>
        <v>670</v>
      </c>
      <c r="F19" s="16">
        <f aca="true" t="shared" si="9" ref="F19:L19">F286+F287+F292</f>
        <v>783</v>
      </c>
      <c r="G19" s="16">
        <f t="shared" si="9"/>
        <v>268</v>
      </c>
      <c r="H19" s="16">
        <f t="shared" si="9"/>
        <v>242</v>
      </c>
      <c r="I19" s="16">
        <f t="shared" si="9"/>
        <v>133</v>
      </c>
      <c r="J19" s="16">
        <f t="shared" si="9"/>
        <v>95</v>
      </c>
      <c r="K19" s="16">
        <f t="shared" si="9"/>
        <v>35</v>
      </c>
      <c r="L19" s="16">
        <f t="shared" si="9"/>
        <v>10</v>
      </c>
    </row>
    <row r="20" spans="1:12" s="14" customFormat="1" ht="11.25" customHeight="1">
      <c r="A20" s="37" t="s">
        <v>18</v>
      </c>
      <c r="B20" s="37"/>
      <c r="C20" s="22">
        <f>C269+C270+C271+C253+C272+C273+C259+C274+C262</f>
        <v>3063</v>
      </c>
      <c r="D20" s="22">
        <f>D269+D270+D271+D253+D272+D273+D259+D274+D262</f>
        <v>3535</v>
      </c>
      <c r="E20" s="22">
        <f>E269+E270+E271+E253+E272+E273+E259+E274+E262</f>
        <v>4123</v>
      </c>
      <c r="F20" s="22">
        <f aca="true" t="shared" si="10" ref="F20:L20">F269+F270+F271+F253+F272+F273+F259+F274+F262</f>
        <v>4950</v>
      </c>
      <c r="G20" s="22">
        <f t="shared" si="10"/>
        <v>1381</v>
      </c>
      <c r="H20" s="22">
        <f t="shared" si="10"/>
        <v>1422</v>
      </c>
      <c r="I20" s="22">
        <f t="shared" si="10"/>
        <v>973</v>
      </c>
      <c r="J20" s="22">
        <f t="shared" si="10"/>
        <v>880</v>
      </c>
      <c r="K20" s="22">
        <f t="shared" si="10"/>
        <v>228</v>
      </c>
      <c r="L20" s="22">
        <f t="shared" si="10"/>
        <v>66</v>
      </c>
    </row>
    <row r="21" spans="1:12" s="14" customFormat="1" ht="11.25" customHeight="1">
      <c r="A21" s="23"/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s="14" customFormat="1" ht="11.25" customHeight="1">
      <c r="A22" s="44" t="s">
        <v>19</v>
      </c>
      <c r="B22" s="44"/>
      <c r="C22" s="13">
        <f>C23+C24+C25+C28+C31+C32</f>
        <v>18284</v>
      </c>
      <c r="D22" s="13">
        <f>D23+D24+D25+D28+D31+D32</f>
        <v>21481</v>
      </c>
      <c r="E22" s="13">
        <f>E23+E24+E25+E28+E31+E32</f>
        <v>24719</v>
      </c>
      <c r="F22" s="13">
        <f aca="true" t="shared" si="11" ref="F22:L22">F23+F24+F25+F28+F31+F32</f>
        <v>28195</v>
      </c>
      <c r="G22" s="13">
        <f t="shared" si="11"/>
        <v>10783</v>
      </c>
      <c r="H22" s="13">
        <f t="shared" si="11"/>
        <v>8578</v>
      </c>
      <c r="I22" s="13">
        <f t="shared" si="11"/>
        <v>4294</v>
      </c>
      <c r="J22" s="13">
        <f t="shared" si="11"/>
        <v>3512</v>
      </c>
      <c r="K22" s="13">
        <f t="shared" si="11"/>
        <v>844</v>
      </c>
      <c r="L22" s="13">
        <f t="shared" si="11"/>
        <v>184</v>
      </c>
    </row>
    <row r="23" spans="1:12" s="14" customFormat="1" ht="11.25" customHeight="1">
      <c r="A23" s="41" t="s">
        <v>20</v>
      </c>
      <c r="B23" s="41"/>
      <c r="C23" s="16">
        <f>C180+C185+C186+C200+C202+C205+C207+C209+C212</f>
        <v>12480</v>
      </c>
      <c r="D23" s="16">
        <f>D180+D185+D186+D200+D202+D205+D207+D209+D212</f>
        <v>14626</v>
      </c>
      <c r="E23" s="16">
        <f>E180+E185+E186+E200+E202+E205+E207+E209+E212</f>
        <v>16502</v>
      </c>
      <c r="F23" s="16">
        <f aca="true" t="shared" si="12" ref="F23:L23">F180+F185+F186+F200+F202+F205+F207+F209+F212</f>
        <v>18120</v>
      </c>
      <c r="G23" s="16">
        <f t="shared" si="12"/>
        <v>7467</v>
      </c>
      <c r="H23" s="16">
        <f t="shared" si="12"/>
        <v>5476</v>
      </c>
      <c r="I23" s="16">
        <f t="shared" si="12"/>
        <v>2616</v>
      </c>
      <c r="J23" s="16">
        <f t="shared" si="12"/>
        <v>2031</v>
      </c>
      <c r="K23" s="16">
        <f t="shared" si="12"/>
        <v>428</v>
      </c>
      <c r="L23" s="16">
        <f t="shared" si="12"/>
        <v>102</v>
      </c>
    </row>
    <row r="24" spans="1:12" s="14" customFormat="1" ht="11.25" customHeight="1">
      <c r="A24" s="41" t="s">
        <v>21</v>
      </c>
      <c r="B24" s="41"/>
      <c r="C24" s="16">
        <f>C187+C193+C197+C203+C211+C213+C214+C220</f>
        <v>1087</v>
      </c>
      <c r="D24" s="16">
        <f>D187+D193+D197+D203+D211+D213+D214+D220</f>
        <v>1178</v>
      </c>
      <c r="E24" s="16">
        <f>E187+E193+E197+E203+E211+E213+E214+E220</f>
        <v>1360</v>
      </c>
      <c r="F24" s="16">
        <f aca="true" t="shared" si="13" ref="F24:L24">F187+F193+F197+F203+F211+F213+F214+F220</f>
        <v>1645</v>
      </c>
      <c r="G24" s="16">
        <f t="shared" si="13"/>
        <v>599</v>
      </c>
      <c r="H24" s="16">
        <f t="shared" si="13"/>
        <v>542</v>
      </c>
      <c r="I24" s="16">
        <f t="shared" si="13"/>
        <v>227</v>
      </c>
      <c r="J24" s="16">
        <f t="shared" si="13"/>
        <v>206</v>
      </c>
      <c r="K24" s="16">
        <f t="shared" si="13"/>
        <v>61</v>
      </c>
      <c r="L24" s="16">
        <f t="shared" si="13"/>
        <v>10</v>
      </c>
    </row>
    <row r="25" spans="1:12" s="14" customFormat="1" ht="11.25" customHeight="1">
      <c r="A25" s="41" t="s">
        <v>22</v>
      </c>
      <c r="B25" s="41"/>
      <c r="C25" s="20">
        <f>C26+C27</f>
        <v>2088</v>
      </c>
      <c r="D25" s="20">
        <f>D26+D27</f>
        <v>2663</v>
      </c>
      <c r="E25" s="20">
        <f>E26+E27</f>
        <v>3374</v>
      </c>
      <c r="F25" s="20">
        <f aca="true" t="shared" si="14" ref="F25:L25">F26+F27</f>
        <v>4398</v>
      </c>
      <c r="G25" s="20">
        <f t="shared" si="14"/>
        <v>1406</v>
      </c>
      <c r="H25" s="20">
        <f t="shared" si="14"/>
        <v>1343</v>
      </c>
      <c r="I25" s="20">
        <f t="shared" si="14"/>
        <v>777</v>
      </c>
      <c r="J25" s="20">
        <f t="shared" si="14"/>
        <v>661</v>
      </c>
      <c r="K25" s="20">
        <f t="shared" si="14"/>
        <v>171</v>
      </c>
      <c r="L25" s="20">
        <f t="shared" si="14"/>
        <v>40</v>
      </c>
    </row>
    <row r="26" spans="1:12" s="14" customFormat="1" ht="11.25" customHeight="1">
      <c r="A26" s="17"/>
      <c r="B26" s="15" t="s">
        <v>23</v>
      </c>
      <c r="C26" s="16">
        <f>C184+C190+C192+C204+C215+C221</f>
        <v>258</v>
      </c>
      <c r="D26" s="16">
        <f>D184+D190+D192+D204+D215+D221</f>
        <v>294</v>
      </c>
      <c r="E26" s="16">
        <f>E184+E190+E192+E204+E215+E221</f>
        <v>295</v>
      </c>
      <c r="F26" s="16">
        <f aca="true" t="shared" si="15" ref="F26:L26">F184+F190+F192+F204+F215+F221</f>
        <v>401</v>
      </c>
      <c r="G26" s="16">
        <f t="shared" si="15"/>
        <v>141</v>
      </c>
      <c r="H26" s="16">
        <f t="shared" si="15"/>
        <v>130</v>
      </c>
      <c r="I26" s="16">
        <f t="shared" si="15"/>
        <v>66</v>
      </c>
      <c r="J26" s="16">
        <f t="shared" si="15"/>
        <v>45</v>
      </c>
      <c r="K26" s="16">
        <f t="shared" si="15"/>
        <v>15</v>
      </c>
      <c r="L26" s="16">
        <f t="shared" si="15"/>
        <v>4</v>
      </c>
    </row>
    <row r="27" spans="1:12" s="14" customFormat="1" ht="11.25" customHeight="1">
      <c r="A27" s="18"/>
      <c r="B27" s="18" t="s">
        <v>24</v>
      </c>
      <c r="C27" s="20">
        <f>C191+C194+C195+C199+C217</f>
        <v>1830</v>
      </c>
      <c r="D27" s="20">
        <f>D191+D194+D195+D199+D217</f>
        <v>2369</v>
      </c>
      <c r="E27" s="20">
        <f>E191+E194+E195+E199+E217</f>
        <v>3079</v>
      </c>
      <c r="F27" s="20">
        <f aca="true" t="shared" si="16" ref="F27:L27">F191+F194+F195+F199+F217</f>
        <v>3997</v>
      </c>
      <c r="G27" s="20">
        <f t="shared" si="16"/>
        <v>1265</v>
      </c>
      <c r="H27" s="20">
        <f t="shared" si="16"/>
        <v>1213</v>
      </c>
      <c r="I27" s="20">
        <f t="shared" si="16"/>
        <v>711</v>
      </c>
      <c r="J27" s="20">
        <f t="shared" si="16"/>
        <v>616</v>
      </c>
      <c r="K27" s="20">
        <f t="shared" si="16"/>
        <v>156</v>
      </c>
      <c r="L27" s="20">
        <f t="shared" si="16"/>
        <v>36</v>
      </c>
    </row>
    <row r="28" spans="1:12" s="14" customFormat="1" ht="11.25" customHeight="1">
      <c r="A28" s="41" t="s">
        <v>25</v>
      </c>
      <c r="B28" s="41"/>
      <c r="C28" s="16">
        <f>C29+C30</f>
        <v>840</v>
      </c>
      <c r="D28" s="16">
        <f>D29+D30</f>
        <v>1002</v>
      </c>
      <c r="E28" s="16">
        <f>E29+E30</f>
        <v>1250</v>
      </c>
      <c r="F28" s="16">
        <f aca="true" t="shared" si="17" ref="F28:L28">F29+F30</f>
        <v>1430</v>
      </c>
      <c r="G28" s="16">
        <f t="shared" si="17"/>
        <v>449</v>
      </c>
      <c r="H28" s="16">
        <f t="shared" si="17"/>
        <v>458</v>
      </c>
      <c r="I28" s="16">
        <f t="shared" si="17"/>
        <v>253</v>
      </c>
      <c r="J28" s="16">
        <f t="shared" si="17"/>
        <v>209</v>
      </c>
      <c r="K28" s="16">
        <f t="shared" si="17"/>
        <v>53</v>
      </c>
      <c r="L28" s="16">
        <f t="shared" si="17"/>
        <v>8</v>
      </c>
    </row>
    <row r="29" spans="1:12" s="14" customFormat="1" ht="11.25" customHeight="1">
      <c r="A29" s="17"/>
      <c r="B29" s="15" t="s">
        <v>26</v>
      </c>
      <c r="C29" s="16">
        <f>C183+C198+C210</f>
        <v>368</v>
      </c>
      <c r="D29" s="16">
        <f>D183+D198+D210</f>
        <v>406</v>
      </c>
      <c r="E29" s="16">
        <f>E183+E198+E210</f>
        <v>448</v>
      </c>
      <c r="F29" s="16">
        <f aca="true" t="shared" si="18" ref="F29:L29">F183+F198+F210</f>
        <v>512</v>
      </c>
      <c r="G29" s="16">
        <f t="shared" si="18"/>
        <v>202</v>
      </c>
      <c r="H29" s="16">
        <f t="shared" si="18"/>
        <v>148</v>
      </c>
      <c r="I29" s="16">
        <f t="shared" si="18"/>
        <v>81</v>
      </c>
      <c r="J29" s="16">
        <f t="shared" si="18"/>
        <v>62</v>
      </c>
      <c r="K29" s="16">
        <f t="shared" si="18"/>
        <v>15</v>
      </c>
      <c r="L29" s="16">
        <f t="shared" si="18"/>
        <v>4</v>
      </c>
    </row>
    <row r="30" spans="1:12" s="14" customFormat="1" ht="11.25" customHeight="1">
      <c r="A30" s="18"/>
      <c r="B30" s="18" t="s">
        <v>27</v>
      </c>
      <c r="C30" s="20">
        <f>C188+C216+C219</f>
        <v>472</v>
      </c>
      <c r="D30" s="20">
        <f>D188+D216+D219</f>
        <v>596</v>
      </c>
      <c r="E30" s="20">
        <f>E188+E216+E219</f>
        <v>802</v>
      </c>
      <c r="F30" s="20">
        <f aca="true" t="shared" si="19" ref="F30:L30">F188+F216+F219</f>
        <v>918</v>
      </c>
      <c r="G30" s="20">
        <f t="shared" si="19"/>
        <v>247</v>
      </c>
      <c r="H30" s="20">
        <f t="shared" si="19"/>
        <v>310</v>
      </c>
      <c r="I30" s="20">
        <f t="shared" si="19"/>
        <v>172</v>
      </c>
      <c r="J30" s="20">
        <f t="shared" si="19"/>
        <v>147</v>
      </c>
      <c r="K30" s="20">
        <f t="shared" si="19"/>
        <v>38</v>
      </c>
      <c r="L30" s="20">
        <f t="shared" si="19"/>
        <v>4</v>
      </c>
    </row>
    <row r="31" spans="1:12" s="14" customFormat="1" ht="11.25" customHeight="1">
      <c r="A31" s="41" t="s">
        <v>28</v>
      </c>
      <c r="B31" s="41"/>
      <c r="C31" s="16">
        <f>C181+C182+C196+C201+C206+C208+C218</f>
        <v>412</v>
      </c>
      <c r="D31" s="16">
        <f>D181+D182+D196+D201+D206+D208+D218</f>
        <v>402</v>
      </c>
      <c r="E31" s="16">
        <f>E181+E182+E196+E201+E206+E208+E218</f>
        <v>374</v>
      </c>
      <c r="F31" s="16">
        <f aca="true" t="shared" si="20" ref="F31:L31">F181+F182+F196+F201+F206+F208+F218</f>
        <v>386</v>
      </c>
      <c r="G31" s="16">
        <f t="shared" si="20"/>
        <v>166</v>
      </c>
      <c r="H31" s="16">
        <f t="shared" si="20"/>
        <v>112</v>
      </c>
      <c r="I31" s="16">
        <f t="shared" si="20"/>
        <v>56</v>
      </c>
      <c r="J31" s="16">
        <f t="shared" si="20"/>
        <v>43</v>
      </c>
      <c r="K31" s="16">
        <f t="shared" si="20"/>
        <v>8</v>
      </c>
      <c r="L31" s="16">
        <f t="shared" si="20"/>
        <v>1</v>
      </c>
    </row>
    <row r="32" spans="1:12" s="14" customFormat="1" ht="11.25" customHeight="1">
      <c r="A32" s="41" t="s">
        <v>29</v>
      </c>
      <c r="B32" s="41"/>
      <c r="C32" s="20">
        <f>C33+C34+C35</f>
        <v>1377</v>
      </c>
      <c r="D32" s="20">
        <f>D33+D34+D35</f>
        <v>1610</v>
      </c>
      <c r="E32" s="20">
        <f>E33+E34+E35</f>
        <v>1859</v>
      </c>
      <c r="F32" s="20">
        <f aca="true" t="shared" si="21" ref="F32:L32">F33+F34+F35</f>
        <v>2216</v>
      </c>
      <c r="G32" s="20">
        <f t="shared" si="21"/>
        <v>696</v>
      </c>
      <c r="H32" s="20">
        <f t="shared" si="21"/>
        <v>647</v>
      </c>
      <c r="I32" s="20">
        <f t="shared" si="21"/>
        <v>365</v>
      </c>
      <c r="J32" s="20">
        <f t="shared" si="21"/>
        <v>362</v>
      </c>
      <c r="K32" s="20">
        <f t="shared" si="21"/>
        <v>123</v>
      </c>
      <c r="L32" s="20">
        <f t="shared" si="21"/>
        <v>23</v>
      </c>
    </row>
    <row r="33" spans="1:12" s="14" customFormat="1" ht="11.25" customHeight="1">
      <c r="A33" s="17"/>
      <c r="B33" s="18" t="s">
        <v>30</v>
      </c>
      <c r="C33" s="16">
        <f>C228+C229+C235+C241+C243+C244</f>
        <v>228</v>
      </c>
      <c r="D33" s="16">
        <f>D228+D229+D235+D241+D243+D244</f>
        <v>227</v>
      </c>
      <c r="E33" s="16">
        <f>E228+E229+E235+E241+E243+E244</f>
        <v>197</v>
      </c>
      <c r="F33" s="16">
        <f aca="true" t="shared" si="22" ref="F33:L33">F228+F229+F235+F241+F243+F244</f>
        <v>212</v>
      </c>
      <c r="G33" s="16">
        <f t="shared" si="22"/>
        <v>59</v>
      </c>
      <c r="H33" s="16">
        <f t="shared" si="22"/>
        <v>68</v>
      </c>
      <c r="I33" s="16">
        <f t="shared" si="22"/>
        <v>34</v>
      </c>
      <c r="J33" s="16">
        <f t="shared" si="22"/>
        <v>34</v>
      </c>
      <c r="K33" s="16">
        <f t="shared" si="22"/>
        <v>11</v>
      </c>
      <c r="L33" s="16">
        <f t="shared" si="22"/>
        <v>6</v>
      </c>
    </row>
    <row r="34" spans="1:12" s="14" customFormat="1" ht="11.25" customHeight="1">
      <c r="A34" s="17"/>
      <c r="B34" s="15" t="s">
        <v>31</v>
      </c>
      <c r="C34" s="20">
        <f>C227+C230+C232+C238</f>
        <v>145</v>
      </c>
      <c r="D34" s="20">
        <f>D227+D230+D232+D238</f>
        <v>106</v>
      </c>
      <c r="E34" s="20">
        <f>E227+E230+E232+E238</f>
        <v>94</v>
      </c>
      <c r="F34" s="20">
        <f aca="true" t="shared" si="23" ref="F34:L34">F227+F230+F232+F238</f>
        <v>112</v>
      </c>
      <c r="G34" s="20">
        <f t="shared" si="23"/>
        <v>52</v>
      </c>
      <c r="H34" s="20">
        <f t="shared" si="23"/>
        <v>37</v>
      </c>
      <c r="I34" s="20">
        <f t="shared" si="23"/>
        <v>14</v>
      </c>
      <c r="J34" s="20">
        <f t="shared" si="23"/>
        <v>2</v>
      </c>
      <c r="K34" s="20">
        <f t="shared" si="23"/>
        <v>6</v>
      </c>
      <c r="L34" s="20">
        <f t="shared" si="23"/>
        <v>1</v>
      </c>
    </row>
    <row r="35" spans="1:12" s="14" customFormat="1" ht="11.25" customHeight="1">
      <c r="A35" s="17"/>
      <c r="B35" s="17" t="s">
        <v>32</v>
      </c>
      <c r="C35" s="22">
        <f>C224+C225+C226+C231+C233+C234+C236+C237+C239+C240+C242+C245</f>
        <v>1004</v>
      </c>
      <c r="D35" s="22">
        <f>D224+D225+D226+D231+D233+D234+D236+D237+D239+D240+D242+D245</f>
        <v>1277</v>
      </c>
      <c r="E35" s="22">
        <f>E224+E225+E226+E231+E233+E234+E236+E237+E239+E240+E242+E245</f>
        <v>1568</v>
      </c>
      <c r="F35" s="22">
        <f aca="true" t="shared" si="24" ref="F35:L35">F224+F225+F226+F231+F233+F234+F236+F237+F239+F240+F242+F245</f>
        <v>1892</v>
      </c>
      <c r="G35" s="22">
        <f t="shared" si="24"/>
        <v>585</v>
      </c>
      <c r="H35" s="22">
        <f t="shared" si="24"/>
        <v>542</v>
      </c>
      <c r="I35" s="22">
        <f t="shared" si="24"/>
        <v>317</v>
      </c>
      <c r="J35" s="22">
        <f t="shared" si="24"/>
        <v>326</v>
      </c>
      <c r="K35" s="22">
        <f t="shared" si="24"/>
        <v>106</v>
      </c>
      <c r="L35" s="22">
        <f t="shared" si="24"/>
        <v>16</v>
      </c>
    </row>
    <row r="36" spans="1:12" s="14" customFormat="1" ht="11.25" customHeight="1">
      <c r="A36" s="23"/>
      <c r="B36" s="23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s="14" customFormat="1" ht="11.25" customHeight="1">
      <c r="A37" s="44" t="s">
        <v>33</v>
      </c>
      <c r="B37" s="44"/>
      <c r="C37" s="13">
        <f>C38+C39</f>
        <v>10775</v>
      </c>
      <c r="D37" s="13">
        <f>D38+D39</f>
        <v>13257</v>
      </c>
      <c r="E37" s="13">
        <f>E38+E39</f>
        <v>15603</v>
      </c>
      <c r="F37" s="13">
        <f aca="true" t="shared" si="25" ref="F37:L37">F38+F39</f>
        <v>18139</v>
      </c>
      <c r="G37" s="13">
        <f t="shared" si="25"/>
        <v>6007</v>
      </c>
      <c r="H37" s="13">
        <f t="shared" si="25"/>
        <v>5399</v>
      </c>
      <c r="I37" s="13">
        <f t="shared" si="25"/>
        <v>3301</v>
      </c>
      <c r="J37" s="13">
        <f t="shared" si="25"/>
        <v>2628</v>
      </c>
      <c r="K37" s="13">
        <f t="shared" si="25"/>
        <v>623</v>
      </c>
      <c r="L37" s="13">
        <f t="shared" si="25"/>
        <v>181</v>
      </c>
    </row>
    <row r="38" spans="1:12" s="14" customFormat="1" ht="11.25" customHeight="1">
      <c r="A38" s="41" t="s">
        <v>34</v>
      </c>
      <c r="B38" s="41"/>
      <c r="C38" s="16">
        <f>C248+C249+C251+C252+C254+C257+C260+C261+C265+C266</f>
        <v>9976</v>
      </c>
      <c r="D38" s="16">
        <f>D248+D249+D251+D252+D254+D257+D260+D261+D265+D266</f>
        <v>12140</v>
      </c>
      <c r="E38" s="16">
        <f>E248+E249+E251+E252+E254+E257+E260+E261+E265+E266</f>
        <v>14037</v>
      </c>
      <c r="F38" s="16">
        <f aca="true" t="shared" si="26" ref="F38:L38">F248+F249+F251+F252+F254+F257+F260+F261+F265+F266</f>
        <v>15993</v>
      </c>
      <c r="G38" s="16">
        <f t="shared" si="26"/>
        <v>5384</v>
      </c>
      <c r="H38" s="16">
        <f t="shared" si="26"/>
        <v>4788</v>
      </c>
      <c r="I38" s="16">
        <f t="shared" si="26"/>
        <v>2880</v>
      </c>
      <c r="J38" s="16">
        <f t="shared" si="26"/>
        <v>2270</v>
      </c>
      <c r="K38" s="16">
        <f t="shared" si="26"/>
        <v>528</v>
      </c>
      <c r="L38" s="16">
        <f t="shared" si="26"/>
        <v>143</v>
      </c>
    </row>
    <row r="39" spans="1:12" s="14" customFormat="1" ht="11.25" customHeight="1">
      <c r="A39" s="37" t="s">
        <v>35</v>
      </c>
      <c r="B39" s="37"/>
      <c r="C39" s="22">
        <f>C250+C189+C255+C263+C264</f>
        <v>799</v>
      </c>
      <c r="D39" s="22">
        <f>D250+D189+D255+D263+D264</f>
        <v>1117</v>
      </c>
      <c r="E39" s="22">
        <f>E250+E189+E255+E263+E264</f>
        <v>1566</v>
      </c>
      <c r="F39" s="22">
        <f aca="true" t="shared" si="27" ref="F39:L39">F250+F189+F255+F263+F264</f>
        <v>2146</v>
      </c>
      <c r="G39" s="22">
        <f t="shared" si="27"/>
        <v>623</v>
      </c>
      <c r="H39" s="22">
        <f t="shared" si="27"/>
        <v>611</v>
      </c>
      <c r="I39" s="22">
        <f t="shared" si="27"/>
        <v>421</v>
      </c>
      <c r="J39" s="22">
        <f t="shared" si="27"/>
        <v>358</v>
      </c>
      <c r="K39" s="22">
        <f t="shared" si="27"/>
        <v>95</v>
      </c>
      <c r="L39" s="22">
        <f t="shared" si="27"/>
        <v>38</v>
      </c>
    </row>
    <row r="40" spans="1:12" s="14" customFormat="1" ht="11.25" customHeight="1">
      <c r="A40" s="23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1:12" s="14" customFormat="1" ht="11.25" customHeight="1">
      <c r="A41" s="44" t="s">
        <v>36</v>
      </c>
      <c r="B41" s="44"/>
      <c r="C41" s="13">
        <f>C42+C43+C47</f>
        <v>32354</v>
      </c>
      <c r="D41" s="13">
        <f>D42+D43+D47</f>
        <v>41308</v>
      </c>
      <c r="E41" s="13">
        <f>E42+E43+E47</f>
        <v>48279</v>
      </c>
      <c r="F41" s="13">
        <f aca="true" t="shared" si="28" ref="F41:L41">F42+F43+F47</f>
        <v>55604</v>
      </c>
      <c r="G41" s="13">
        <f t="shared" si="28"/>
        <v>20690</v>
      </c>
      <c r="H41" s="13">
        <f t="shared" si="28"/>
        <v>16483</v>
      </c>
      <c r="I41" s="13">
        <f t="shared" si="28"/>
        <v>9040</v>
      </c>
      <c r="J41" s="13">
        <f t="shared" si="28"/>
        <v>7028</v>
      </c>
      <c r="K41" s="13">
        <f t="shared" si="28"/>
        <v>1836</v>
      </c>
      <c r="L41" s="13">
        <f t="shared" si="28"/>
        <v>527</v>
      </c>
    </row>
    <row r="42" spans="1:12" s="14" customFormat="1" ht="11.25" customHeight="1">
      <c r="A42" s="41" t="s">
        <v>37</v>
      </c>
      <c r="B42" s="41"/>
      <c r="C42" s="16">
        <f>C88+C93+C102+C106+C107+C110+C111+C112+C113+C118+C121+C122+C124+C126+C127+C128+C131+C134+C138+C140+C143+C145+C147+C151+C152+C153+C156+C157+C163+C167+C173+C175+C176</f>
        <v>23847</v>
      </c>
      <c r="D42" s="16">
        <f>D88+D93+D102+D106+D107+D110+D111+D112+D113+D118+D121+D122+D124+D126+D127+D128+D131+D134+D138+D140+D143+D145+D147+D151+D152+D153+D156+D157+D163+D167+D173+D175+D176</f>
        <v>30531</v>
      </c>
      <c r="E42" s="16">
        <f>E88+E93+E102+E106+E107+E110+E111+E112+E113+E118+E121+E122+E124+E126+E127+E128+E131+E134+E138+E140+E143+E145+E147+E151+E152+E153+E156+E157+E163+E167+E173+E175+E176</f>
        <v>34160</v>
      </c>
      <c r="F42" s="16">
        <f aca="true" t="shared" si="29" ref="F42:L42">F88+F93+F102+F106+F107+F110+F111+F112+F113+F118+F121+F122+F124+F126+F127+F128+F131+F134+F138+F140+F143+F145+F147+F151+F152+F153+F156+F157+F163+F167+F173+F175+F176</f>
        <v>38491</v>
      </c>
      <c r="G42" s="16">
        <f t="shared" si="29"/>
        <v>15456</v>
      </c>
      <c r="H42" s="16">
        <f t="shared" si="29"/>
        <v>11257</v>
      </c>
      <c r="I42" s="16">
        <f t="shared" si="29"/>
        <v>5916</v>
      </c>
      <c r="J42" s="16">
        <f t="shared" si="29"/>
        <v>4415</v>
      </c>
      <c r="K42" s="16">
        <f t="shared" si="29"/>
        <v>1107</v>
      </c>
      <c r="L42" s="16">
        <f t="shared" si="29"/>
        <v>340</v>
      </c>
    </row>
    <row r="43" spans="1:12" s="14" customFormat="1" ht="11.25" customHeight="1">
      <c r="A43" s="41" t="s">
        <v>38</v>
      </c>
      <c r="B43" s="41"/>
      <c r="C43" s="16">
        <f>C44+C45+C46</f>
        <v>4133</v>
      </c>
      <c r="D43" s="16">
        <f>D44+D45+D46</f>
        <v>5365</v>
      </c>
      <c r="E43" s="16">
        <f>E44+E45+E46</f>
        <v>7087</v>
      </c>
      <c r="F43" s="16">
        <f aca="true" t="shared" si="30" ref="F43:L43">F44+F45+F46</f>
        <v>8598</v>
      </c>
      <c r="G43" s="16">
        <f t="shared" si="30"/>
        <v>2393</v>
      </c>
      <c r="H43" s="16">
        <f t="shared" si="30"/>
        <v>2600</v>
      </c>
      <c r="I43" s="16">
        <f t="shared" si="30"/>
        <v>1651</v>
      </c>
      <c r="J43" s="16">
        <f t="shared" si="30"/>
        <v>1446</v>
      </c>
      <c r="K43" s="16">
        <f t="shared" si="30"/>
        <v>410</v>
      </c>
      <c r="L43" s="16">
        <f t="shared" si="30"/>
        <v>98</v>
      </c>
    </row>
    <row r="44" spans="1:12" s="14" customFormat="1" ht="11.25" customHeight="1">
      <c r="A44" s="17"/>
      <c r="B44" s="15" t="s">
        <v>39</v>
      </c>
      <c r="C44" s="16">
        <f>C94+C98+C109+C129+C256+C136+C258+C141+C159+C165+C169</f>
        <v>1926</v>
      </c>
      <c r="D44" s="16">
        <f>D94+D98+D109+D129+D256+D136+D258+D141+D159+D165+D169</f>
        <v>2611</v>
      </c>
      <c r="E44" s="16">
        <f>E94+E98+E109+E129+E256+E136+E258+E141+E159+E165+E169</f>
        <v>3439</v>
      </c>
      <c r="F44" s="16">
        <f aca="true" t="shared" si="31" ref="F44:L44">F94+F98+F109+F129+F256+F136+F258+F141+F159+F165+F169</f>
        <v>4147</v>
      </c>
      <c r="G44" s="16">
        <f t="shared" si="31"/>
        <v>1091</v>
      </c>
      <c r="H44" s="16">
        <f t="shared" si="31"/>
        <v>1222</v>
      </c>
      <c r="I44" s="16">
        <f t="shared" si="31"/>
        <v>843</v>
      </c>
      <c r="J44" s="16">
        <f t="shared" si="31"/>
        <v>738</v>
      </c>
      <c r="K44" s="16">
        <f t="shared" si="31"/>
        <v>209</v>
      </c>
      <c r="L44" s="16">
        <f t="shared" si="31"/>
        <v>44</v>
      </c>
    </row>
    <row r="45" spans="1:12" s="14" customFormat="1" ht="11.25" customHeight="1">
      <c r="A45" s="17"/>
      <c r="B45" s="15" t="s">
        <v>40</v>
      </c>
      <c r="C45" s="16">
        <f>C96+C108+C119+C132+C133+C150+C154+C160+C162+C166+C168+C170+C177</f>
        <v>1894</v>
      </c>
      <c r="D45" s="16">
        <f>D96+D108+D119+D132+D133+D150+D154+D160+D162+D166+D168+D170+D177</f>
        <v>2473</v>
      </c>
      <c r="E45" s="16">
        <f>E96+E108+E119+E132+E133+E150+E154+E160+E162+E166+E168+E170+E177</f>
        <v>3321</v>
      </c>
      <c r="F45" s="16">
        <f aca="true" t="shared" si="32" ref="F45:L45">F96+F108+F119+F132+F133+F150+F154+F160+F162+F166+F168+F170+F177</f>
        <v>4079</v>
      </c>
      <c r="G45" s="16">
        <f t="shared" si="32"/>
        <v>1162</v>
      </c>
      <c r="H45" s="16">
        <f t="shared" si="32"/>
        <v>1254</v>
      </c>
      <c r="I45" s="16">
        <f t="shared" si="32"/>
        <v>747</v>
      </c>
      <c r="J45" s="16">
        <f t="shared" si="32"/>
        <v>673</v>
      </c>
      <c r="K45" s="16">
        <f t="shared" si="32"/>
        <v>191</v>
      </c>
      <c r="L45" s="16">
        <f t="shared" si="32"/>
        <v>52</v>
      </c>
    </row>
    <row r="46" spans="1:12" s="14" customFormat="1" ht="11.25" customHeight="1">
      <c r="A46" s="18"/>
      <c r="B46" s="15" t="s">
        <v>41</v>
      </c>
      <c r="C46" s="20">
        <f>C100+C115+C116+C171</f>
        <v>313</v>
      </c>
      <c r="D46" s="20">
        <f>D100+D115+D116+D171</f>
        <v>281</v>
      </c>
      <c r="E46" s="20">
        <f>E100+E115+E116+E171</f>
        <v>327</v>
      </c>
      <c r="F46" s="20">
        <f aca="true" t="shared" si="33" ref="F46:L46">F100+F115+F116+F171</f>
        <v>372</v>
      </c>
      <c r="G46" s="20">
        <f t="shared" si="33"/>
        <v>140</v>
      </c>
      <c r="H46" s="20">
        <f t="shared" si="33"/>
        <v>124</v>
      </c>
      <c r="I46" s="20">
        <f t="shared" si="33"/>
        <v>61</v>
      </c>
      <c r="J46" s="20">
        <f t="shared" si="33"/>
        <v>35</v>
      </c>
      <c r="K46" s="20">
        <f t="shared" si="33"/>
        <v>10</v>
      </c>
      <c r="L46" s="20">
        <f t="shared" si="33"/>
        <v>2</v>
      </c>
    </row>
    <row r="47" spans="1:12" s="14" customFormat="1" ht="11.25" customHeight="1">
      <c r="A47" s="41" t="s">
        <v>42</v>
      </c>
      <c r="B47" s="41"/>
      <c r="C47" s="16">
        <f>C48+C49+C50</f>
        <v>4374</v>
      </c>
      <c r="D47" s="16">
        <f>D48+D49+D50</f>
        <v>5412</v>
      </c>
      <c r="E47" s="16">
        <f>E48+E49+E50</f>
        <v>7032</v>
      </c>
      <c r="F47" s="16">
        <f aca="true" t="shared" si="34" ref="F47:L47">F48+F49+F50</f>
        <v>8515</v>
      </c>
      <c r="G47" s="16">
        <f t="shared" si="34"/>
        <v>2841</v>
      </c>
      <c r="H47" s="16">
        <f t="shared" si="34"/>
        <v>2626</v>
      </c>
      <c r="I47" s="16">
        <f t="shared" si="34"/>
        <v>1473</v>
      </c>
      <c r="J47" s="16">
        <f t="shared" si="34"/>
        <v>1167</v>
      </c>
      <c r="K47" s="16">
        <f t="shared" si="34"/>
        <v>319</v>
      </c>
      <c r="L47" s="16">
        <f t="shared" si="34"/>
        <v>89</v>
      </c>
    </row>
    <row r="48" spans="1:12" s="14" customFormat="1" ht="11.25" customHeight="1">
      <c r="A48" s="17"/>
      <c r="B48" s="15" t="s">
        <v>43</v>
      </c>
      <c r="C48" s="16">
        <f>C89+C91+C103+C105+C125+C130+C142+C146+C174</f>
        <v>582</v>
      </c>
      <c r="D48" s="16">
        <f>D89+D91+D103+D105+D125+D130+D142+D146+D174</f>
        <v>643</v>
      </c>
      <c r="E48" s="16">
        <f>E89+E91+E103+E105+E125+E130+E142+E146+E174</f>
        <v>808</v>
      </c>
      <c r="F48" s="16">
        <f aca="true" t="shared" si="35" ref="F48:L48">F89+F91+F103+F105+F125+F130+F142+F146+F174</f>
        <v>1011</v>
      </c>
      <c r="G48" s="16">
        <f t="shared" si="35"/>
        <v>344</v>
      </c>
      <c r="H48" s="16">
        <f t="shared" si="35"/>
        <v>331</v>
      </c>
      <c r="I48" s="16">
        <f t="shared" si="35"/>
        <v>167</v>
      </c>
      <c r="J48" s="16">
        <f t="shared" si="35"/>
        <v>124</v>
      </c>
      <c r="K48" s="16">
        <f t="shared" si="35"/>
        <v>37</v>
      </c>
      <c r="L48" s="16">
        <f t="shared" si="35"/>
        <v>8</v>
      </c>
    </row>
    <row r="49" spans="1:12" s="14" customFormat="1" ht="11.25" customHeight="1">
      <c r="A49" s="17"/>
      <c r="B49" s="15" t="s">
        <v>44</v>
      </c>
      <c r="C49" s="16">
        <f>C92+C95+C120+C123+C144+C149+C158+C164</f>
        <v>1380</v>
      </c>
      <c r="D49" s="16">
        <f>D92+D95+D120+D123+D144+D149+D158+D164</f>
        <v>1565</v>
      </c>
      <c r="E49" s="16">
        <f>E92+E95+E120+E123+E144+E149+E158+E164</f>
        <v>1962</v>
      </c>
      <c r="F49" s="16">
        <f aca="true" t="shared" si="36" ref="F49:L49">F92+F95+F120+F123+F144+F149+F158+F164</f>
        <v>2323</v>
      </c>
      <c r="G49" s="16">
        <f t="shared" si="36"/>
        <v>798</v>
      </c>
      <c r="H49" s="16">
        <f t="shared" si="36"/>
        <v>701</v>
      </c>
      <c r="I49" s="16">
        <f t="shared" si="36"/>
        <v>402</v>
      </c>
      <c r="J49" s="16">
        <f t="shared" si="36"/>
        <v>312</v>
      </c>
      <c r="K49" s="16">
        <f t="shared" si="36"/>
        <v>81</v>
      </c>
      <c r="L49" s="16">
        <f t="shared" si="36"/>
        <v>29</v>
      </c>
    </row>
    <row r="50" spans="1:12" s="14" customFormat="1" ht="11.25" customHeight="1">
      <c r="A50" s="17"/>
      <c r="B50" s="17" t="s">
        <v>45</v>
      </c>
      <c r="C50" s="22">
        <f>C87+C97+C101+C114+C117+C135+C148+C155+C172</f>
        <v>2412</v>
      </c>
      <c r="D50" s="22">
        <f>D87+D97+D101+D114+D117+D135+D148+D155+D172</f>
        <v>3204</v>
      </c>
      <c r="E50" s="22">
        <f>E87+E97+E101+E114+E117+E135+E148+E155+E172</f>
        <v>4262</v>
      </c>
      <c r="F50" s="22">
        <f aca="true" t="shared" si="37" ref="F50:L50">F87+F97+F101+F114+F117+F135+F148+F155+F172</f>
        <v>5181</v>
      </c>
      <c r="G50" s="22">
        <f t="shared" si="37"/>
        <v>1699</v>
      </c>
      <c r="H50" s="22">
        <f t="shared" si="37"/>
        <v>1594</v>
      </c>
      <c r="I50" s="22">
        <f t="shared" si="37"/>
        <v>904</v>
      </c>
      <c r="J50" s="22">
        <f t="shared" si="37"/>
        <v>731</v>
      </c>
      <c r="K50" s="22">
        <f t="shared" si="37"/>
        <v>201</v>
      </c>
      <c r="L50" s="22">
        <f t="shared" si="37"/>
        <v>52</v>
      </c>
    </row>
    <row r="51" spans="1:12" s="14" customFormat="1" ht="11.25" customHeight="1">
      <c r="A51" s="19"/>
      <c r="B51" s="19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s="14" customFormat="1" ht="11.25" customHeight="1">
      <c r="A52" s="44" t="s">
        <v>46</v>
      </c>
      <c r="B52" s="44"/>
      <c r="C52" s="13">
        <f>C53+C54+C55</f>
        <v>14436</v>
      </c>
      <c r="D52" s="13">
        <f>D53+D54+D55</f>
        <v>16788</v>
      </c>
      <c r="E52" s="13">
        <f>E53+E54+E55</f>
        <v>19305</v>
      </c>
      <c r="F52" s="13">
        <f aca="true" t="shared" si="38" ref="F52:L52">F53+F54+F55</f>
        <v>21732</v>
      </c>
      <c r="G52" s="13">
        <f t="shared" si="38"/>
        <v>7193</v>
      </c>
      <c r="H52" s="13">
        <f t="shared" si="38"/>
        <v>6712</v>
      </c>
      <c r="I52" s="13">
        <f t="shared" si="38"/>
        <v>3941</v>
      </c>
      <c r="J52" s="13">
        <f t="shared" si="38"/>
        <v>3042</v>
      </c>
      <c r="K52" s="13">
        <f t="shared" si="38"/>
        <v>692</v>
      </c>
      <c r="L52" s="13">
        <f t="shared" si="38"/>
        <v>152</v>
      </c>
    </row>
    <row r="53" spans="1:12" s="14" customFormat="1" ht="11.25" customHeight="1">
      <c r="A53" s="41" t="s">
        <v>47</v>
      </c>
      <c r="B53" s="41"/>
      <c r="C53" s="16">
        <f>C59+C67+C74+C84</f>
        <v>6050</v>
      </c>
      <c r="D53" s="16">
        <f>D59+D67+D74+D84</f>
        <v>6649</v>
      </c>
      <c r="E53" s="16">
        <f>E59+E67+E74+E84</f>
        <v>7490</v>
      </c>
      <c r="F53" s="16">
        <f aca="true" t="shared" si="39" ref="F53:L53">F59+F67+F74+F84</f>
        <v>8123</v>
      </c>
      <c r="G53" s="16">
        <f t="shared" si="39"/>
        <v>2920</v>
      </c>
      <c r="H53" s="16">
        <f t="shared" si="39"/>
        <v>2500</v>
      </c>
      <c r="I53" s="16">
        <f t="shared" si="39"/>
        <v>1437</v>
      </c>
      <c r="J53" s="16">
        <f t="shared" si="39"/>
        <v>1000</v>
      </c>
      <c r="K53" s="16">
        <f t="shared" si="39"/>
        <v>222</v>
      </c>
      <c r="L53" s="16">
        <f t="shared" si="39"/>
        <v>44</v>
      </c>
    </row>
    <row r="54" spans="1:12" s="14" customFormat="1" ht="11.25" customHeight="1">
      <c r="A54" s="41" t="s">
        <v>48</v>
      </c>
      <c r="B54" s="41"/>
      <c r="C54" s="20">
        <f>C90+C58+C60+C99+C104+C64+C68+C69+C70+C137+C139+C71+C72+C77+C78+C79+C161+C81+C82+C83</f>
        <v>7357</v>
      </c>
      <c r="D54" s="20">
        <f>D90+D58+D60+D99+D104+D64+D68+D69+D70+D137+D139+D71+D72+D77+D78+D79+D161+D81+D82+D83</f>
        <v>8974</v>
      </c>
      <c r="E54" s="20">
        <f>E90+E58+E60+E99+E104+E64+E68+E69+E70+E137+E139+E71+E72+E77+E78+E79+E161+E81+E82+E83</f>
        <v>10520</v>
      </c>
      <c r="F54" s="20">
        <f aca="true" t="shared" si="40" ref="F54:L54">F90+F58+F60+F99+F104+F64+F68+F69+F70+F137+F139+F71+F72+F77+F78+F79+F161+F81+F82+F83</f>
        <v>12092</v>
      </c>
      <c r="G54" s="20">
        <f t="shared" si="40"/>
        <v>3847</v>
      </c>
      <c r="H54" s="20">
        <f t="shared" si="40"/>
        <v>3714</v>
      </c>
      <c r="I54" s="20">
        <f t="shared" si="40"/>
        <v>2232</v>
      </c>
      <c r="J54" s="20">
        <f t="shared" si="40"/>
        <v>1791</v>
      </c>
      <c r="K54" s="20">
        <f t="shared" si="40"/>
        <v>411</v>
      </c>
      <c r="L54" s="20">
        <f t="shared" si="40"/>
        <v>97</v>
      </c>
    </row>
    <row r="55" spans="1:12" s="14" customFormat="1" ht="11.25" customHeight="1">
      <c r="A55" s="37" t="s">
        <v>49</v>
      </c>
      <c r="B55" s="37"/>
      <c r="C55" s="22">
        <f>C61+C62+C63+C65+C66+C73+C75+C76+C80</f>
        <v>1029</v>
      </c>
      <c r="D55" s="22">
        <f>D61+D62+D63+D65+D66+D73+D75+D76+D80</f>
        <v>1165</v>
      </c>
      <c r="E55" s="22">
        <f>E61+E62+E63+E65+E66+E73+E75+E76+E80</f>
        <v>1295</v>
      </c>
      <c r="F55" s="22">
        <f aca="true" t="shared" si="41" ref="F55:L55">F61+F62+F63+F65+F66+F73+F75+F76+F80</f>
        <v>1517</v>
      </c>
      <c r="G55" s="22">
        <f t="shared" si="41"/>
        <v>426</v>
      </c>
      <c r="H55" s="22">
        <f t="shared" si="41"/>
        <v>498</v>
      </c>
      <c r="I55" s="22">
        <f t="shared" si="41"/>
        <v>272</v>
      </c>
      <c r="J55" s="22">
        <f t="shared" si="41"/>
        <v>251</v>
      </c>
      <c r="K55" s="22">
        <f t="shared" si="41"/>
        <v>59</v>
      </c>
      <c r="L55" s="22">
        <f t="shared" si="41"/>
        <v>11</v>
      </c>
    </row>
    <row r="56" spans="1:12" s="14" customFormat="1" ht="11.25" customHeight="1">
      <c r="A56" s="19"/>
      <c r="B56" s="19"/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7" spans="1:12" s="27" customFormat="1" ht="11.25" customHeight="1">
      <c r="A57" s="43" t="s">
        <v>50</v>
      </c>
      <c r="B57" s="43"/>
      <c r="C57" s="13">
        <f>SUM(C58:C84)</f>
        <v>13121</v>
      </c>
      <c r="D57" s="13">
        <f>SUM(D58:D84)</f>
        <v>15343</v>
      </c>
      <c r="E57" s="13">
        <f>SUM(E58:E84)</f>
        <v>17649</v>
      </c>
      <c r="F57" s="13">
        <f aca="true" t="shared" si="42" ref="F57:L57">SUM(F58:F84)</f>
        <v>19719</v>
      </c>
      <c r="G57" s="13">
        <f t="shared" si="42"/>
        <v>6467</v>
      </c>
      <c r="H57" s="13">
        <f t="shared" si="42"/>
        <v>6063</v>
      </c>
      <c r="I57" s="13">
        <f t="shared" si="42"/>
        <v>3617</v>
      </c>
      <c r="J57" s="13">
        <f t="shared" si="42"/>
        <v>2800</v>
      </c>
      <c r="K57" s="13">
        <f t="shared" si="42"/>
        <v>638</v>
      </c>
      <c r="L57" s="13">
        <f t="shared" si="42"/>
        <v>134</v>
      </c>
    </row>
    <row r="58" spans="1:12" s="14" customFormat="1" ht="11.25" customHeight="1">
      <c r="A58" s="41" t="s">
        <v>51</v>
      </c>
      <c r="B58" s="41"/>
      <c r="C58" s="16">
        <v>228</v>
      </c>
      <c r="D58" s="16">
        <v>293</v>
      </c>
      <c r="E58" s="16">
        <v>343</v>
      </c>
      <c r="F58" s="16">
        <v>409</v>
      </c>
      <c r="G58" s="16">
        <v>123</v>
      </c>
      <c r="H58" s="16">
        <v>119</v>
      </c>
      <c r="I58" s="16">
        <v>69</v>
      </c>
      <c r="J58" s="16">
        <v>70</v>
      </c>
      <c r="K58" s="16">
        <v>20</v>
      </c>
      <c r="L58" s="16">
        <v>8</v>
      </c>
    </row>
    <row r="59" spans="1:12" s="14" customFormat="1" ht="11.25" customHeight="1">
      <c r="A59" s="41" t="s">
        <v>52</v>
      </c>
      <c r="B59" s="41"/>
      <c r="C59" s="16">
        <v>1326</v>
      </c>
      <c r="D59" s="16">
        <v>1310</v>
      </c>
      <c r="E59" s="16">
        <v>1446</v>
      </c>
      <c r="F59" s="16">
        <v>1519</v>
      </c>
      <c r="G59" s="16">
        <v>511</v>
      </c>
      <c r="H59" s="16">
        <v>488</v>
      </c>
      <c r="I59" s="16">
        <v>301</v>
      </c>
      <c r="J59" s="16">
        <v>171</v>
      </c>
      <c r="K59" s="16">
        <v>38</v>
      </c>
      <c r="L59" s="16">
        <v>10</v>
      </c>
    </row>
    <row r="60" spans="1:12" s="14" customFormat="1" ht="11.25" customHeight="1">
      <c r="A60" s="41" t="s">
        <v>53</v>
      </c>
      <c r="B60" s="41"/>
      <c r="C60" s="16">
        <v>115</v>
      </c>
      <c r="D60" s="16">
        <v>153</v>
      </c>
      <c r="E60" s="16">
        <v>178</v>
      </c>
      <c r="F60" s="16">
        <v>209</v>
      </c>
      <c r="G60" s="16">
        <v>51</v>
      </c>
      <c r="H60" s="16">
        <v>76</v>
      </c>
      <c r="I60" s="16">
        <v>38</v>
      </c>
      <c r="J60" s="16">
        <v>37</v>
      </c>
      <c r="K60" s="16">
        <v>7</v>
      </c>
      <c r="L60" s="16">
        <v>0</v>
      </c>
    </row>
    <row r="61" spans="1:12" s="14" customFormat="1" ht="11.25" customHeight="1">
      <c r="A61" s="41" t="s">
        <v>54</v>
      </c>
      <c r="B61" s="41"/>
      <c r="C61" s="16">
        <v>60</v>
      </c>
      <c r="D61" s="16">
        <v>66</v>
      </c>
      <c r="E61" s="16">
        <v>61</v>
      </c>
      <c r="F61" s="16">
        <v>74</v>
      </c>
      <c r="G61" s="16">
        <v>18</v>
      </c>
      <c r="H61" s="16">
        <v>25</v>
      </c>
      <c r="I61" s="16">
        <v>12</v>
      </c>
      <c r="J61" s="16">
        <v>16</v>
      </c>
      <c r="K61" s="16">
        <v>3</v>
      </c>
      <c r="L61" s="16">
        <v>0</v>
      </c>
    </row>
    <row r="62" spans="1:12" s="14" customFormat="1" ht="11.25" customHeight="1">
      <c r="A62" s="41" t="s">
        <v>55</v>
      </c>
      <c r="B62" s="41"/>
      <c r="C62" s="16">
        <v>81</v>
      </c>
      <c r="D62" s="16">
        <v>68</v>
      </c>
      <c r="E62" s="16">
        <v>66</v>
      </c>
      <c r="F62" s="16">
        <v>75</v>
      </c>
      <c r="G62" s="16">
        <v>26</v>
      </c>
      <c r="H62" s="16">
        <v>22</v>
      </c>
      <c r="I62" s="16">
        <v>10</v>
      </c>
      <c r="J62" s="16">
        <v>13</v>
      </c>
      <c r="K62" s="16">
        <v>3</v>
      </c>
      <c r="L62" s="16">
        <v>1</v>
      </c>
    </row>
    <row r="63" spans="1:12" s="14" customFormat="1" ht="11.25" customHeight="1">
      <c r="A63" s="41" t="s">
        <v>56</v>
      </c>
      <c r="B63" s="41"/>
      <c r="C63" s="16">
        <v>105</v>
      </c>
      <c r="D63" s="16">
        <v>108</v>
      </c>
      <c r="E63" s="16">
        <v>121</v>
      </c>
      <c r="F63" s="16">
        <v>147</v>
      </c>
      <c r="G63" s="16">
        <v>47</v>
      </c>
      <c r="H63" s="16">
        <v>40</v>
      </c>
      <c r="I63" s="16">
        <v>29</v>
      </c>
      <c r="J63" s="16">
        <v>27</v>
      </c>
      <c r="K63" s="16">
        <v>3</v>
      </c>
      <c r="L63" s="16">
        <v>1</v>
      </c>
    </row>
    <row r="64" spans="1:12" s="14" customFormat="1" ht="11.25" customHeight="1">
      <c r="A64" s="41" t="s">
        <v>57</v>
      </c>
      <c r="B64" s="41"/>
      <c r="C64" s="16">
        <v>182</v>
      </c>
      <c r="D64" s="16">
        <v>202</v>
      </c>
      <c r="E64" s="16">
        <v>264</v>
      </c>
      <c r="F64" s="16">
        <v>299</v>
      </c>
      <c r="G64" s="16">
        <v>94</v>
      </c>
      <c r="H64" s="16">
        <v>91</v>
      </c>
      <c r="I64" s="16">
        <v>66</v>
      </c>
      <c r="J64" s="16">
        <v>38</v>
      </c>
      <c r="K64" s="16">
        <v>7</v>
      </c>
      <c r="L64" s="16">
        <v>3</v>
      </c>
    </row>
    <row r="65" spans="1:12" s="14" customFormat="1" ht="11.25" customHeight="1">
      <c r="A65" s="41" t="s">
        <v>58</v>
      </c>
      <c r="B65" s="41"/>
      <c r="C65" s="16">
        <v>17</v>
      </c>
      <c r="D65" s="16">
        <v>14</v>
      </c>
      <c r="E65" s="16">
        <v>22</v>
      </c>
      <c r="F65" s="16">
        <v>29</v>
      </c>
      <c r="G65" s="16">
        <v>10</v>
      </c>
      <c r="H65" s="16">
        <v>11</v>
      </c>
      <c r="I65" s="16">
        <v>4</v>
      </c>
      <c r="J65" s="16">
        <v>3</v>
      </c>
      <c r="K65" s="16">
        <v>1</v>
      </c>
      <c r="L65" s="16">
        <v>0</v>
      </c>
    </row>
    <row r="66" spans="1:12" s="14" customFormat="1" ht="11.25" customHeight="1">
      <c r="A66" s="41" t="s">
        <v>59</v>
      </c>
      <c r="B66" s="41"/>
      <c r="C66" s="16">
        <v>453</v>
      </c>
      <c r="D66" s="16">
        <v>518</v>
      </c>
      <c r="E66" s="16">
        <v>584</v>
      </c>
      <c r="F66" s="16">
        <v>675</v>
      </c>
      <c r="G66" s="16">
        <v>178</v>
      </c>
      <c r="H66" s="16">
        <v>233</v>
      </c>
      <c r="I66" s="16">
        <v>124</v>
      </c>
      <c r="J66" s="16">
        <v>111</v>
      </c>
      <c r="K66" s="16">
        <v>24</v>
      </c>
      <c r="L66" s="16">
        <v>5</v>
      </c>
    </row>
    <row r="67" spans="1:12" s="14" customFormat="1" ht="11.25" customHeight="1">
      <c r="A67" s="41" t="s">
        <v>60</v>
      </c>
      <c r="B67" s="41"/>
      <c r="C67" s="16">
        <v>3273</v>
      </c>
      <c r="D67" s="16">
        <v>3377</v>
      </c>
      <c r="E67" s="16">
        <v>3597</v>
      </c>
      <c r="F67" s="16">
        <v>3774</v>
      </c>
      <c r="G67" s="16">
        <v>1634</v>
      </c>
      <c r="H67" s="16">
        <v>1077</v>
      </c>
      <c r="I67" s="16">
        <v>576</v>
      </c>
      <c r="J67" s="16">
        <v>389</v>
      </c>
      <c r="K67" s="16">
        <v>83</v>
      </c>
      <c r="L67" s="16">
        <v>15</v>
      </c>
    </row>
    <row r="68" spans="1:12" s="14" customFormat="1" ht="11.25" customHeight="1">
      <c r="A68" s="41" t="s">
        <v>61</v>
      </c>
      <c r="B68" s="41"/>
      <c r="C68" s="16">
        <v>583</v>
      </c>
      <c r="D68" s="16">
        <v>771</v>
      </c>
      <c r="E68" s="16">
        <v>972</v>
      </c>
      <c r="F68" s="16">
        <v>1074</v>
      </c>
      <c r="G68" s="16">
        <v>326</v>
      </c>
      <c r="H68" s="16">
        <v>324</v>
      </c>
      <c r="I68" s="16">
        <v>194</v>
      </c>
      <c r="J68" s="16">
        <v>181</v>
      </c>
      <c r="K68" s="16">
        <v>42</v>
      </c>
      <c r="L68" s="16">
        <v>7</v>
      </c>
    </row>
    <row r="69" spans="1:12" s="14" customFormat="1" ht="11.25" customHeight="1">
      <c r="A69" s="41" t="s">
        <v>62</v>
      </c>
      <c r="B69" s="41"/>
      <c r="C69" s="16">
        <v>179</v>
      </c>
      <c r="D69" s="16">
        <v>276</v>
      </c>
      <c r="E69" s="16">
        <v>312</v>
      </c>
      <c r="F69" s="16">
        <v>360</v>
      </c>
      <c r="G69" s="16">
        <v>121</v>
      </c>
      <c r="H69" s="16">
        <v>90</v>
      </c>
      <c r="I69" s="16">
        <v>82</v>
      </c>
      <c r="J69" s="16">
        <v>56</v>
      </c>
      <c r="K69" s="16">
        <v>10</v>
      </c>
      <c r="L69" s="16">
        <v>1</v>
      </c>
    </row>
    <row r="70" spans="1:12" s="14" customFormat="1" ht="11.25" customHeight="1">
      <c r="A70" s="41" t="s">
        <v>63</v>
      </c>
      <c r="B70" s="41"/>
      <c r="C70" s="16">
        <v>365</v>
      </c>
      <c r="D70" s="16">
        <v>402</v>
      </c>
      <c r="E70" s="16">
        <v>510</v>
      </c>
      <c r="F70" s="16">
        <v>571</v>
      </c>
      <c r="G70" s="16">
        <v>141</v>
      </c>
      <c r="H70" s="16">
        <v>188</v>
      </c>
      <c r="I70" s="16">
        <v>114</v>
      </c>
      <c r="J70" s="16">
        <v>98</v>
      </c>
      <c r="K70" s="16">
        <v>26</v>
      </c>
      <c r="L70" s="16">
        <v>4</v>
      </c>
    </row>
    <row r="71" spans="1:12" s="14" customFormat="1" ht="11.25" customHeight="1">
      <c r="A71" s="41" t="s">
        <v>64</v>
      </c>
      <c r="B71" s="41"/>
      <c r="C71" s="16">
        <v>2009</v>
      </c>
      <c r="D71" s="16">
        <v>2434</v>
      </c>
      <c r="E71" s="16">
        <v>2599</v>
      </c>
      <c r="F71" s="16">
        <v>2794</v>
      </c>
      <c r="G71" s="16">
        <v>1082</v>
      </c>
      <c r="H71" s="16">
        <v>881</v>
      </c>
      <c r="I71" s="16">
        <v>434</v>
      </c>
      <c r="J71" s="16">
        <v>299</v>
      </c>
      <c r="K71" s="16">
        <v>83</v>
      </c>
      <c r="L71" s="16">
        <v>15</v>
      </c>
    </row>
    <row r="72" spans="1:12" s="14" customFormat="1" ht="11.25" customHeight="1">
      <c r="A72" s="41" t="s">
        <v>65</v>
      </c>
      <c r="B72" s="41"/>
      <c r="C72" s="16">
        <v>115</v>
      </c>
      <c r="D72" s="16">
        <v>106</v>
      </c>
      <c r="E72" s="16">
        <v>126</v>
      </c>
      <c r="F72" s="16">
        <v>137</v>
      </c>
      <c r="G72" s="16">
        <v>58</v>
      </c>
      <c r="H72" s="16">
        <v>34</v>
      </c>
      <c r="I72" s="16">
        <v>19</v>
      </c>
      <c r="J72" s="16">
        <v>21</v>
      </c>
      <c r="K72" s="16">
        <v>4</v>
      </c>
      <c r="L72" s="16">
        <v>1</v>
      </c>
    </row>
    <row r="73" spans="1:12" s="14" customFormat="1" ht="11.25" customHeight="1">
      <c r="A73" s="41" t="s">
        <v>66</v>
      </c>
      <c r="B73" s="41"/>
      <c r="C73" s="16">
        <v>22</v>
      </c>
      <c r="D73" s="16">
        <v>20</v>
      </c>
      <c r="E73" s="16">
        <v>26</v>
      </c>
      <c r="F73" s="16">
        <v>38</v>
      </c>
      <c r="G73" s="16">
        <v>10</v>
      </c>
      <c r="H73" s="16">
        <v>12</v>
      </c>
      <c r="I73" s="16">
        <v>7</v>
      </c>
      <c r="J73" s="16">
        <v>8</v>
      </c>
      <c r="K73" s="16">
        <v>1</v>
      </c>
      <c r="L73" s="16">
        <v>0</v>
      </c>
    </row>
    <row r="74" spans="1:12" s="14" customFormat="1" ht="11.25" customHeight="1">
      <c r="A74" s="41" t="s">
        <v>67</v>
      </c>
      <c r="B74" s="41"/>
      <c r="C74" s="16">
        <v>692</v>
      </c>
      <c r="D74" s="16">
        <v>1064</v>
      </c>
      <c r="E74" s="16">
        <v>1362</v>
      </c>
      <c r="F74" s="16">
        <v>1661</v>
      </c>
      <c r="G74" s="16">
        <v>449</v>
      </c>
      <c r="H74" s="16">
        <v>536</v>
      </c>
      <c r="I74" s="16">
        <v>329</v>
      </c>
      <c r="J74" s="16">
        <v>287</v>
      </c>
      <c r="K74" s="16">
        <v>50</v>
      </c>
      <c r="L74" s="16">
        <v>10</v>
      </c>
    </row>
    <row r="75" spans="1:12" s="14" customFormat="1" ht="11.25" customHeight="1">
      <c r="A75" s="41" t="s">
        <v>68</v>
      </c>
      <c r="B75" s="41"/>
      <c r="C75" s="16">
        <v>139</v>
      </c>
      <c r="D75" s="16">
        <v>193</v>
      </c>
      <c r="E75" s="16">
        <v>230</v>
      </c>
      <c r="F75" s="16">
        <v>270</v>
      </c>
      <c r="G75" s="16">
        <v>63</v>
      </c>
      <c r="H75" s="16">
        <v>81</v>
      </c>
      <c r="I75" s="16">
        <v>55</v>
      </c>
      <c r="J75" s="16">
        <v>50</v>
      </c>
      <c r="K75" s="16">
        <v>18</v>
      </c>
      <c r="L75" s="16">
        <v>3</v>
      </c>
    </row>
    <row r="76" spans="1:12" s="14" customFormat="1" ht="11.25" customHeight="1">
      <c r="A76" s="41" t="s">
        <v>69</v>
      </c>
      <c r="B76" s="41"/>
      <c r="C76" s="16">
        <v>96</v>
      </c>
      <c r="D76" s="16">
        <v>97</v>
      </c>
      <c r="E76" s="16">
        <v>100</v>
      </c>
      <c r="F76" s="16">
        <v>101</v>
      </c>
      <c r="G76" s="16">
        <v>39</v>
      </c>
      <c r="H76" s="16">
        <v>34</v>
      </c>
      <c r="I76" s="16">
        <v>16</v>
      </c>
      <c r="J76" s="16">
        <v>10</v>
      </c>
      <c r="K76" s="16">
        <v>2</v>
      </c>
      <c r="L76" s="16">
        <v>0</v>
      </c>
    </row>
    <row r="77" spans="1:12" s="14" customFormat="1" ht="11.25" customHeight="1">
      <c r="A77" s="41" t="s">
        <v>70</v>
      </c>
      <c r="B77" s="41"/>
      <c r="C77" s="16">
        <v>547</v>
      </c>
      <c r="D77" s="16">
        <v>656</v>
      </c>
      <c r="E77" s="16">
        <v>770</v>
      </c>
      <c r="F77" s="16">
        <v>941</v>
      </c>
      <c r="G77" s="16">
        <v>222</v>
      </c>
      <c r="H77" s="16">
        <v>299</v>
      </c>
      <c r="I77" s="16">
        <v>213</v>
      </c>
      <c r="J77" s="16">
        <v>166</v>
      </c>
      <c r="K77" s="16">
        <v>37</v>
      </c>
      <c r="L77" s="16">
        <v>4</v>
      </c>
    </row>
    <row r="78" spans="1:12" s="14" customFormat="1" ht="11.25" customHeight="1">
      <c r="A78" s="41" t="s">
        <v>71</v>
      </c>
      <c r="B78" s="41"/>
      <c r="C78" s="16">
        <v>325</v>
      </c>
      <c r="D78" s="16">
        <v>423</v>
      </c>
      <c r="E78" s="16">
        <v>491</v>
      </c>
      <c r="F78" s="16">
        <v>558</v>
      </c>
      <c r="G78" s="16">
        <v>148</v>
      </c>
      <c r="H78" s="16">
        <v>184</v>
      </c>
      <c r="I78" s="16">
        <v>120</v>
      </c>
      <c r="J78" s="16">
        <v>88</v>
      </c>
      <c r="K78" s="16">
        <v>13</v>
      </c>
      <c r="L78" s="16">
        <v>5</v>
      </c>
    </row>
    <row r="79" spans="1:12" s="14" customFormat="1" ht="11.25" customHeight="1">
      <c r="A79" s="41" t="s">
        <v>72</v>
      </c>
      <c r="B79" s="41"/>
      <c r="C79" s="16">
        <v>507</v>
      </c>
      <c r="D79" s="16">
        <v>645</v>
      </c>
      <c r="E79" s="16">
        <v>815</v>
      </c>
      <c r="F79" s="16">
        <v>924</v>
      </c>
      <c r="G79" s="16">
        <v>247</v>
      </c>
      <c r="H79" s="16">
        <v>287</v>
      </c>
      <c r="I79" s="16">
        <v>178</v>
      </c>
      <c r="J79" s="16">
        <v>168</v>
      </c>
      <c r="K79" s="16">
        <v>36</v>
      </c>
      <c r="L79" s="16">
        <v>8</v>
      </c>
    </row>
    <row r="80" spans="1:12" s="14" customFormat="1" ht="11.25" customHeight="1">
      <c r="A80" s="41" t="s">
        <v>73</v>
      </c>
      <c r="B80" s="41"/>
      <c r="C80" s="16">
        <v>56</v>
      </c>
      <c r="D80" s="16">
        <v>81</v>
      </c>
      <c r="E80" s="16">
        <v>85</v>
      </c>
      <c r="F80" s="16">
        <v>108</v>
      </c>
      <c r="G80" s="16">
        <v>35</v>
      </c>
      <c r="H80" s="16">
        <v>40</v>
      </c>
      <c r="I80" s="16">
        <v>15</v>
      </c>
      <c r="J80" s="16">
        <v>13</v>
      </c>
      <c r="K80" s="16">
        <v>4</v>
      </c>
      <c r="L80" s="16">
        <v>1</v>
      </c>
    </row>
    <row r="81" spans="1:12" s="14" customFormat="1" ht="11.25" customHeight="1">
      <c r="A81" s="41" t="s">
        <v>74</v>
      </c>
      <c r="B81" s="41"/>
      <c r="C81" s="16">
        <v>107</v>
      </c>
      <c r="D81" s="16">
        <v>140</v>
      </c>
      <c r="E81" s="16">
        <v>182</v>
      </c>
      <c r="F81" s="16">
        <v>198</v>
      </c>
      <c r="G81" s="16">
        <v>55</v>
      </c>
      <c r="H81" s="16">
        <v>61</v>
      </c>
      <c r="I81" s="16">
        <v>39</v>
      </c>
      <c r="J81" s="16">
        <v>32</v>
      </c>
      <c r="K81" s="16">
        <v>8</v>
      </c>
      <c r="L81" s="16">
        <v>3</v>
      </c>
    </row>
    <row r="82" spans="1:12" s="14" customFormat="1" ht="11.25" customHeight="1">
      <c r="A82" s="41" t="s">
        <v>75</v>
      </c>
      <c r="B82" s="41"/>
      <c r="C82" s="16">
        <v>682</v>
      </c>
      <c r="D82" s="16">
        <v>913</v>
      </c>
      <c r="E82" s="16">
        <v>1171</v>
      </c>
      <c r="F82" s="16">
        <v>1447</v>
      </c>
      <c r="G82" s="16">
        <v>410</v>
      </c>
      <c r="H82" s="16">
        <v>383</v>
      </c>
      <c r="I82" s="16">
        <v>311</v>
      </c>
      <c r="J82" s="16">
        <v>270</v>
      </c>
      <c r="K82" s="16">
        <v>58</v>
      </c>
      <c r="L82" s="16">
        <v>15</v>
      </c>
    </row>
    <row r="83" spans="1:12" s="14" customFormat="1" ht="11.25" customHeight="1">
      <c r="A83" s="41" t="s">
        <v>76</v>
      </c>
      <c r="B83" s="41"/>
      <c r="C83" s="16">
        <v>98</v>
      </c>
      <c r="D83" s="16">
        <v>115</v>
      </c>
      <c r="E83" s="16">
        <v>131</v>
      </c>
      <c r="F83" s="16">
        <v>158</v>
      </c>
      <c r="G83" s="16">
        <v>43</v>
      </c>
      <c r="H83" s="16">
        <v>48</v>
      </c>
      <c r="I83" s="16">
        <v>31</v>
      </c>
      <c r="J83" s="16">
        <v>25</v>
      </c>
      <c r="K83" s="16">
        <v>6</v>
      </c>
      <c r="L83" s="16">
        <v>5</v>
      </c>
    </row>
    <row r="84" spans="1:12" s="14" customFormat="1" ht="11.25" customHeight="1">
      <c r="A84" s="37" t="s">
        <v>77</v>
      </c>
      <c r="B84" s="37"/>
      <c r="C84" s="28">
        <v>759</v>
      </c>
      <c r="D84" s="28">
        <v>898</v>
      </c>
      <c r="E84" s="28">
        <v>1085</v>
      </c>
      <c r="F84" s="28">
        <v>1169</v>
      </c>
      <c r="G84" s="28">
        <v>326</v>
      </c>
      <c r="H84" s="28">
        <v>399</v>
      </c>
      <c r="I84" s="28">
        <v>231</v>
      </c>
      <c r="J84" s="28">
        <v>153</v>
      </c>
      <c r="K84" s="28">
        <v>51</v>
      </c>
      <c r="L84" s="28">
        <v>9</v>
      </c>
    </row>
    <row r="85" spans="1:12" s="14" customFormat="1" ht="11.25" customHeight="1">
      <c r="A85" s="19"/>
      <c r="B85" s="19"/>
      <c r="C85" s="26"/>
      <c r="D85" s="26"/>
      <c r="E85" s="26"/>
      <c r="F85" s="26"/>
      <c r="G85" s="26"/>
      <c r="H85" s="26"/>
      <c r="I85" s="26"/>
      <c r="J85" s="26"/>
      <c r="K85" s="26"/>
      <c r="L85" s="26"/>
    </row>
    <row r="86" spans="1:12" s="27" customFormat="1" ht="11.25" customHeight="1">
      <c r="A86" s="43" t="s">
        <v>78</v>
      </c>
      <c r="B86" s="43"/>
      <c r="C86" s="13">
        <f>SUM(C87:C177)</f>
        <v>33425</v>
      </c>
      <c r="D86" s="13">
        <f>SUM(D87:D177)</f>
        <v>42506</v>
      </c>
      <c r="E86" s="13">
        <f>SUM(E87:E177)</f>
        <v>49666</v>
      </c>
      <c r="F86" s="13">
        <f aca="true" t="shared" si="43" ref="F86:L86">SUM(F87:F177)</f>
        <v>57326</v>
      </c>
      <c r="G86" s="13">
        <f t="shared" si="43"/>
        <v>21332</v>
      </c>
      <c r="H86" s="13">
        <f t="shared" si="43"/>
        <v>17035</v>
      </c>
      <c r="I86" s="13">
        <f t="shared" si="43"/>
        <v>9315</v>
      </c>
      <c r="J86" s="13">
        <f t="shared" si="43"/>
        <v>7220</v>
      </c>
      <c r="K86" s="13">
        <f t="shared" si="43"/>
        <v>1880</v>
      </c>
      <c r="L86" s="13">
        <f t="shared" si="43"/>
        <v>544</v>
      </c>
    </row>
    <row r="87" spans="1:12" s="14" customFormat="1" ht="11.25" customHeight="1">
      <c r="A87" s="41" t="s">
        <v>79</v>
      </c>
      <c r="B87" s="41"/>
      <c r="C87" s="16">
        <v>716</v>
      </c>
      <c r="D87" s="16">
        <v>979</v>
      </c>
      <c r="E87" s="16">
        <v>1285</v>
      </c>
      <c r="F87" s="16">
        <v>1588</v>
      </c>
      <c r="G87" s="16">
        <v>549</v>
      </c>
      <c r="H87" s="16">
        <v>466</v>
      </c>
      <c r="I87" s="16">
        <v>297</v>
      </c>
      <c r="J87" s="16">
        <v>210</v>
      </c>
      <c r="K87" s="16">
        <v>48</v>
      </c>
      <c r="L87" s="16">
        <v>18</v>
      </c>
    </row>
    <row r="88" spans="1:12" s="14" customFormat="1" ht="11.25" customHeight="1">
      <c r="A88" s="41" t="s">
        <v>80</v>
      </c>
      <c r="B88" s="41"/>
      <c r="C88" s="16">
        <v>104</v>
      </c>
      <c r="D88" s="16">
        <v>100</v>
      </c>
      <c r="E88" s="16">
        <v>135</v>
      </c>
      <c r="F88" s="16">
        <v>159</v>
      </c>
      <c r="G88" s="16">
        <v>51</v>
      </c>
      <c r="H88" s="16">
        <v>39</v>
      </c>
      <c r="I88" s="16">
        <v>27</v>
      </c>
      <c r="J88" s="16">
        <v>28</v>
      </c>
      <c r="K88" s="16">
        <v>11</v>
      </c>
      <c r="L88" s="16">
        <v>3</v>
      </c>
    </row>
    <row r="89" spans="1:12" s="14" customFormat="1" ht="11.25" customHeight="1">
      <c r="A89" s="41" t="s">
        <v>81</v>
      </c>
      <c r="B89" s="41"/>
      <c r="C89" s="16">
        <v>66</v>
      </c>
      <c r="D89" s="16">
        <v>75</v>
      </c>
      <c r="E89" s="16">
        <v>93</v>
      </c>
      <c r="F89" s="16">
        <v>115</v>
      </c>
      <c r="G89" s="16">
        <v>33</v>
      </c>
      <c r="H89" s="16">
        <v>41</v>
      </c>
      <c r="I89" s="16">
        <v>21</v>
      </c>
      <c r="J89" s="16">
        <v>13</v>
      </c>
      <c r="K89" s="16">
        <v>6</v>
      </c>
      <c r="L89" s="16">
        <v>1</v>
      </c>
    </row>
    <row r="90" spans="1:12" s="14" customFormat="1" ht="11.25" customHeight="1">
      <c r="A90" s="41" t="s">
        <v>82</v>
      </c>
      <c r="B90" s="41"/>
      <c r="C90" s="16">
        <v>334</v>
      </c>
      <c r="D90" s="16">
        <v>331</v>
      </c>
      <c r="E90" s="16">
        <v>343</v>
      </c>
      <c r="F90" s="16">
        <v>411</v>
      </c>
      <c r="G90" s="16">
        <v>137</v>
      </c>
      <c r="H90" s="16">
        <v>134</v>
      </c>
      <c r="I90" s="16">
        <v>66</v>
      </c>
      <c r="J90" s="16">
        <v>53</v>
      </c>
      <c r="K90" s="16">
        <v>14</v>
      </c>
      <c r="L90" s="16">
        <v>7</v>
      </c>
    </row>
    <row r="91" spans="1:12" s="14" customFormat="1" ht="11.25" customHeight="1">
      <c r="A91" s="41" t="s">
        <v>83</v>
      </c>
      <c r="B91" s="41"/>
      <c r="C91" s="16">
        <v>61</v>
      </c>
      <c r="D91" s="16">
        <v>85</v>
      </c>
      <c r="E91" s="16">
        <v>137</v>
      </c>
      <c r="F91" s="16">
        <v>188</v>
      </c>
      <c r="G91" s="16">
        <v>58</v>
      </c>
      <c r="H91" s="16">
        <v>64</v>
      </c>
      <c r="I91" s="16">
        <v>37</v>
      </c>
      <c r="J91" s="16">
        <v>22</v>
      </c>
      <c r="K91" s="16">
        <v>7</v>
      </c>
      <c r="L91" s="16">
        <v>0</v>
      </c>
    </row>
    <row r="92" spans="1:12" s="14" customFormat="1" ht="11.25" customHeight="1">
      <c r="A92" s="41" t="s">
        <v>84</v>
      </c>
      <c r="B92" s="41"/>
      <c r="C92" s="16">
        <v>106</v>
      </c>
      <c r="D92" s="16">
        <v>107</v>
      </c>
      <c r="E92" s="16">
        <v>119</v>
      </c>
      <c r="F92" s="16">
        <v>137</v>
      </c>
      <c r="G92" s="16">
        <v>55</v>
      </c>
      <c r="H92" s="16">
        <v>43</v>
      </c>
      <c r="I92" s="16">
        <v>20</v>
      </c>
      <c r="J92" s="16">
        <v>13</v>
      </c>
      <c r="K92" s="16">
        <v>4</v>
      </c>
      <c r="L92" s="16">
        <v>2</v>
      </c>
    </row>
    <row r="93" spans="1:12" s="14" customFormat="1" ht="11.25" customHeight="1">
      <c r="A93" s="41" t="s">
        <v>85</v>
      </c>
      <c r="B93" s="41"/>
      <c r="C93" s="16">
        <v>206</v>
      </c>
      <c r="D93" s="16">
        <v>252</v>
      </c>
      <c r="E93" s="16">
        <v>381</v>
      </c>
      <c r="F93" s="16">
        <v>613</v>
      </c>
      <c r="G93" s="16">
        <v>161</v>
      </c>
      <c r="H93" s="16">
        <v>176</v>
      </c>
      <c r="I93" s="16">
        <v>127</v>
      </c>
      <c r="J93" s="16">
        <v>105</v>
      </c>
      <c r="K93" s="16">
        <v>38</v>
      </c>
      <c r="L93" s="16">
        <v>6</v>
      </c>
    </row>
    <row r="94" spans="1:12" s="14" customFormat="1" ht="11.25" customHeight="1">
      <c r="A94" s="41" t="s">
        <v>86</v>
      </c>
      <c r="B94" s="41"/>
      <c r="C94" s="16">
        <v>156</v>
      </c>
      <c r="D94" s="16">
        <v>241</v>
      </c>
      <c r="E94" s="16">
        <v>319</v>
      </c>
      <c r="F94" s="16">
        <v>441</v>
      </c>
      <c r="G94" s="16">
        <v>102</v>
      </c>
      <c r="H94" s="16">
        <v>135</v>
      </c>
      <c r="I94" s="16">
        <v>96</v>
      </c>
      <c r="J94" s="16">
        <v>83</v>
      </c>
      <c r="K94" s="16">
        <v>22</v>
      </c>
      <c r="L94" s="16">
        <v>3</v>
      </c>
    </row>
    <row r="95" spans="1:12" s="14" customFormat="1" ht="11.25" customHeight="1">
      <c r="A95" s="41" t="s">
        <v>87</v>
      </c>
      <c r="B95" s="41"/>
      <c r="C95" s="16">
        <v>127</v>
      </c>
      <c r="D95" s="16">
        <v>145</v>
      </c>
      <c r="E95" s="16">
        <v>177</v>
      </c>
      <c r="F95" s="16">
        <v>233</v>
      </c>
      <c r="G95" s="16">
        <v>81</v>
      </c>
      <c r="H95" s="16">
        <v>65</v>
      </c>
      <c r="I95" s="16">
        <v>42</v>
      </c>
      <c r="J95" s="16">
        <v>33</v>
      </c>
      <c r="K95" s="16">
        <v>7</v>
      </c>
      <c r="L95" s="16">
        <v>5</v>
      </c>
    </row>
    <row r="96" spans="1:12" s="14" customFormat="1" ht="11.25" customHeight="1">
      <c r="A96" s="41" t="s">
        <v>88</v>
      </c>
      <c r="B96" s="41"/>
      <c r="C96" s="16">
        <v>109</v>
      </c>
      <c r="D96" s="16">
        <v>114</v>
      </c>
      <c r="E96" s="16">
        <v>136</v>
      </c>
      <c r="F96" s="16">
        <v>138</v>
      </c>
      <c r="G96" s="16">
        <v>50</v>
      </c>
      <c r="H96" s="16">
        <v>42</v>
      </c>
      <c r="I96" s="16">
        <v>26</v>
      </c>
      <c r="J96" s="16">
        <v>17</v>
      </c>
      <c r="K96" s="16">
        <v>2</v>
      </c>
      <c r="L96" s="16">
        <v>1</v>
      </c>
    </row>
    <row r="97" spans="1:12" s="14" customFormat="1" ht="11.25" customHeight="1">
      <c r="A97" s="41" t="s">
        <v>89</v>
      </c>
      <c r="B97" s="41"/>
      <c r="C97" s="16">
        <v>320</v>
      </c>
      <c r="D97" s="16">
        <v>361</v>
      </c>
      <c r="E97" s="16">
        <v>507</v>
      </c>
      <c r="F97" s="16">
        <v>635</v>
      </c>
      <c r="G97" s="16">
        <v>187</v>
      </c>
      <c r="H97" s="16">
        <v>202</v>
      </c>
      <c r="I97" s="16">
        <v>114</v>
      </c>
      <c r="J97" s="16">
        <v>100</v>
      </c>
      <c r="K97" s="16">
        <v>28</v>
      </c>
      <c r="L97" s="16">
        <v>4</v>
      </c>
    </row>
    <row r="98" spans="1:12" s="14" customFormat="1" ht="11.25" customHeight="1">
      <c r="A98" s="41" t="s">
        <v>90</v>
      </c>
      <c r="B98" s="41"/>
      <c r="C98" s="16">
        <v>126</v>
      </c>
      <c r="D98" s="16">
        <v>131</v>
      </c>
      <c r="E98" s="16">
        <v>165</v>
      </c>
      <c r="F98" s="16">
        <v>212</v>
      </c>
      <c r="G98" s="16">
        <v>63</v>
      </c>
      <c r="H98" s="16">
        <v>63</v>
      </c>
      <c r="I98" s="16">
        <v>37</v>
      </c>
      <c r="J98" s="16">
        <v>34</v>
      </c>
      <c r="K98" s="16">
        <v>14</v>
      </c>
      <c r="L98" s="16">
        <v>1</v>
      </c>
    </row>
    <row r="99" spans="1:12" s="14" customFormat="1" ht="11.25" customHeight="1">
      <c r="A99" s="41" t="s">
        <v>91</v>
      </c>
      <c r="B99" s="41"/>
      <c r="C99" s="16">
        <v>222</v>
      </c>
      <c r="D99" s="16">
        <v>270</v>
      </c>
      <c r="E99" s="16">
        <v>319</v>
      </c>
      <c r="F99" s="16">
        <v>348</v>
      </c>
      <c r="G99" s="16">
        <v>148</v>
      </c>
      <c r="H99" s="16">
        <v>105</v>
      </c>
      <c r="I99" s="16">
        <v>52</v>
      </c>
      <c r="J99" s="16">
        <v>33</v>
      </c>
      <c r="K99" s="16">
        <v>7</v>
      </c>
      <c r="L99" s="16">
        <v>3</v>
      </c>
    </row>
    <row r="100" spans="1:12" s="14" customFormat="1" ht="11.25" customHeight="1">
      <c r="A100" s="41" t="s">
        <v>92</v>
      </c>
      <c r="B100" s="41"/>
      <c r="C100" s="16">
        <v>44</v>
      </c>
      <c r="D100" s="16">
        <v>43</v>
      </c>
      <c r="E100" s="16">
        <v>54</v>
      </c>
      <c r="F100" s="16">
        <v>41</v>
      </c>
      <c r="G100" s="16">
        <v>14</v>
      </c>
      <c r="H100" s="16">
        <v>12</v>
      </c>
      <c r="I100" s="16">
        <v>10</v>
      </c>
      <c r="J100" s="16">
        <v>4</v>
      </c>
      <c r="K100" s="16">
        <v>1</v>
      </c>
      <c r="L100" s="16">
        <v>0</v>
      </c>
    </row>
    <row r="101" spans="1:12" s="14" customFormat="1" ht="11.25" customHeight="1">
      <c r="A101" s="41" t="s">
        <v>93</v>
      </c>
      <c r="B101" s="41"/>
      <c r="C101" s="16">
        <v>71</v>
      </c>
      <c r="D101" s="16">
        <v>90</v>
      </c>
      <c r="E101" s="16">
        <v>118</v>
      </c>
      <c r="F101" s="16">
        <v>139</v>
      </c>
      <c r="G101" s="16">
        <v>35</v>
      </c>
      <c r="H101" s="16">
        <v>47</v>
      </c>
      <c r="I101" s="16">
        <v>22</v>
      </c>
      <c r="J101" s="16">
        <v>24</v>
      </c>
      <c r="K101" s="16">
        <v>10</v>
      </c>
      <c r="L101" s="16">
        <v>1</v>
      </c>
    </row>
    <row r="102" spans="1:12" s="14" customFormat="1" ht="11.25" customHeight="1">
      <c r="A102" s="41" t="s">
        <v>94</v>
      </c>
      <c r="B102" s="41"/>
      <c r="C102" s="16">
        <v>950</v>
      </c>
      <c r="D102" s="16">
        <v>1346</v>
      </c>
      <c r="E102" s="16">
        <v>1943</v>
      </c>
      <c r="F102" s="16">
        <v>2079</v>
      </c>
      <c r="G102" s="16">
        <v>722</v>
      </c>
      <c r="H102" s="16">
        <v>622</v>
      </c>
      <c r="I102" s="16">
        <v>348</v>
      </c>
      <c r="J102" s="16">
        <v>281</v>
      </c>
      <c r="K102" s="16">
        <v>76</v>
      </c>
      <c r="L102" s="16">
        <v>30</v>
      </c>
    </row>
    <row r="103" spans="1:12" s="14" customFormat="1" ht="11.25" customHeight="1">
      <c r="A103" s="41" t="s">
        <v>95</v>
      </c>
      <c r="B103" s="41"/>
      <c r="C103" s="16">
        <v>91</v>
      </c>
      <c r="D103" s="16">
        <v>79</v>
      </c>
      <c r="E103" s="16">
        <v>93</v>
      </c>
      <c r="F103" s="16">
        <v>126</v>
      </c>
      <c r="G103" s="16">
        <v>54</v>
      </c>
      <c r="H103" s="16">
        <v>39</v>
      </c>
      <c r="I103" s="16">
        <v>14</v>
      </c>
      <c r="J103" s="16">
        <v>15</v>
      </c>
      <c r="K103" s="16">
        <v>4</v>
      </c>
      <c r="L103" s="16">
        <v>0</v>
      </c>
    </row>
    <row r="104" spans="1:12" s="14" customFormat="1" ht="11.25" customHeight="1">
      <c r="A104" s="41" t="s">
        <v>96</v>
      </c>
      <c r="B104" s="41"/>
      <c r="C104" s="16">
        <v>138</v>
      </c>
      <c r="D104" s="16">
        <v>158</v>
      </c>
      <c r="E104" s="16">
        <v>167</v>
      </c>
      <c r="F104" s="16">
        <v>205</v>
      </c>
      <c r="G104" s="16">
        <v>73</v>
      </c>
      <c r="H104" s="16">
        <v>71</v>
      </c>
      <c r="I104" s="16">
        <v>31</v>
      </c>
      <c r="J104" s="16">
        <v>24</v>
      </c>
      <c r="K104" s="16">
        <v>4</v>
      </c>
      <c r="L104" s="16">
        <v>2</v>
      </c>
    </row>
    <row r="105" spans="1:12" s="14" customFormat="1" ht="11.25" customHeight="1">
      <c r="A105" s="41" t="s">
        <v>97</v>
      </c>
      <c r="B105" s="41"/>
      <c r="C105" s="16">
        <v>157</v>
      </c>
      <c r="D105" s="16">
        <v>173</v>
      </c>
      <c r="E105" s="16">
        <v>206</v>
      </c>
      <c r="F105" s="16">
        <v>266</v>
      </c>
      <c r="G105" s="16">
        <v>95</v>
      </c>
      <c r="H105" s="16">
        <v>83</v>
      </c>
      <c r="I105" s="16">
        <v>44</v>
      </c>
      <c r="J105" s="16">
        <v>34</v>
      </c>
      <c r="K105" s="16">
        <v>8</v>
      </c>
      <c r="L105" s="16">
        <v>2</v>
      </c>
    </row>
    <row r="106" spans="1:12" s="14" customFormat="1" ht="11.25" customHeight="1">
      <c r="A106" s="41" t="s">
        <v>98</v>
      </c>
      <c r="B106" s="41"/>
      <c r="C106" s="16">
        <v>288</v>
      </c>
      <c r="D106" s="16">
        <v>322</v>
      </c>
      <c r="E106" s="16">
        <v>417</v>
      </c>
      <c r="F106" s="16">
        <v>528</v>
      </c>
      <c r="G106" s="16">
        <v>160</v>
      </c>
      <c r="H106" s="16">
        <v>129</v>
      </c>
      <c r="I106" s="16">
        <v>109</v>
      </c>
      <c r="J106" s="16">
        <v>95</v>
      </c>
      <c r="K106" s="16">
        <v>27</v>
      </c>
      <c r="L106" s="16">
        <v>8</v>
      </c>
    </row>
    <row r="107" spans="1:12" s="14" customFormat="1" ht="11.25" customHeight="1">
      <c r="A107" s="41" t="s">
        <v>99</v>
      </c>
      <c r="B107" s="41"/>
      <c r="C107" s="16">
        <v>260</v>
      </c>
      <c r="D107" s="16">
        <v>339</v>
      </c>
      <c r="E107" s="16">
        <v>496</v>
      </c>
      <c r="F107" s="16">
        <v>639</v>
      </c>
      <c r="G107" s="16">
        <v>161</v>
      </c>
      <c r="H107" s="16">
        <v>204</v>
      </c>
      <c r="I107" s="16">
        <v>129</v>
      </c>
      <c r="J107" s="16">
        <v>111</v>
      </c>
      <c r="K107" s="16">
        <v>26</v>
      </c>
      <c r="L107" s="16">
        <v>8</v>
      </c>
    </row>
    <row r="108" spans="1:12" s="14" customFormat="1" ht="11.25" customHeight="1">
      <c r="A108" s="41" t="s">
        <v>100</v>
      </c>
      <c r="B108" s="41"/>
      <c r="C108" s="16">
        <v>122</v>
      </c>
      <c r="D108" s="16">
        <v>159</v>
      </c>
      <c r="E108" s="16">
        <v>198</v>
      </c>
      <c r="F108" s="16">
        <v>221</v>
      </c>
      <c r="G108" s="16">
        <v>73</v>
      </c>
      <c r="H108" s="16">
        <v>59</v>
      </c>
      <c r="I108" s="16">
        <v>35</v>
      </c>
      <c r="J108" s="16">
        <v>40</v>
      </c>
      <c r="K108" s="16">
        <v>8</v>
      </c>
      <c r="L108" s="16">
        <v>6</v>
      </c>
    </row>
    <row r="109" spans="1:12" s="14" customFormat="1" ht="11.25" customHeight="1">
      <c r="A109" s="41" t="s">
        <v>101</v>
      </c>
      <c r="B109" s="41"/>
      <c r="C109" s="16">
        <v>133</v>
      </c>
      <c r="D109" s="16">
        <v>155</v>
      </c>
      <c r="E109" s="16">
        <v>211</v>
      </c>
      <c r="F109" s="16">
        <v>237</v>
      </c>
      <c r="G109" s="16">
        <v>56</v>
      </c>
      <c r="H109" s="16">
        <v>67</v>
      </c>
      <c r="I109" s="16">
        <v>63</v>
      </c>
      <c r="J109" s="16">
        <v>44</v>
      </c>
      <c r="K109" s="16">
        <v>4</v>
      </c>
      <c r="L109" s="16">
        <v>3</v>
      </c>
    </row>
    <row r="110" spans="1:12" s="14" customFormat="1" ht="11.25" customHeight="1">
      <c r="A110" s="41" t="s">
        <v>102</v>
      </c>
      <c r="B110" s="41"/>
      <c r="C110" s="16">
        <v>417</v>
      </c>
      <c r="D110" s="16">
        <v>541</v>
      </c>
      <c r="E110" s="16">
        <v>706</v>
      </c>
      <c r="F110" s="16">
        <v>806</v>
      </c>
      <c r="G110" s="16">
        <v>290</v>
      </c>
      <c r="H110" s="16">
        <v>240</v>
      </c>
      <c r="I110" s="16">
        <v>129</v>
      </c>
      <c r="J110" s="16">
        <v>118</v>
      </c>
      <c r="K110" s="16">
        <v>29</v>
      </c>
      <c r="L110" s="16">
        <v>0</v>
      </c>
    </row>
    <row r="111" spans="1:12" s="14" customFormat="1" ht="11.25" customHeight="1">
      <c r="A111" s="41" t="s">
        <v>103</v>
      </c>
      <c r="B111" s="41"/>
      <c r="C111" s="16">
        <v>69</v>
      </c>
      <c r="D111" s="16">
        <v>120</v>
      </c>
      <c r="E111" s="16">
        <v>165</v>
      </c>
      <c r="F111" s="16">
        <v>195</v>
      </c>
      <c r="G111" s="16">
        <v>38</v>
      </c>
      <c r="H111" s="16">
        <v>67</v>
      </c>
      <c r="I111" s="16">
        <v>35</v>
      </c>
      <c r="J111" s="16">
        <v>50</v>
      </c>
      <c r="K111" s="16">
        <v>3</v>
      </c>
      <c r="L111" s="16">
        <v>2</v>
      </c>
    </row>
    <row r="112" spans="1:12" s="14" customFormat="1" ht="11.25" customHeight="1">
      <c r="A112" s="41" t="s">
        <v>104</v>
      </c>
      <c r="B112" s="41"/>
      <c r="C112" s="16">
        <v>31</v>
      </c>
      <c r="D112" s="16">
        <v>32</v>
      </c>
      <c r="E112" s="16">
        <v>38</v>
      </c>
      <c r="F112" s="16">
        <v>44</v>
      </c>
      <c r="G112" s="16">
        <v>12</v>
      </c>
      <c r="H112" s="16">
        <v>16</v>
      </c>
      <c r="I112" s="16">
        <v>9</v>
      </c>
      <c r="J112" s="16">
        <v>6</v>
      </c>
      <c r="K112" s="16">
        <v>1</v>
      </c>
      <c r="L112" s="16">
        <v>0</v>
      </c>
    </row>
    <row r="113" spans="1:12" s="14" customFormat="1" ht="11.25" customHeight="1">
      <c r="A113" s="41" t="s">
        <v>105</v>
      </c>
      <c r="B113" s="41"/>
      <c r="C113" s="16">
        <v>123</v>
      </c>
      <c r="D113" s="16">
        <v>187</v>
      </c>
      <c r="E113" s="16">
        <v>248</v>
      </c>
      <c r="F113" s="16">
        <v>298</v>
      </c>
      <c r="G113" s="16">
        <v>105</v>
      </c>
      <c r="H113" s="16">
        <v>94</v>
      </c>
      <c r="I113" s="16">
        <v>45</v>
      </c>
      <c r="J113" s="16">
        <v>34</v>
      </c>
      <c r="K113" s="16">
        <v>13</v>
      </c>
      <c r="L113" s="16">
        <v>7</v>
      </c>
    </row>
    <row r="114" spans="1:12" s="14" customFormat="1" ht="11.25" customHeight="1">
      <c r="A114" s="41" t="s">
        <v>106</v>
      </c>
      <c r="B114" s="41"/>
      <c r="C114" s="16">
        <v>548</v>
      </c>
      <c r="D114" s="16">
        <v>850</v>
      </c>
      <c r="E114" s="16">
        <v>1205</v>
      </c>
      <c r="F114" s="16">
        <v>1497</v>
      </c>
      <c r="G114" s="16">
        <v>478</v>
      </c>
      <c r="H114" s="16">
        <v>461</v>
      </c>
      <c r="I114" s="16">
        <v>258</v>
      </c>
      <c r="J114" s="16">
        <v>221</v>
      </c>
      <c r="K114" s="16">
        <v>62</v>
      </c>
      <c r="L114" s="16">
        <v>17</v>
      </c>
    </row>
    <row r="115" spans="1:12" s="14" customFormat="1" ht="11.25" customHeight="1">
      <c r="A115" s="41" t="s">
        <v>107</v>
      </c>
      <c r="B115" s="41"/>
      <c r="C115" s="16">
        <v>30</v>
      </c>
      <c r="D115" s="16">
        <v>26</v>
      </c>
      <c r="E115" s="16">
        <v>27</v>
      </c>
      <c r="F115" s="16">
        <v>31</v>
      </c>
      <c r="G115" s="16">
        <v>13</v>
      </c>
      <c r="H115" s="16">
        <v>10</v>
      </c>
      <c r="I115" s="16">
        <v>4</v>
      </c>
      <c r="J115" s="16">
        <v>4</v>
      </c>
      <c r="K115" s="16">
        <v>0</v>
      </c>
      <c r="L115" s="16">
        <v>0</v>
      </c>
    </row>
    <row r="116" spans="1:12" s="14" customFormat="1" ht="11.25" customHeight="1">
      <c r="A116" s="41" t="s">
        <v>108</v>
      </c>
      <c r="B116" s="41"/>
      <c r="C116" s="16">
        <v>50</v>
      </c>
      <c r="D116" s="16">
        <v>36</v>
      </c>
      <c r="E116" s="16">
        <v>40</v>
      </c>
      <c r="F116" s="16">
        <v>55</v>
      </c>
      <c r="G116" s="16">
        <v>27</v>
      </c>
      <c r="H116" s="16">
        <v>17</v>
      </c>
      <c r="I116" s="16">
        <v>7</v>
      </c>
      <c r="J116" s="16">
        <v>3</v>
      </c>
      <c r="K116" s="16">
        <v>1</v>
      </c>
      <c r="L116" s="16">
        <v>0</v>
      </c>
    </row>
    <row r="117" spans="1:12" s="14" customFormat="1" ht="11.25" customHeight="1">
      <c r="A117" s="41" t="s">
        <v>109</v>
      </c>
      <c r="B117" s="41"/>
      <c r="C117" s="16">
        <v>32</v>
      </c>
      <c r="D117" s="16">
        <v>49</v>
      </c>
      <c r="E117" s="16">
        <v>72</v>
      </c>
      <c r="F117" s="16">
        <v>87</v>
      </c>
      <c r="G117" s="16">
        <v>24</v>
      </c>
      <c r="H117" s="16">
        <v>30</v>
      </c>
      <c r="I117" s="16">
        <v>15</v>
      </c>
      <c r="J117" s="16">
        <v>15</v>
      </c>
      <c r="K117" s="16">
        <v>2</v>
      </c>
      <c r="L117" s="16">
        <v>1</v>
      </c>
    </row>
    <row r="118" spans="1:12" s="14" customFormat="1" ht="11.25" customHeight="1">
      <c r="A118" s="41" t="s">
        <v>110</v>
      </c>
      <c r="B118" s="41"/>
      <c r="C118" s="16">
        <v>255</v>
      </c>
      <c r="D118" s="16">
        <v>402</v>
      </c>
      <c r="E118" s="16">
        <v>595</v>
      </c>
      <c r="F118" s="16">
        <v>662</v>
      </c>
      <c r="G118" s="16">
        <v>172</v>
      </c>
      <c r="H118" s="16">
        <v>226</v>
      </c>
      <c r="I118" s="16">
        <v>119</v>
      </c>
      <c r="J118" s="16">
        <v>121</v>
      </c>
      <c r="K118" s="16">
        <v>18</v>
      </c>
      <c r="L118" s="16">
        <v>6</v>
      </c>
    </row>
    <row r="119" spans="1:12" s="14" customFormat="1" ht="11.25" customHeight="1">
      <c r="A119" s="41" t="s">
        <v>111</v>
      </c>
      <c r="B119" s="41"/>
      <c r="C119" s="16">
        <v>37</v>
      </c>
      <c r="D119" s="16">
        <v>33</v>
      </c>
      <c r="E119" s="16">
        <v>36</v>
      </c>
      <c r="F119" s="16">
        <v>58</v>
      </c>
      <c r="G119" s="16">
        <v>19</v>
      </c>
      <c r="H119" s="16">
        <v>17</v>
      </c>
      <c r="I119" s="16">
        <v>9</v>
      </c>
      <c r="J119" s="16">
        <v>11</v>
      </c>
      <c r="K119" s="16">
        <v>1</v>
      </c>
      <c r="L119" s="16">
        <v>1</v>
      </c>
    </row>
    <row r="120" spans="1:12" s="14" customFormat="1" ht="11.25" customHeight="1">
      <c r="A120" s="41" t="s">
        <v>112</v>
      </c>
      <c r="B120" s="41"/>
      <c r="C120" s="16">
        <v>212</v>
      </c>
      <c r="D120" s="16">
        <v>238</v>
      </c>
      <c r="E120" s="16">
        <v>305</v>
      </c>
      <c r="F120" s="16">
        <v>372</v>
      </c>
      <c r="G120" s="16">
        <v>144</v>
      </c>
      <c r="H120" s="16">
        <v>101</v>
      </c>
      <c r="I120" s="16">
        <v>70</v>
      </c>
      <c r="J120" s="16">
        <v>46</v>
      </c>
      <c r="K120" s="16">
        <v>6</v>
      </c>
      <c r="L120" s="16">
        <v>5</v>
      </c>
    </row>
    <row r="121" spans="1:12" s="14" customFormat="1" ht="11.25" customHeight="1">
      <c r="A121" s="41" t="s">
        <v>113</v>
      </c>
      <c r="B121" s="41"/>
      <c r="C121" s="16">
        <v>20</v>
      </c>
      <c r="D121" s="16">
        <v>30</v>
      </c>
      <c r="E121" s="16">
        <v>42</v>
      </c>
      <c r="F121" s="16">
        <v>45</v>
      </c>
      <c r="G121" s="16">
        <v>11</v>
      </c>
      <c r="H121" s="16">
        <v>17</v>
      </c>
      <c r="I121" s="16">
        <v>8</v>
      </c>
      <c r="J121" s="16">
        <v>4</v>
      </c>
      <c r="K121" s="16">
        <v>4</v>
      </c>
      <c r="L121" s="16">
        <v>1</v>
      </c>
    </row>
    <row r="122" spans="1:12" s="14" customFormat="1" ht="11.25" customHeight="1">
      <c r="A122" s="41" t="s">
        <v>114</v>
      </c>
      <c r="B122" s="41"/>
      <c r="C122" s="16">
        <v>170</v>
      </c>
      <c r="D122" s="16">
        <v>270</v>
      </c>
      <c r="E122" s="16">
        <v>387</v>
      </c>
      <c r="F122" s="16">
        <v>497</v>
      </c>
      <c r="G122" s="16">
        <v>140</v>
      </c>
      <c r="H122" s="16">
        <v>149</v>
      </c>
      <c r="I122" s="16">
        <v>89</v>
      </c>
      <c r="J122" s="16">
        <v>91</v>
      </c>
      <c r="K122" s="16">
        <v>20</v>
      </c>
      <c r="L122" s="16">
        <v>8</v>
      </c>
    </row>
    <row r="123" spans="1:12" s="14" customFormat="1" ht="11.25" customHeight="1">
      <c r="A123" s="41" t="s">
        <v>115</v>
      </c>
      <c r="B123" s="41"/>
      <c r="C123" s="16">
        <v>102</v>
      </c>
      <c r="D123" s="16">
        <v>110</v>
      </c>
      <c r="E123" s="16">
        <v>166</v>
      </c>
      <c r="F123" s="16">
        <v>211</v>
      </c>
      <c r="G123" s="16">
        <v>68</v>
      </c>
      <c r="H123" s="16">
        <v>56</v>
      </c>
      <c r="I123" s="16">
        <v>44</v>
      </c>
      <c r="J123" s="16">
        <v>31</v>
      </c>
      <c r="K123" s="16">
        <v>9</v>
      </c>
      <c r="L123" s="16">
        <v>3</v>
      </c>
    </row>
    <row r="124" spans="1:12" s="14" customFormat="1" ht="11.25" customHeight="1">
      <c r="A124" s="41" t="s">
        <v>116</v>
      </c>
      <c r="B124" s="41"/>
      <c r="C124" s="16">
        <v>211</v>
      </c>
      <c r="D124" s="16">
        <v>256</v>
      </c>
      <c r="E124" s="16">
        <v>385</v>
      </c>
      <c r="F124" s="16">
        <v>536</v>
      </c>
      <c r="G124" s="16">
        <v>154</v>
      </c>
      <c r="H124" s="16">
        <v>166</v>
      </c>
      <c r="I124" s="16">
        <v>104</v>
      </c>
      <c r="J124" s="16">
        <v>84</v>
      </c>
      <c r="K124" s="16">
        <v>21</v>
      </c>
      <c r="L124" s="16">
        <v>7</v>
      </c>
    </row>
    <row r="125" spans="1:12" s="14" customFormat="1" ht="11.25" customHeight="1">
      <c r="A125" s="41" t="s">
        <v>117</v>
      </c>
      <c r="B125" s="41"/>
      <c r="C125" s="16">
        <v>29</v>
      </c>
      <c r="D125" s="16">
        <v>31</v>
      </c>
      <c r="E125" s="16">
        <v>39</v>
      </c>
      <c r="F125" s="16">
        <v>40</v>
      </c>
      <c r="G125" s="16">
        <v>13</v>
      </c>
      <c r="H125" s="16">
        <v>16</v>
      </c>
      <c r="I125" s="16">
        <v>6</v>
      </c>
      <c r="J125" s="16">
        <v>3</v>
      </c>
      <c r="K125" s="16">
        <v>1</v>
      </c>
      <c r="L125" s="16">
        <v>1</v>
      </c>
    </row>
    <row r="126" spans="1:12" s="14" customFormat="1" ht="11.25" customHeight="1">
      <c r="A126" s="41" t="s">
        <v>118</v>
      </c>
      <c r="B126" s="41"/>
      <c r="C126" s="16">
        <v>105</v>
      </c>
      <c r="D126" s="16">
        <v>92</v>
      </c>
      <c r="E126" s="16">
        <v>87</v>
      </c>
      <c r="F126" s="16">
        <v>108</v>
      </c>
      <c r="G126" s="16">
        <v>51</v>
      </c>
      <c r="H126" s="16">
        <v>32</v>
      </c>
      <c r="I126" s="16">
        <v>15</v>
      </c>
      <c r="J126" s="16">
        <v>8</v>
      </c>
      <c r="K126" s="16">
        <v>2</v>
      </c>
      <c r="L126" s="16">
        <v>0</v>
      </c>
    </row>
    <row r="127" spans="1:12" s="14" customFormat="1" ht="11.25" customHeight="1">
      <c r="A127" s="41" t="s">
        <v>119</v>
      </c>
      <c r="B127" s="41"/>
      <c r="C127" s="16">
        <v>295</v>
      </c>
      <c r="D127" s="16">
        <v>380</v>
      </c>
      <c r="E127" s="16">
        <v>533</v>
      </c>
      <c r="F127" s="16">
        <v>576</v>
      </c>
      <c r="G127" s="16">
        <v>174</v>
      </c>
      <c r="H127" s="16">
        <v>193</v>
      </c>
      <c r="I127" s="16">
        <v>105</v>
      </c>
      <c r="J127" s="16">
        <v>74</v>
      </c>
      <c r="K127" s="16">
        <v>25</v>
      </c>
      <c r="L127" s="16">
        <v>5</v>
      </c>
    </row>
    <row r="128" spans="1:12" s="14" customFormat="1" ht="11.25" customHeight="1">
      <c r="A128" s="41" t="s">
        <v>120</v>
      </c>
      <c r="B128" s="41"/>
      <c r="C128" s="16">
        <v>65</v>
      </c>
      <c r="D128" s="16">
        <v>96</v>
      </c>
      <c r="E128" s="16">
        <v>110</v>
      </c>
      <c r="F128" s="16">
        <v>145</v>
      </c>
      <c r="G128" s="16">
        <v>41</v>
      </c>
      <c r="H128" s="16">
        <v>34</v>
      </c>
      <c r="I128" s="16">
        <v>37</v>
      </c>
      <c r="J128" s="16">
        <v>20</v>
      </c>
      <c r="K128" s="16">
        <v>12</v>
      </c>
      <c r="L128" s="16">
        <v>1</v>
      </c>
    </row>
    <row r="129" spans="1:12" s="14" customFormat="1" ht="11.25" customHeight="1">
      <c r="A129" s="41" t="s">
        <v>121</v>
      </c>
      <c r="B129" s="41"/>
      <c r="C129" s="16">
        <v>152</v>
      </c>
      <c r="D129" s="16">
        <v>248</v>
      </c>
      <c r="E129" s="16">
        <v>354</v>
      </c>
      <c r="F129" s="16">
        <v>402</v>
      </c>
      <c r="G129" s="16">
        <v>93</v>
      </c>
      <c r="H129" s="16">
        <v>115</v>
      </c>
      <c r="I129" s="16">
        <v>106</v>
      </c>
      <c r="J129" s="16">
        <v>71</v>
      </c>
      <c r="K129" s="16">
        <v>13</v>
      </c>
      <c r="L129" s="16">
        <v>4</v>
      </c>
    </row>
    <row r="130" spans="1:12" s="14" customFormat="1" ht="11.25" customHeight="1">
      <c r="A130" s="41" t="s">
        <v>122</v>
      </c>
      <c r="B130" s="41"/>
      <c r="C130" s="16">
        <v>18</v>
      </c>
      <c r="D130" s="16">
        <v>21</v>
      </c>
      <c r="E130" s="16">
        <v>25</v>
      </c>
      <c r="F130" s="16">
        <v>29</v>
      </c>
      <c r="G130" s="16">
        <v>8</v>
      </c>
      <c r="H130" s="16">
        <v>10</v>
      </c>
      <c r="I130" s="16">
        <v>7</v>
      </c>
      <c r="J130" s="16">
        <v>2</v>
      </c>
      <c r="K130" s="16">
        <v>1</v>
      </c>
      <c r="L130" s="16">
        <v>1</v>
      </c>
    </row>
    <row r="131" spans="1:12" s="14" customFormat="1" ht="11.25" customHeight="1">
      <c r="A131" s="41" t="s">
        <v>123</v>
      </c>
      <c r="B131" s="41"/>
      <c r="C131" s="16">
        <v>418</v>
      </c>
      <c r="D131" s="16">
        <v>526</v>
      </c>
      <c r="E131" s="16">
        <v>582</v>
      </c>
      <c r="F131" s="16">
        <v>632</v>
      </c>
      <c r="G131" s="16">
        <v>190</v>
      </c>
      <c r="H131" s="16">
        <v>173</v>
      </c>
      <c r="I131" s="16">
        <v>116</v>
      </c>
      <c r="J131" s="16">
        <v>115</v>
      </c>
      <c r="K131" s="16">
        <v>27</v>
      </c>
      <c r="L131" s="16">
        <v>11</v>
      </c>
    </row>
    <row r="132" spans="1:12" s="14" customFormat="1" ht="11.25" customHeight="1">
      <c r="A132" s="41" t="s">
        <v>124</v>
      </c>
      <c r="B132" s="41"/>
      <c r="C132" s="16">
        <v>113</v>
      </c>
      <c r="D132" s="16">
        <v>110</v>
      </c>
      <c r="E132" s="16">
        <v>144</v>
      </c>
      <c r="F132" s="16">
        <v>182</v>
      </c>
      <c r="G132" s="16">
        <v>62</v>
      </c>
      <c r="H132" s="16">
        <v>43</v>
      </c>
      <c r="I132" s="16">
        <v>28</v>
      </c>
      <c r="J132" s="16">
        <v>33</v>
      </c>
      <c r="K132" s="16">
        <v>14</v>
      </c>
      <c r="L132" s="16">
        <v>2</v>
      </c>
    </row>
    <row r="133" spans="1:12" s="14" customFormat="1" ht="11.25" customHeight="1">
      <c r="A133" s="41" t="s">
        <v>125</v>
      </c>
      <c r="B133" s="41"/>
      <c r="C133" s="16">
        <v>124</v>
      </c>
      <c r="D133" s="16">
        <v>166</v>
      </c>
      <c r="E133" s="16">
        <v>202</v>
      </c>
      <c r="F133" s="16">
        <v>286</v>
      </c>
      <c r="G133" s="16">
        <v>75</v>
      </c>
      <c r="H133" s="16">
        <v>101</v>
      </c>
      <c r="I133" s="16">
        <v>47</v>
      </c>
      <c r="J133" s="16">
        <v>43</v>
      </c>
      <c r="K133" s="16">
        <v>16</v>
      </c>
      <c r="L133" s="16">
        <v>4</v>
      </c>
    </row>
    <row r="134" spans="1:12" s="14" customFormat="1" ht="11.25" customHeight="1">
      <c r="A134" s="41" t="s">
        <v>126</v>
      </c>
      <c r="B134" s="41"/>
      <c r="C134" s="16">
        <v>10365</v>
      </c>
      <c r="D134" s="16">
        <v>12902</v>
      </c>
      <c r="E134" s="16">
        <v>12409</v>
      </c>
      <c r="F134" s="16">
        <v>13420</v>
      </c>
      <c r="G134" s="16">
        <v>6567</v>
      </c>
      <c r="H134" s="16">
        <v>3668</v>
      </c>
      <c r="I134" s="16">
        <v>1710</v>
      </c>
      <c r="J134" s="16">
        <v>1109</v>
      </c>
      <c r="K134" s="16">
        <v>272</v>
      </c>
      <c r="L134" s="16">
        <v>94</v>
      </c>
    </row>
    <row r="135" spans="1:12" s="14" customFormat="1" ht="11.25" customHeight="1">
      <c r="A135" s="41" t="s">
        <v>127</v>
      </c>
      <c r="B135" s="41"/>
      <c r="C135" s="16">
        <v>291</v>
      </c>
      <c r="D135" s="16">
        <v>362</v>
      </c>
      <c r="E135" s="16">
        <v>478</v>
      </c>
      <c r="F135" s="16">
        <v>553</v>
      </c>
      <c r="G135" s="16">
        <v>166</v>
      </c>
      <c r="H135" s="16">
        <v>162</v>
      </c>
      <c r="I135" s="16">
        <v>107</v>
      </c>
      <c r="J135" s="16">
        <v>90</v>
      </c>
      <c r="K135" s="16">
        <v>22</v>
      </c>
      <c r="L135" s="16">
        <v>6</v>
      </c>
    </row>
    <row r="136" spans="1:12" s="14" customFormat="1" ht="11.25" customHeight="1">
      <c r="A136" s="41" t="s">
        <v>128</v>
      </c>
      <c r="B136" s="41"/>
      <c r="C136" s="16">
        <v>174</v>
      </c>
      <c r="D136" s="16">
        <v>262</v>
      </c>
      <c r="E136" s="16">
        <v>365</v>
      </c>
      <c r="F136" s="16">
        <v>414</v>
      </c>
      <c r="G136" s="16">
        <v>99</v>
      </c>
      <c r="H136" s="16">
        <v>132</v>
      </c>
      <c r="I136" s="16">
        <v>83</v>
      </c>
      <c r="J136" s="16">
        <v>72</v>
      </c>
      <c r="K136" s="16">
        <v>25</v>
      </c>
      <c r="L136" s="16">
        <v>3</v>
      </c>
    </row>
    <row r="137" spans="1:12" s="14" customFormat="1" ht="11.25" customHeight="1">
      <c r="A137" s="41" t="s">
        <v>129</v>
      </c>
      <c r="B137" s="41"/>
      <c r="C137" s="16">
        <v>200</v>
      </c>
      <c r="D137" s="16">
        <v>208</v>
      </c>
      <c r="E137" s="16">
        <v>241</v>
      </c>
      <c r="F137" s="16">
        <v>268</v>
      </c>
      <c r="G137" s="16">
        <v>99</v>
      </c>
      <c r="H137" s="16">
        <v>89</v>
      </c>
      <c r="I137" s="16">
        <v>53</v>
      </c>
      <c r="J137" s="16">
        <v>21</v>
      </c>
      <c r="K137" s="16">
        <v>3</v>
      </c>
      <c r="L137" s="16">
        <v>3</v>
      </c>
    </row>
    <row r="138" spans="1:12" s="14" customFormat="1" ht="11.25" customHeight="1">
      <c r="A138" s="41" t="s">
        <v>130</v>
      </c>
      <c r="B138" s="41"/>
      <c r="C138" s="16">
        <v>1947</v>
      </c>
      <c r="D138" s="16">
        <v>2432</v>
      </c>
      <c r="E138" s="16">
        <v>2535</v>
      </c>
      <c r="F138" s="16">
        <v>2685</v>
      </c>
      <c r="G138" s="16">
        <v>1127</v>
      </c>
      <c r="H138" s="16">
        <v>790</v>
      </c>
      <c r="I138" s="16">
        <v>399</v>
      </c>
      <c r="J138" s="16">
        <v>280</v>
      </c>
      <c r="K138" s="16">
        <v>56</v>
      </c>
      <c r="L138" s="16">
        <v>33</v>
      </c>
    </row>
    <row r="139" spans="1:12" s="14" customFormat="1" ht="11.25" customHeight="1">
      <c r="A139" s="41" t="s">
        <v>131</v>
      </c>
      <c r="B139" s="41"/>
      <c r="C139" s="16">
        <v>284</v>
      </c>
      <c r="D139" s="16">
        <v>302</v>
      </c>
      <c r="E139" s="16">
        <v>355</v>
      </c>
      <c r="F139" s="16">
        <v>500</v>
      </c>
      <c r="G139" s="16">
        <v>193</v>
      </c>
      <c r="H139" s="16">
        <v>153</v>
      </c>
      <c r="I139" s="16">
        <v>64</v>
      </c>
      <c r="J139" s="16">
        <v>73</v>
      </c>
      <c r="K139" s="16">
        <v>15</v>
      </c>
      <c r="L139" s="16">
        <v>2</v>
      </c>
    </row>
    <row r="140" spans="1:12" s="14" customFormat="1" ht="11.25" customHeight="1">
      <c r="A140" s="41" t="s">
        <v>132</v>
      </c>
      <c r="B140" s="41"/>
      <c r="C140" s="16">
        <v>483</v>
      </c>
      <c r="D140" s="16">
        <v>544</v>
      </c>
      <c r="E140" s="16">
        <v>621</v>
      </c>
      <c r="F140" s="16">
        <v>740</v>
      </c>
      <c r="G140" s="16">
        <v>306</v>
      </c>
      <c r="H140" s="16">
        <v>229</v>
      </c>
      <c r="I140" s="16">
        <v>112</v>
      </c>
      <c r="J140" s="16">
        <v>75</v>
      </c>
      <c r="K140" s="16">
        <v>14</v>
      </c>
      <c r="L140" s="16">
        <v>4</v>
      </c>
    </row>
    <row r="141" spans="1:12" s="14" customFormat="1" ht="11.25" customHeight="1">
      <c r="A141" s="41" t="s">
        <v>133</v>
      </c>
      <c r="B141" s="41"/>
      <c r="C141" s="16">
        <v>159</v>
      </c>
      <c r="D141" s="16">
        <v>208</v>
      </c>
      <c r="E141" s="16">
        <v>306</v>
      </c>
      <c r="F141" s="16">
        <v>367</v>
      </c>
      <c r="G141" s="16">
        <v>104</v>
      </c>
      <c r="H141" s="16">
        <v>119</v>
      </c>
      <c r="I141" s="16">
        <v>59</v>
      </c>
      <c r="J141" s="16">
        <v>63</v>
      </c>
      <c r="K141" s="16">
        <v>19</v>
      </c>
      <c r="L141" s="16">
        <v>3</v>
      </c>
    </row>
    <row r="142" spans="1:12" s="14" customFormat="1" ht="11.25" customHeight="1">
      <c r="A142" s="41" t="s">
        <v>134</v>
      </c>
      <c r="B142" s="41"/>
      <c r="C142" s="16">
        <v>80</v>
      </c>
      <c r="D142" s="16">
        <v>79</v>
      </c>
      <c r="E142" s="16">
        <v>91</v>
      </c>
      <c r="F142" s="16">
        <v>100</v>
      </c>
      <c r="G142" s="16">
        <v>32</v>
      </c>
      <c r="H142" s="16">
        <v>40</v>
      </c>
      <c r="I142" s="16">
        <v>13</v>
      </c>
      <c r="J142" s="16">
        <v>12</v>
      </c>
      <c r="K142" s="16">
        <v>3</v>
      </c>
      <c r="L142" s="16">
        <v>0</v>
      </c>
    </row>
    <row r="143" spans="1:12" s="14" customFormat="1" ht="11.25" customHeight="1">
      <c r="A143" s="41" t="s">
        <v>135</v>
      </c>
      <c r="B143" s="41"/>
      <c r="C143" s="16">
        <v>431</v>
      </c>
      <c r="D143" s="16">
        <v>579</v>
      </c>
      <c r="E143" s="16">
        <v>726</v>
      </c>
      <c r="F143" s="16">
        <v>810</v>
      </c>
      <c r="G143" s="16">
        <v>269</v>
      </c>
      <c r="H143" s="16">
        <v>265</v>
      </c>
      <c r="I143" s="16">
        <v>135</v>
      </c>
      <c r="J143" s="16">
        <v>104</v>
      </c>
      <c r="K143" s="16">
        <v>28</v>
      </c>
      <c r="L143" s="16">
        <v>9</v>
      </c>
    </row>
    <row r="144" spans="1:12" s="14" customFormat="1" ht="11.25" customHeight="1">
      <c r="A144" s="41" t="s">
        <v>136</v>
      </c>
      <c r="B144" s="41"/>
      <c r="C144" s="16">
        <v>251</v>
      </c>
      <c r="D144" s="16">
        <v>255</v>
      </c>
      <c r="E144" s="16">
        <v>286</v>
      </c>
      <c r="F144" s="16">
        <v>352</v>
      </c>
      <c r="G144" s="16">
        <v>118</v>
      </c>
      <c r="H144" s="16">
        <v>117</v>
      </c>
      <c r="I144" s="16">
        <v>60</v>
      </c>
      <c r="J144" s="16">
        <v>44</v>
      </c>
      <c r="K144" s="16">
        <v>8</v>
      </c>
      <c r="L144" s="16">
        <v>5</v>
      </c>
    </row>
    <row r="145" spans="1:12" s="14" customFormat="1" ht="11.25" customHeight="1">
      <c r="A145" s="41" t="s">
        <v>137</v>
      </c>
      <c r="B145" s="41"/>
      <c r="C145" s="16">
        <v>221</v>
      </c>
      <c r="D145" s="16">
        <v>210</v>
      </c>
      <c r="E145" s="16">
        <v>305</v>
      </c>
      <c r="F145" s="16">
        <v>344</v>
      </c>
      <c r="G145" s="16">
        <v>150</v>
      </c>
      <c r="H145" s="16">
        <v>100</v>
      </c>
      <c r="I145" s="16">
        <v>55</v>
      </c>
      <c r="J145" s="16">
        <v>32</v>
      </c>
      <c r="K145" s="16">
        <v>5</v>
      </c>
      <c r="L145" s="16">
        <v>2</v>
      </c>
    </row>
    <row r="146" spans="1:12" s="14" customFormat="1" ht="11.25" customHeight="1">
      <c r="A146" s="41" t="s">
        <v>138</v>
      </c>
      <c r="B146" s="41"/>
      <c r="C146" s="16">
        <v>38</v>
      </c>
      <c r="D146" s="16">
        <v>40</v>
      </c>
      <c r="E146" s="16">
        <v>49</v>
      </c>
      <c r="F146" s="16">
        <v>57</v>
      </c>
      <c r="G146" s="16">
        <v>18</v>
      </c>
      <c r="H146" s="16">
        <v>19</v>
      </c>
      <c r="I146" s="16">
        <v>5</v>
      </c>
      <c r="J146" s="16">
        <v>9</v>
      </c>
      <c r="K146" s="16">
        <v>4</v>
      </c>
      <c r="L146" s="16">
        <v>2</v>
      </c>
    </row>
    <row r="147" spans="1:12" s="14" customFormat="1" ht="11.25" customHeight="1">
      <c r="A147" s="41" t="s">
        <v>139</v>
      </c>
      <c r="B147" s="41"/>
      <c r="C147" s="16">
        <v>177</v>
      </c>
      <c r="D147" s="16">
        <v>227</v>
      </c>
      <c r="E147" s="16">
        <v>286</v>
      </c>
      <c r="F147" s="16">
        <v>322</v>
      </c>
      <c r="G147" s="16">
        <v>110</v>
      </c>
      <c r="H147" s="16">
        <v>106</v>
      </c>
      <c r="I147" s="16">
        <v>47</v>
      </c>
      <c r="J147" s="16">
        <v>36</v>
      </c>
      <c r="K147" s="16">
        <v>18</v>
      </c>
      <c r="L147" s="16">
        <v>5</v>
      </c>
    </row>
    <row r="148" spans="1:12" s="14" customFormat="1" ht="11.25" customHeight="1">
      <c r="A148" s="41" t="s">
        <v>140</v>
      </c>
      <c r="B148" s="41"/>
      <c r="C148" s="16">
        <v>81</v>
      </c>
      <c r="D148" s="16">
        <v>95</v>
      </c>
      <c r="E148" s="16">
        <v>110</v>
      </c>
      <c r="F148" s="16">
        <v>137</v>
      </c>
      <c r="G148" s="16">
        <v>47</v>
      </c>
      <c r="H148" s="16">
        <v>46</v>
      </c>
      <c r="I148" s="16">
        <v>12</v>
      </c>
      <c r="J148" s="16">
        <v>17</v>
      </c>
      <c r="K148" s="16">
        <v>10</v>
      </c>
      <c r="L148" s="16">
        <v>5</v>
      </c>
    </row>
    <row r="149" spans="1:12" s="14" customFormat="1" ht="11.25" customHeight="1">
      <c r="A149" s="41" t="s">
        <v>141</v>
      </c>
      <c r="B149" s="41"/>
      <c r="C149" s="16">
        <v>187</v>
      </c>
      <c r="D149" s="16">
        <v>203</v>
      </c>
      <c r="E149" s="16">
        <v>267</v>
      </c>
      <c r="F149" s="16">
        <v>315</v>
      </c>
      <c r="G149" s="16">
        <v>120</v>
      </c>
      <c r="H149" s="16">
        <v>79</v>
      </c>
      <c r="I149" s="16">
        <v>52</v>
      </c>
      <c r="J149" s="16">
        <v>41</v>
      </c>
      <c r="K149" s="16">
        <v>22</v>
      </c>
      <c r="L149" s="16">
        <v>1</v>
      </c>
    </row>
    <row r="150" spans="1:12" s="14" customFormat="1" ht="11.25" customHeight="1">
      <c r="A150" s="41" t="s">
        <v>142</v>
      </c>
      <c r="B150" s="41"/>
      <c r="C150" s="16">
        <v>131</v>
      </c>
      <c r="D150" s="16">
        <v>192</v>
      </c>
      <c r="E150" s="16">
        <v>388</v>
      </c>
      <c r="F150" s="16">
        <v>462</v>
      </c>
      <c r="G150" s="16">
        <v>118</v>
      </c>
      <c r="H150" s="16">
        <v>148</v>
      </c>
      <c r="I150" s="16">
        <v>83</v>
      </c>
      <c r="J150" s="16">
        <v>80</v>
      </c>
      <c r="K150" s="16">
        <v>28</v>
      </c>
      <c r="L150" s="16">
        <v>5</v>
      </c>
    </row>
    <row r="151" spans="1:12" s="14" customFormat="1" ht="11.25" customHeight="1">
      <c r="A151" s="41" t="s">
        <v>143</v>
      </c>
      <c r="B151" s="41"/>
      <c r="C151" s="16">
        <v>129</v>
      </c>
      <c r="D151" s="16">
        <v>122</v>
      </c>
      <c r="E151" s="16">
        <v>214</v>
      </c>
      <c r="F151" s="16">
        <v>232</v>
      </c>
      <c r="G151" s="16">
        <v>61</v>
      </c>
      <c r="H151" s="16">
        <v>68</v>
      </c>
      <c r="I151" s="16">
        <v>59</v>
      </c>
      <c r="J151" s="16">
        <v>33</v>
      </c>
      <c r="K151" s="16">
        <v>8</v>
      </c>
      <c r="L151" s="16">
        <v>3</v>
      </c>
    </row>
    <row r="152" spans="1:12" s="14" customFormat="1" ht="11.25" customHeight="1">
      <c r="A152" s="41" t="s">
        <v>144</v>
      </c>
      <c r="B152" s="41"/>
      <c r="C152" s="16">
        <v>1249</v>
      </c>
      <c r="D152" s="16">
        <v>1513</v>
      </c>
      <c r="E152" s="16">
        <v>1696</v>
      </c>
      <c r="F152" s="16">
        <v>1762</v>
      </c>
      <c r="G152" s="16">
        <v>816</v>
      </c>
      <c r="H152" s="16">
        <v>498</v>
      </c>
      <c r="I152" s="16">
        <v>226</v>
      </c>
      <c r="J152" s="16">
        <v>165</v>
      </c>
      <c r="K152" s="16">
        <v>40</v>
      </c>
      <c r="L152" s="16">
        <v>17</v>
      </c>
    </row>
    <row r="153" spans="1:12" s="14" customFormat="1" ht="11.25" customHeight="1">
      <c r="A153" s="41" t="s">
        <v>145</v>
      </c>
      <c r="B153" s="41"/>
      <c r="C153" s="16">
        <v>191</v>
      </c>
      <c r="D153" s="16">
        <v>337</v>
      </c>
      <c r="E153" s="16">
        <v>398</v>
      </c>
      <c r="F153" s="16">
        <v>511</v>
      </c>
      <c r="G153" s="16">
        <v>169</v>
      </c>
      <c r="H153" s="16">
        <v>153</v>
      </c>
      <c r="I153" s="16">
        <v>93</v>
      </c>
      <c r="J153" s="16">
        <v>79</v>
      </c>
      <c r="K153" s="16">
        <v>14</v>
      </c>
      <c r="L153" s="16">
        <v>3</v>
      </c>
    </row>
    <row r="154" spans="1:12" s="14" customFormat="1" ht="11.25" customHeight="1">
      <c r="A154" s="41" t="s">
        <v>146</v>
      </c>
      <c r="B154" s="41"/>
      <c r="C154" s="16">
        <v>129</v>
      </c>
      <c r="D154" s="16">
        <v>288</v>
      </c>
      <c r="E154" s="16">
        <v>475</v>
      </c>
      <c r="F154" s="16">
        <v>594</v>
      </c>
      <c r="G154" s="16">
        <v>140</v>
      </c>
      <c r="H154" s="16">
        <v>208</v>
      </c>
      <c r="I154" s="16">
        <v>107</v>
      </c>
      <c r="J154" s="16">
        <v>106</v>
      </c>
      <c r="K154" s="16">
        <v>29</v>
      </c>
      <c r="L154" s="16">
        <v>4</v>
      </c>
    </row>
    <row r="155" spans="1:12" s="14" customFormat="1" ht="11.25" customHeight="1">
      <c r="A155" s="41" t="s">
        <v>147</v>
      </c>
      <c r="B155" s="41"/>
      <c r="C155" s="16">
        <v>262</v>
      </c>
      <c r="D155" s="16">
        <v>303</v>
      </c>
      <c r="E155" s="16">
        <v>350</v>
      </c>
      <c r="F155" s="16">
        <v>373</v>
      </c>
      <c r="G155" s="16">
        <v>143</v>
      </c>
      <c r="H155" s="16">
        <v>129</v>
      </c>
      <c r="I155" s="16">
        <v>58</v>
      </c>
      <c r="J155" s="16">
        <v>31</v>
      </c>
      <c r="K155" s="16">
        <v>12</v>
      </c>
      <c r="L155" s="16">
        <v>0</v>
      </c>
    </row>
    <row r="156" spans="1:12" s="14" customFormat="1" ht="11.25" customHeight="1">
      <c r="A156" s="41" t="s">
        <v>148</v>
      </c>
      <c r="B156" s="41"/>
      <c r="C156" s="16">
        <v>259</v>
      </c>
      <c r="D156" s="16">
        <v>384</v>
      </c>
      <c r="E156" s="16">
        <v>506</v>
      </c>
      <c r="F156" s="16">
        <v>586</v>
      </c>
      <c r="G156" s="16">
        <v>178</v>
      </c>
      <c r="H156" s="16">
        <v>196</v>
      </c>
      <c r="I156" s="16">
        <v>97</v>
      </c>
      <c r="J156" s="16">
        <v>94</v>
      </c>
      <c r="K156" s="16">
        <v>20</v>
      </c>
      <c r="L156" s="16">
        <v>1</v>
      </c>
    </row>
    <row r="157" spans="1:12" s="14" customFormat="1" ht="11.25" customHeight="1">
      <c r="A157" s="41" t="s">
        <v>149</v>
      </c>
      <c r="B157" s="41"/>
      <c r="C157" s="16">
        <v>1280</v>
      </c>
      <c r="D157" s="16">
        <v>2058</v>
      </c>
      <c r="E157" s="16">
        <v>2576</v>
      </c>
      <c r="F157" s="16">
        <v>3211</v>
      </c>
      <c r="G157" s="16">
        <v>1091</v>
      </c>
      <c r="H157" s="16">
        <v>947</v>
      </c>
      <c r="I157" s="16">
        <v>559</v>
      </c>
      <c r="J157" s="16">
        <v>460</v>
      </c>
      <c r="K157" s="16">
        <v>128</v>
      </c>
      <c r="L157" s="16">
        <v>26</v>
      </c>
    </row>
    <row r="158" spans="1:12" s="14" customFormat="1" ht="11.25" customHeight="1">
      <c r="A158" s="41" t="s">
        <v>150</v>
      </c>
      <c r="B158" s="41"/>
      <c r="C158" s="16">
        <v>234</v>
      </c>
      <c r="D158" s="16">
        <v>327</v>
      </c>
      <c r="E158" s="16">
        <v>395</v>
      </c>
      <c r="F158" s="16">
        <v>438</v>
      </c>
      <c r="G158" s="16">
        <v>123</v>
      </c>
      <c r="H158" s="16">
        <v>153</v>
      </c>
      <c r="I158" s="16">
        <v>72</v>
      </c>
      <c r="J158" s="16">
        <v>75</v>
      </c>
      <c r="K158" s="16">
        <v>12</v>
      </c>
      <c r="L158" s="16">
        <v>3</v>
      </c>
    </row>
    <row r="159" spans="1:12" s="14" customFormat="1" ht="11.25" customHeight="1">
      <c r="A159" s="41" t="s">
        <v>151</v>
      </c>
      <c r="B159" s="41"/>
      <c r="C159" s="16">
        <v>339</v>
      </c>
      <c r="D159" s="16">
        <v>404</v>
      </c>
      <c r="E159" s="16">
        <v>483</v>
      </c>
      <c r="F159" s="16">
        <v>581</v>
      </c>
      <c r="G159" s="16">
        <v>182</v>
      </c>
      <c r="H159" s="16">
        <v>156</v>
      </c>
      <c r="I159" s="16">
        <v>103</v>
      </c>
      <c r="J159" s="16">
        <v>107</v>
      </c>
      <c r="K159" s="16">
        <v>26</v>
      </c>
      <c r="L159" s="16">
        <v>7</v>
      </c>
    </row>
    <row r="160" spans="1:12" s="14" customFormat="1" ht="11.25" customHeight="1">
      <c r="A160" s="41" t="s">
        <v>152</v>
      </c>
      <c r="B160" s="41"/>
      <c r="C160" s="16">
        <v>35</v>
      </c>
      <c r="D160" s="16">
        <v>39</v>
      </c>
      <c r="E160" s="16">
        <v>50</v>
      </c>
      <c r="F160" s="16">
        <v>49</v>
      </c>
      <c r="G160" s="16">
        <v>12</v>
      </c>
      <c r="H160" s="16">
        <v>14</v>
      </c>
      <c r="I160" s="16">
        <v>9</v>
      </c>
      <c r="J160" s="16">
        <v>12</v>
      </c>
      <c r="K160" s="16">
        <v>1</v>
      </c>
      <c r="L160" s="16">
        <v>1</v>
      </c>
    </row>
    <row r="161" spans="1:12" s="14" customFormat="1" ht="11.25" customHeight="1">
      <c r="A161" s="41" t="s">
        <v>153</v>
      </c>
      <c r="B161" s="41"/>
      <c r="C161" s="16">
        <v>137</v>
      </c>
      <c r="D161" s="16">
        <v>176</v>
      </c>
      <c r="E161" s="16">
        <v>231</v>
      </c>
      <c r="F161" s="16">
        <v>281</v>
      </c>
      <c r="G161" s="16">
        <v>76</v>
      </c>
      <c r="H161" s="16">
        <v>97</v>
      </c>
      <c r="I161" s="16">
        <v>58</v>
      </c>
      <c r="J161" s="16">
        <v>38</v>
      </c>
      <c r="K161" s="16">
        <v>11</v>
      </c>
      <c r="L161" s="16">
        <v>1</v>
      </c>
    </row>
    <row r="162" spans="1:12" s="14" customFormat="1" ht="11.25" customHeight="1">
      <c r="A162" s="41" t="s">
        <v>154</v>
      </c>
      <c r="B162" s="41"/>
      <c r="C162" s="16">
        <v>214</v>
      </c>
      <c r="D162" s="16">
        <v>301</v>
      </c>
      <c r="E162" s="16">
        <v>376</v>
      </c>
      <c r="F162" s="16">
        <v>473</v>
      </c>
      <c r="G162" s="16">
        <v>143</v>
      </c>
      <c r="H162" s="16">
        <v>128</v>
      </c>
      <c r="I162" s="16">
        <v>93</v>
      </c>
      <c r="J162" s="16">
        <v>80</v>
      </c>
      <c r="K162" s="16">
        <v>24</v>
      </c>
      <c r="L162" s="16">
        <v>5</v>
      </c>
    </row>
    <row r="163" spans="1:12" s="14" customFormat="1" ht="11.25" customHeight="1">
      <c r="A163" s="41" t="s">
        <v>155</v>
      </c>
      <c r="B163" s="41"/>
      <c r="C163" s="16">
        <v>447</v>
      </c>
      <c r="D163" s="16">
        <v>591</v>
      </c>
      <c r="E163" s="16">
        <v>773</v>
      </c>
      <c r="F163" s="16">
        <v>862</v>
      </c>
      <c r="G163" s="16">
        <v>286</v>
      </c>
      <c r="H163" s="16">
        <v>279</v>
      </c>
      <c r="I163" s="16">
        <v>152</v>
      </c>
      <c r="J163" s="16">
        <v>113</v>
      </c>
      <c r="K163" s="16">
        <v>25</v>
      </c>
      <c r="L163" s="16">
        <v>7</v>
      </c>
    </row>
    <row r="164" spans="1:12" s="14" customFormat="1" ht="11.25" customHeight="1">
      <c r="A164" s="41" t="s">
        <v>156</v>
      </c>
      <c r="B164" s="41"/>
      <c r="C164" s="16">
        <v>161</v>
      </c>
      <c r="D164" s="16">
        <v>180</v>
      </c>
      <c r="E164" s="16">
        <v>247</v>
      </c>
      <c r="F164" s="16">
        <v>265</v>
      </c>
      <c r="G164" s="16">
        <v>89</v>
      </c>
      <c r="H164" s="16">
        <v>87</v>
      </c>
      <c r="I164" s="16">
        <v>42</v>
      </c>
      <c r="J164" s="16">
        <v>29</v>
      </c>
      <c r="K164" s="16">
        <v>13</v>
      </c>
      <c r="L164" s="16">
        <v>5</v>
      </c>
    </row>
    <row r="165" spans="1:12" s="14" customFormat="1" ht="11.25" customHeight="1">
      <c r="A165" s="41" t="s">
        <v>157</v>
      </c>
      <c r="B165" s="41"/>
      <c r="C165" s="16">
        <v>84</v>
      </c>
      <c r="D165" s="16">
        <v>83</v>
      </c>
      <c r="E165" s="16">
        <v>108</v>
      </c>
      <c r="F165" s="16">
        <v>166</v>
      </c>
      <c r="G165" s="16">
        <v>56</v>
      </c>
      <c r="H165" s="16">
        <v>42</v>
      </c>
      <c r="I165" s="16">
        <v>29</v>
      </c>
      <c r="J165" s="16">
        <v>35</v>
      </c>
      <c r="K165" s="16">
        <v>4</v>
      </c>
      <c r="L165" s="16">
        <v>0</v>
      </c>
    </row>
    <row r="166" spans="1:12" s="14" customFormat="1" ht="11.25" customHeight="1">
      <c r="A166" s="41" t="s">
        <v>158</v>
      </c>
      <c r="B166" s="41"/>
      <c r="C166" s="16">
        <v>365</v>
      </c>
      <c r="D166" s="16">
        <v>448</v>
      </c>
      <c r="E166" s="16">
        <v>526</v>
      </c>
      <c r="F166" s="16">
        <v>646</v>
      </c>
      <c r="G166" s="16">
        <v>188</v>
      </c>
      <c r="H166" s="16">
        <v>205</v>
      </c>
      <c r="I166" s="16">
        <v>120</v>
      </c>
      <c r="J166" s="16">
        <v>101</v>
      </c>
      <c r="K166" s="16">
        <v>21</v>
      </c>
      <c r="L166" s="16">
        <v>11</v>
      </c>
    </row>
    <row r="167" spans="1:12" s="14" customFormat="1" ht="11.25" customHeight="1">
      <c r="A167" s="41" t="s">
        <v>159</v>
      </c>
      <c r="B167" s="41"/>
      <c r="C167" s="16">
        <v>396</v>
      </c>
      <c r="D167" s="16">
        <v>443</v>
      </c>
      <c r="E167" s="16">
        <v>571</v>
      </c>
      <c r="F167" s="16">
        <v>618</v>
      </c>
      <c r="G167" s="16">
        <v>209</v>
      </c>
      <c r="H167" s="16">
        <v>170</v>
      </c>
      <c r="I167" s="16">
        <v>131</v>
      </c>
      <c r="J167" s="16">
        <v>82</v>
      </c>
      <c r="K167" s="16">
        <v>18</v>
      </c>
      <c r="L167" s="16">
        <v>8</v>
      </c>
    </row>
    <row r="168" spans="1:12" s="14" customFormat="1" ht="11.25" customHeight="1">
      <c r="A168" s="41" t="s">
        <v>160</v>
      </c>
      <c r="B168" s="41"/>
      <c r="C168" s="16">
        <v>348</v>
      </c>
      <c r="D168" s="16">
        <v>408</v>
      </c>
      <c r="E168" s="16">
        <v>501</v>
      </c>
      <c r="F168" s="16">
        <v>589</v>
      </c>
      <c r="G168" s="16">
        <v>192</v>
      </c>
      <c r="H168" s="16">
        <v>170</v>
      </c>
      <c r="I168" s="16">
        <v>106</v>
      </c>
      <c r="J168" s="16">
        <v>82</v>
      </c>
      <c r="K168" s="16">
        <v>29</v>
      </c>
      <c r="L168" s="16">
        <v>10</v>
      </c>
    </row>
    <row r="169" spans="1:12" s="14" customFormat="1" ht="11.25" customHeight="1">
      <c r="A169" s="41" t="s">
        <v>161</v>
      </c>
      <c r="B169" s="41"/>
      <c r="C169" s="16">
        <v>359</v>
      </c>
      <c r="D169" s="16">
        <v>632</v>
      </c>
      <c r="E169" s="16">
        <v>859</v>
      </c>
      <c r="F169" s="16">
        <v>1036</v>
      </c>
      <c r="G169" s="16">
        <v>252</v>
      </c>
      <c r="H169" s="16">
        <v>296</v>
      </c>
      <c r="I169" s="16">
        <v>218</v>
      </c>
      <c r="J169" s="16">
        <v>179</v>
      </c>
      <c r="K169" s="16">
        <v>72</v>
      </c>
      <c r="L169" s="16">
        <v>19</v>
      </c>
    </row>
    <row r="170" spans="1:12" s="14" customFormat="1" ht="11.25" customHeight="1">
      <c r="A170" s="41" t="s">
        <v>162</v>
      </c>
      <c r="B170" s="41"/>
      <c r="C170" s="16">
        <v>94</v>
      </c>
      <c r="D170" s="16">
        <v>130</v>
      </c>
      <c r="E170" s="16">
        <v>159</v>
      </c>
      <c r="F170" s="16">
        <v>197</v>
      </c>
      <c r="G170" s="16">
        <v>48</v>
      </c>
      <c r="H170" s="16">
        <v>61</v>
      </c>
      <c r="I170" s="16">
        <v>43</v>
      </c>
      <c r="J170" s="16">
        <v>33</v>
      </c>
      <c r="K170" s="16">
        <v>11</v>
      </c>
      <c r="L170" s="16">
        <v>1</v>
      </c>
    </row>
    <row r="171" spans="1:12" s="14" customFormat="1" ht="11.25" customHeight="1">
      <c r="A171" s="41" t="s">
        <v>163</v>
      </c>
      <c r="B171" s="41"/>
      <c r="C171" s="29">
        <v>189</v>
      </c>
      <c r="D171" s="29">
        <v>176</v>
      </c>
      <c r="E171" s="29">
        <v>206</v>
      </c>
      <c r="F171" s="29">
        <v>245</v>
      </c>
      <c r="G171" s="29">
        <v>86</v>
      </c>
      <c r="H171" s="29">
        <v>85</v>
      </c>
      <c r="I171" s="29">
        <v>40</v>
      </c>
      <c r="J171" s="29">
        <v>24</v>
      </c>
      <c r="K171" s="29">
        <v>8</v>
      </c>
      <c r="L171" s="29">
        <v>2</v>
      </c>
    </row>
    <row r="172" spans="1:12" s="14" customFormat="1" ht="11.25" customHeight="1">
      <c r="A172" s="41" t="s">
        <v>164</v>
      </c>
      <c r="B172" s="41"/>
      <c r="C172" s="29">
        <v>91</v>
      </c>
      <c r="D172" s="29">
        <v>115</v>
      </c>
      <c r="E172" s="29">
        <v>137</v>
      </c>
      <c r="F172" s="29">
        <v>172</v>
      </c>
      <c r="G172" s="29">
        <v>70</v>
      </c>
      <c r="H172" s="29">
        <v>51</v>
      </c>
      <c r="I172" s="29">
        <v>21</v>
      </c>
      <c r="J172" s="29">
        <v>23</v>
      </c>
      <c r="K172" s="29">
        <v>7</v>
      </c>
      <c r="L172" s="29">
        <v>0</v>
      </c>
    </row>
    <row r="173" spans="1:12" s="14" customFormat="1" ht="11.25" customHeight="1">
      <c r="A173" s="41" t="s">
        <v>165</v>
      </c>
      <c r="B173" s="41"/>
      <c r="C173" s="29">
        <v>442</v>
      </c>
      <c r="D173" s="29">
        <v>463</v>
      </c>
      <c r="E173" s="29">
        <v>613</v>
      </c>
      <c r="F173" s="29">
        <v>671</v>
      </c>
      <c r="G173" s="29">
        <v>194</v>
      </c>
      <c r="H173" s="29">
        <v>216</v>
      </c>
      <c r="I173" s="29">
        <v>139</v>
      </c>
      <c r="J173" s="29">
        <v>86</v>
      </c>
      <c r="K173" s="29">
        <v>31</v>
      </c>
      <c r="L173" s="29">
        <v>5</v>
      </c>
    </row>
    <row r="174" spans="1:12" s="14" customFormat="1" ht="11.25" customHeight="1">
      <c r="A174" s="41" t="s">
        <v>166</v>
      </c>
      <c r="B174" s="41"/>
      <c r="C174" s="29">
        <v>42</v>
      </c>
      <c r="D174" s="29">
        <v>60</v>
      </c>
      <c r="E174" s="29">
        <v>75</v>
      </c>
      <c r="F174" s="29">
        <v>90</v>
      </c>
      <c r="G174" s="29">
        <v>33</v>
      </c>
      <c r="H174" s="29">
        <v>19</v>
      </c>
      <c r="I174" s="29">
        <v>20</v>
      </c>
      <c r="J174" s="29">
        <v>14</v>
      </c>
      <c r="K174" s="29">
        <v>3</v>
      </c>
      <c r="L174" s="29">
        <v>1</v>
      </c>
    </row>
    <row r="175" spans="1:12" s="14" customFormat="1" ht="11.25" customHeight="1">
      <c r="A175" s="41" t="s">
        <v>167</v>
      </c>
      <c r="B175" s="41"/>
      <c r="C175" s="29">
        <v>79</v>
      </c>
      <c r="D175" s="29">
        <v>92</v>
      </c>
      <c r="E175" s="29">
        <v>97</v>
      </c>
      <c r="F175" s="29">
        <v>129</v>
      </c>
      <c r="G175" s="29">
        <v>65</v>
      </c>
      <c r="H175" s="29">
        <v>31</v>
      </c>
      <c r="I175" s="29">
        <v>17</v>
      </c>
      <c r="J175" s="29">
        <v>13</v>
      </c>
      <c r="K175" s="29">
        <v>3</v>
      </c>
      <c r="L175" s="29">
        <v>0</v>
      </c>
    </row>
    <row r="176" spans="1:12" s="14" customFormat="1" ht="11.25" customHeight="1">
      <c r="A176" s="41" t="s">
        <v>168</v>
      </c>
      <c r="B176" s="41"/>
      <c r="C176" s="29">
        <v>1764</v>
      </c>
      <c r="D176" s="29">
        <v>2343</v>
      </c>
      <c r="E176" s="29">
        <v>2584</v>
      </c>
      <c r="F176" s="29">
        <v>3026</v>
      </c>
      <c r="G176" s="29">
        <v>1225</v>
      </c>
      <c r="H176" s="29">
        <v>964</v>
      </c>
      <c r="I176" s="29">
        <v>434</v>
      </c>
      <c r="J176" s="29">
        <v>309</v>
      </c>
      <c r="K176" s="29">
        <v>74</v>
      </c>
      <c r="L176" s="29">
        <v>20</v>
      </c>
    </row>
    <row r="177" spans="1:12" s="14" customFormat="1" ht="11.25" customHeight="1">
      <c r="A177" s="37" t="s">
        <v>169</v>
      </c>
      <c r="B177" s="37"/>
      <c r="C177" s="30">
        <v>73</v>
      </c>
      <c r="D177" s="30">
        <v>85</v>
      </c>
      <c r="E177" s="30">
        <v>130</v>
      </c>
      <c r="F177" s="30">
        <v>184</v>
      </c>
      <c r="G177" s="30">
        <v>42</v>
      </c>
      <c r="H177" s="30">
        <v>58</v>
      </c>
      <c r="I177" s="30">
        <v>41</v>
      </c>
      <c r="J177" s="30">
        <v>35</v>
      </c>
      <c r="K177" s="30">
        <v>7</v>
      </c>
      <c r="L177" s="30">
        <v>1</v>
      </c>
    </row>
    <row r="178" spans="1:12" s="14" customFormat="1" ht="11.25" customHeight="1">
      <c r="A178" s="19"/>
      <c r="B178" s="19"/>
      <c r="C178" s="26"/>
      <c r="D178" s="26"/>
      <c r="E178" s="26"/>
      <c r="F178" s="26"/>
      <c r="G178" s="26"/>
      <c r="H178" s="26"/>
      <c r="I178" s="26"/>
      <c r="J178" s="26"/>
      <c r="K178" s="26"/>
      <c r="L178" s="26"/>
    </row>
    <row r="179" spans="1:12" s="27" customFormat="1" ht="11.25" customHeight="1">
      <c r="A179" s="43" t="s">
        <v>170</v>
      </c>
      <c r="B179" s="43"/>
      <c r="C179" s="13">
        <f>SUM(C180:C221)</f>
        <v>17036</v>
      </c>
      <c r="D179" s="13">
        <f>SUM(D180:D221)</f>
        <v>20021</v>
      </c>
      <c r="E179" s="13">
        <f>SUM(E180:E221)</f>
        <v>23030</v>
      </c>
      <c r="F179" s="13">
        <f aca="true" t="shared" si="44" ref="F179:L179">SUM(F180:F221)</f>
        <v>26286</v>
      </c>
      <c r="G179" s="13">
        <f t="shared" si="44"/>
        <v>10178</v>
      </c>
      <c r="H179" s="13">
        <f t="shared" si="44"/>
        <v>8039</v>
      </c>
      <c r="I179" s="13">
        <f t="shared" si="44"/>
        <v>3983</v>
      </c>
      <c r="J179" s="13">
        <f t="shared" si="44"/>
        <v>3191</v>
      </c>
      <c r="K179" s="13">
        <f t="shared" si="44"/>
        <v>731</v>
      </c>
      <c r="L179" s="13">
        <f t="shared" si="44"/>
        <v>164</v>
      </c>
    </row>
    <row r="180" spans="1:12" s="14" customFormat="1" ht="11.25" customHeight="1">
      <c r="A180" s="41" t="s">
        <v>171</v>
      </c>
      <c r="B180" s="41"/>
      <c r="C180" s="16">
        <v>1657</v>
      </c>
      <c r="D180" s="16">
        <v>2169</v>
      </c>
      <c r="E180" s="16">
        <v>2232</v>
      </c>
      <c r="F180" s="16">
        <v>2472</v>
      </c>
      <c r="G180" s="16">
        <v>1073</v>
      </c>
      <c r="H180" s="16">
        <v>778</v>
      </c>
      <c r="I180" s="16">
        <v>332</v>
      </c>
      <c r="J180" s="16">
        <v>224</v>
      </c>
      <c r="K180" s="16">
        <v>51</v>
      </c>
      <c r="L180" s="16">
        <v>14</v>
      </c>
    </row>
    <row r="181" spans="1:12" s="14" customFormat="1" ht="11.25" customHeight="1">
      <c r="A181" s="41" t="s">
        <v>172</v>
      </c>
      <c r="B181" s="41"/>
      <c r="C181" s="20">
        <v>27</v>
      </c>
      <c r="D181" s="20">
        <v>27</v>
      </c>
      <c r="E181" s="20">
        <v>29</v>
      </c>
      <c r="F181" s="20">
        <v>31</v>
      </c>
      <c r="G181" s="20">
        <v>9</v>
      </c>
      <c r="H181" s="20">
        <v>11</v>
      </c>
      <c r="I181" s="20">
        <v>6</v>
      </c>
      <c r="J181" s="20">
        <v>5</v>
      </c>
      <c r="K181" s="20">
        <v>0</v>
      </c>
      <c r="L181" s="20">
        <v>0</v>
      </c>
    </row>
    <row r="182" spans="1:12" s="14" customFormat="1" ht="11.25" customHeight="1">
      <c r="A182" s="41" t="s">
        <v>173</v>
      </c>
      <c r="B182" s="41"/>
      <c r="C182" s="16">
        <v>28</v>
      </c>
      <c r="D182" s="16">
        <v>27</v>
      </c>
      <c r="E182" s="16">
        <v>27</v>
      </c>
      <c r="F182" s="16">
        <v>21</v>
      </c>
      <c r="G182" s="16">
        <v>7</v>
      </c>
      <c r="H182" s="16">
        <v>7</v>
      </c>
      <c r="I182" s="16">
        <v>2</v>
      </c>
      <c r="J182" s="16">
        <v>4</v>
      </c>
      <c r="K182" s="16">
        <v>1</v>
      </c>
      <c r="L182" s="16">
        <v>0</v>
      </c>
    </row>
    <row r="183" spans="1:12" s="14" customFormat="1" ht="11.25" customHeight="1">
      <c r="A183" s="41" t="s">
        <v>174</v>
      </c>
      <c r="B183" s="41"/>
      <c r="C183" s="16">
        <v>63</v>
      </c>
      <c r="D183" s="16">
        <v>65</v>
      </c>
      <c r="E183" s="16">
        <v>64</v>
      </c>
      <c r="F183" s="16">
        <v>63</v>
      </c>
      <c r="G183" s="16">
        <v>22</v>
      </c>
      <c r="H183" s="16">
        <v>18</v>
      </c>
      <c r="I183" s="16">
        <v>13</v>
      </c>
      <c r="J183" s="16">
        <v>7</v>
      </c>
      <c r="K183" s="16">
        <v>3</v>
      </c>
      <c r="L183" s="16">
        <v>0</v>
      </c>
    </row>
    <row r="184" spans="1:12" s="14" customFormat="1" ht="11.25" customHeight="1">
      <c r="A184" s="41" t="s">
        <v>175</v>
      </c>
      <c r="B184" s="41"/>
      <c r="C184" s="16">
        <v>59</v>
      </c>
      <c r="D184" s="16">
        <v>64</v>
      </c>
      <c r="E184" s="16">
        <v>60</v>
      </c>
      <c r="F184" s="16">
        <v>84</v>
      </c>
      <c r="G184" s="16">
        <v>20</v>
      </c>
      <c r="H184" s="16">
        <v>34</v>
      </c>
      <c r="I184" s="16">
        <v>14</v>
      </c>
      <c r="J184" s="16">
        <v>12</v>
      </c>
      <c r="K184" s="16">
        <v>3</v>
      </c>
      <c r="L184" s="16">
        <v>1</v>
      </c>
    </row>
    <row r="185" spans="1:12" s="14" customFormat="1" ht="11.25" customHeight="1">
      <c r="A185" s="41" t="s">
        <v>176</v>
      </c>
      <c r="B185" s="41"/>
      <c r="C185" s="16">
        <v>148</v>
      </c>
      <c r="D185" s="16">
        <v>176</v>
      </c>
      <c r="E185" s="16">
        <v>193</v>
      </c>
      <c r="F185" s="16">
        <v>241</v>
      </c>
      <c r="G185" s="16">
        <v>98</v>
      </c>
      <c r="H185" s="16">
        <v>88</v>
      </c>
      <c r="I185" s="16">
        <v>32</v>
      </c>
      <c r="J185" s="16">
        <v>17</v>
      </c>
      <c r="K185" s="16">
        <v>5</v>
      </c>
      <c r="L185" s="16">
        <v>1</v>
      </c>
    </row>
    <row r="186" spans="1:12" s="14" customFormat="1" ht="11.25" customHeight="1">
      <c r="A186" s="41" t="s">
        <v>177</v>
      </c>
      <c r="B186" s="41"/>
      <c r="C186" s="16">
        <v>746</v>
      </c>
      <c r="D186" s="16">
        <v>792</v>
      </c>
      <c r="E186" s="16">
        <v>826</v>
      </c>
      <c r="F186" s="16">
        <v>862</v>
      </c>
      <c r="G186" s="16">
        <v>375</v>
      </c>
      <c r="H186" s="16">
        <v>284</v>
      </c>
      <c r="I186" s="16">
        <v>108</v>
      </c>
      <c r="J186" s="16">
        <v>73</v>
      </c>
      <c r="K186" s="16">
        <v>16</v>
      </c>
      <c r="L186" s="16">
        <v>6</v>
      </c>
    </row>
    <row r="187" spans="1:12" s="14" customFormat="1" ht="11.25" customHeight="1">
      <c r="A187" s="41" t="s">
        <v>178</v>
      </c>
      <c r="B187" s="41"/>
      <c r="C187" s="16">
        <v>64</v>
      </c>
      <c r="D187" s="16">
        <v>54</v>
      </c>
      <c r="E187" s="16">
        <v>54</v>
      </c>
      <c r="F187" s="16">
        <v>46</v>
      </c>
      <c r="G187" s="16">
        <v>12</v>
      </c>
      <c r="H187" s="16">
        <v>17</v>
      </c>
      <c r="I187" s="16">
        <v>7</v>
      </c>
      <c r="J187" s="16">
        <v>6</v>
      </c>
      <c r="K187" s="16">
        <v>4</v>
      </c>
      <c r="L187" s="16">
        <v>0</v>
      </c>
    </row>
    <row r="188" spans="1:12" s="14" customFormat="1" ht="11.25" customHeight="1">
      <c r="A188" s="41" t="s">
        <v>179</v>
      </c>
      <c r="B188" s="41"/>
      <c r="C188" s="16">
        <v>128</v>
      </c>
      <c r="D188" s="16">
        <v>164</v>
      </c>
      <c r="E188" s="16">
        <v>221</v>
      </c>
      <c r="F188" s="16">
        <v>269</v>
      </c>
      <c r="G188" s="16">
        <v>73</v>
      </c>
      <c r="H188" s="16">
        <v>91</v>
      </c>
      <c r="I188" s="16">
        <v>52</v>
      </c>
      <c r="J188" s="16">
        <v>37</v>
      </c>
      <c r="K188" s="16">
        <v>13</v>
      </c>
      <c r="L188" s="16">
        <v>3</v>
      </c>
    </row>
    <row r="189" spans="1:12" s="14" customFormat="1" ht="11.25" customHeight="1">
      <c r="A189" s="41" t="s">
        <v>180</v>
      </c>
      <c r="B189" s="41"/>
      <c r="C189" s="16">
        <v>129</v>
      </c>
      <c r="D189" s="16">
        <v>150</v>
      </c>
      <c r="E189" s="16">
        <v>170</v>
      </c>
      <c r="F189" s="16">
        <v>307</v>
      </c>
      <c r="G189" s="16">
        <v>91</v>
      </c>
      <c r="H189" s="16">
        <v>108</v>
      </c>
      <c r="I189" s="16">
        <v>54</v>
      </c>
      <c r="J189" s="16">
        <v>41</v>
      </c>
      <c r="K189" s="16">
        <v>10</v>
      </c>
      <c r="L189" s="16">
        <v>3</v>
      </c>
    </row>
    <row r="190" spans="1:12" s="14" customFormat="1" ht="11.25" customHeight="1">
      <c r="A190" s="41" t="s">
        <v>181</v>
      </c>
      <c r="B190" s="41"/>
      <c r="C190" s="16">
        <v>13</v>
      </c>
      <c r="D190" s="16">
        <v>20</v>
      </c>
      <c r="E190" s="16">
        <v>13</v>
      </c>
      <c r="F190" s="16">
        <v>11</v>
      </c>
      <c r="G190" s="16">
        <v>4</v>
      </c>
      <c r="H190" s="16">
        <v>4</v>
      </c>
      <c r="I190" s="16">
        <v>3</v>
      </c>
      <c r="J190" s="16">
        <v>0</v>
      </c>
      <c r="K190" s="16">
        <v>0</v>
      </c>
      <c r="L190" s="16">
        <v>0</v>
      </c>
    </row>
    <row r="191" spans="1:12" s="14" customFormat="1" ht="11.25" customHeight="1">
      <c r="A191" s="41" t="s">
        <v>182</v>
      </c>
      <c r="B191" s="41"/>
      <c r="C191" s="16">
        <v>159</v>
      </c>
      <c r="D191" s="16">
        <v>207</v>
      </c>
      <c r="E191" s="16">
        <v>293</v>
      </c>
      <c r="F191" s="16">
        <v>436</v>
      </c>
      <c r="G191" s="16">
        <v>97</v>
      </c>
      <c r="H191" s="16">
        <v>138</v>
      </c>
      <c r="I191" s="16">
        <v>92</v>
      </c>
      <c r="J191" s="16">
        <v>82</v>
      </c>
      <c r="K191" s="16">
        <v>23</v>
      </c>
      <c r="L191" s="16">
        <v>4</v>
      </c>
    </row>
    <row r="192" spans="1:12" s="14" customFormat="1" ht="11.25" customHeight="1">
      <c r="A192" s="41" t="s">
        <v>183</v>
      </c>
      <c r="B192" s="41"/>
      <c r="C192" s="16">
        <v>18</v>
      </c>
      <c r="D192" s="16">
        <v>20</v>
      </c>
      <c r="E192" s="16">
        <v>22</v>
      </c>
      <c r="F192" s="16">
        <v>37</v>
      </c>
      <c r="G192" s="16">
        <v>9</v>
      </c>
      <c r="H192" s="16">
        <v>12</v>
      </c>
      <c r="I192" s="16">
        <v>8</v>
      </c>
      <c r="J192" s="16">
        <v>4</v>
      </c>
      <c r="K192" s="16">
        <v>3</v>
      </c>
      <c r="L192" s="16">
        <v>1</v>
      </c>
    </row>
    <row r="193" spans="1:12" s="14" customFormat="1" ht="11.25" customHeight="1">
      <c r="A193" s="41" t="s">
        <v>184</v>
      </c>
      <c r="B193" s="41"/>
      <c r="C193" s="16">
        <v>127</v>
      </c>
      <c r="D193" s="16">
        <v>120</v>
      </c>
      <c r="E193" s="16">
        <v>114</v>
      </c>
      <c r="F193" s="16">
        <v>127</v>
      </c>
      <c r="G193" s="16">
        <v>48</v>
      </c>
      <c r="H193" s="16">
        <v>49</v>
      </c>
      <c r="I193" s="16">
        <v>18</v>
      </c>
      <c r="J193" s="16">
        <v>8</v>
      </c>
      <c r="K193" s="16">
        <v>4</v>
      </c>
      <c r="L193" s="16">
        <v>0</v>
      </c>
    </row>
    <row r="194" spans="1:12" s="14" customFormat="1" ht="11.25" customHeight="1">
      <c r="A194" s="41" t="s">
        <v>185</v>
      </c>
      <c r="B194" s="41"/>
      <c r="C194" s="16">
        <v>204</v>
      </c>
      <c r="D194" s="16">
        <v>309</v>
      </c>
      <c r="E194" s="16">
        <v>372</v>
      </c>
      <c r="F194" s="16">
        <v>467</v>
      </c>
      <c r="G194" s="16">
        <v>133</v>
      </c>
      <c r="H194" s="16">
        <v>159</v>
      </c>
      <c r="I194" s="16">
        <v>90</v>
      </c>
      <c r="J194" s="16">
        <v>70</v>
      </c>
      <c r="K194" s="16">
        <v>13</v>
      </c>
      <c r="L194" s="16">
        <v>2</v>
      </c>
    </row>
    <row r="195" spans="1:12" s="14" customFormat="1" ht="11.25" customHeight="1">
      <c r="A195" s="41" t="s">
        <v>186</v>
      </c>
      <c r="B195" s="41"/>
      <c r="C195" s="16">
        <v>798</v>
      </c>
      <c r="D195" s="16">
        <v>993</v>
      </c>
      <c r="E195" s="16">
        <v>1328</v>
      </c>
      <c r="F195" s="16">
        <v>1652</v>
      </c>
      <c r="G195" s="16">
        <v>546</v>
      </c>
      <c r="H195" s="16">
        <v>502</v>
      </c>
      <c r="I195" s="16">
        <v>289</v>
      </c>
      <c r="J195" s="16">
        <v>241</v>
      </c>
      <c r="K195" s="16">
        <v>64</v>
      </c>
      <c r="L195" s="16">
        <v>10</v>
      </c>
    </row>
    <row r="196" spans="1:12" s="14" customFormat="1" ht="11.25" customHeight="1">
      <c r="A196" s="41" t="s">
        <v>187</v>
      </c>
      <c r="B196" s="41"/>
      <c r="C196" s="16">
        <v>33</v>
      </c>
      <c r="D196" s="16">
        <v>31</v>
      </c>
      <c r="E196" s="16">
        <v>24</v>
      </c>
      <c r="F196" s="16">
        <v>19</v>
      </c>
      <c r="G196" s="16">
        <v>8</v>
      </c>
      <c r="H196" s="16">
        <v>8</v>
      </c>
      <c r="I196" s="16">
        <v>1</v>
      </c>
      <c r="J196" s="16">
        <v>2</v>
      </c>
      <c r="K196" s="16">
        <v>0</v>
      </c>
      <c r="L196" s="16">
        <v>0</v>
      </c>
    </row>
    <row r="197" spans="1:12" s="14" customFormat="1" ht="11.25" customHeight="1">
      <c r="A197" s="41" t="s">
        <v>188</v>
      </c>
      <c r="B197" s="41"/>
      <c r="C197" s="16">
        <v>37</v>
      </c>
      <c r="D197" s="16">
        <v>28</v>
      </c>
      <c r="E197" s="16">
        <v>42</v>
      </c>
      <c r="F197" s="16">
        <v>21</v>
      </c>
      <c r="G197" s="16">
        <v>14</v>
      </c>
      <c r="H197" s="16">
        <v>3</v>
      </c>
      <c r="I197" s="16">
        <v>0</v>
      </c>
      <c r="J197" s="16">
        <v>2</v>
      </c>
      <c r="K197" s="16">
        <v>1</v>
      </c>
      <c r="L197" s="16">
        <v>1</v>
      </c>
    </row>
    <row r="198" spans="1:12" s="14" customFormat="1" ht="11.25" customHeight="1">
      <c r="A198" s="41" t="s">
        <v>189</v>
      </c>
      <c r="B198" s="41"/>
      <c r="C198" s="16">
        <v>252</v>
      </c>
      <c r="D198" s="16">
        <v>295</v>
      </c>
      <c r="E198" s="16">
        <v>342</v>
      </c>
      <c r="F198" s="16">
        <v>395</v>
      </c>
      <c r="G198" s="16">
        <v>148</v>
      </c>
      <c r="H198" s="16">
        <v>114</v>
      </c>
      <c r="I198" s="16">
        <v>65</v>
      </c>
      <c r="J198" s="16">
        <v>53</v>
      </c>
      <c r="K198" s="16">
        <v>11</v>
      </c>
      <c r="L198" s="16">
        <v>4</v>
      </c>
    </row>
    <row r="199" spans="1:12" s="14" customFormat="1" ht="11.25" customHeight="1">
      <c r="A199" s="41" t="s">
        <v>190</v>
      </c>
      <c r="B199" s="41"/>
      <c r="C199" s="16">
        <v>134</v>
      </c>
      <c r="D199" s="16">
        <v>211</v>
      </c>
      <c r="E199" s="16">
        <v>338</v>
      </c>
      <c r="F199" s="16">
        <v>450</v>
      </c>
      <c r="G199" s="16">
        <v>138</v>
      </c>
      <c r="H199" s="16">
        <v>130</v>
      </c>
      <c r="I199" s="16">
        <v>75</v>
      </c>
      <c r="J199" s="16">
        <v>78</v>
      </c>
      <c r="K199" s="16">
        <v>19</v>
      </c>
      <c r="L199" s="16">
        <v>10</v>
      </c>
    </row>
    <row r="200" spans="1:12" s="14" customFormat="1" ht="11.25" customHeight="1">
      <c r="A200" s="41" t="s">
        <v>191</v>
      </c>
      <c r="B200" s="41"/>
      <c r="C200" s="16">
        <v>4977</v>
      </c>
      <c r="D200" s="16">
        <v>5491</v>
      </c>
      <c r="E200" s="16">
        <v>6188</v>
      </c>
      <c r="F200" s="16">
        <v>6730</v>
      </c>
      <c r="G200" s="16">
        <v>2761</v>
      </c>
      <c r="H200" s="16">
        <v>1939</v>
      </c>
      <c r="I200" s="16">
        <v>1005</v>
      </c>
      <c r="J200" s="16">
        <v>797</v>
      </c>
      <c r="K200" s="16">
        <v>188</v>
      </c>
      <c r="L200" s="16">
        <v>40</v>
      </c>
    </row>
    <row r="201" spans="1:12" s="14" customFormat="1" ht="11.25" customHeight="1">
      <c r="A201" s="41" t="s">
        <v>192</v>
      </c>
      <c r="B201" s="41"/>
      <c r="C201" s="16">
        <v>86</v>
      </c>
      <c r="D201" s="16">
        <v>89</v>
      </c>
      <c r="E201" s="16">
        <v>84</v>
      </c>
      <c r="F201" s="16">
        <v>107</v>
      </c>
      <c r="G201" s="16">
        <v>47</v>
      </c>
      <c r="H201" s="16">
        <v>32</v>
      </c>
      <c r="I201" s="16">
        <v>13</v>
      </c>
      <c r="J201" s="16">
        <v>11</v>
      </c>
      <c r="K201" s="16">
        <v>3</v>
      </c>
      <c r="L201" s="16">
        <v>1</v>
      </c>
    </row>
    <row r="202" spans="1:12" s="14" customFormat="1" ht="11.25" customHeight="1">
      <c r="A202" s="41" t="s">
        <v>193</v>
      </c>
      <c r="B202" s="41"/>
      <c r="C202" s="16">
        <v>1238</v>
      </c>
      <c r="D202" s="16">
        <v>1795</v>
      </c>
      <c r="E202" s="16">
        <v>2232</v>
      </c>
      <c r="F202" s="16">
        <v>2545</v>
      </c>
      <c r="G202" s="16">
        <v>779</v>
      </c>
      <c r="H202" s="16">
        <v>804</v>
      </c>
      <c r="I202" s="16">
        <v>481</v>
      </c>
      <c r="J202" s="16">
        <v>375</v>
      </c>
      <c r="K202" s="16">
        <v>84</v>
      </c>
      <c r="L202" s="16">
        <v>22</v>
      </c>
    </row>
    <row r="203" spans="1:12" s="14" customFormat="1" ht="11.25" customHeight="1">
      <c r="A203" s="41" t="s">
        <v>194</v>
      </c>
      <c r="B203" s="41"/>
      <c r="C203" s="16">
        <v>341</v>
      </c>
      <c r="D203" s="16">
        <v>387</v>
      </c>
      <c r="E203" s="16">
        <v>516</v>
      </c>
      <c r="F203" s="16">
        <v>677</v>
      </c>
      <c r="G203" s="16">
        <v>250</v>
      </c>
      <c r="H203" s="16">
        <v>200</v>
      </c>
      <c r="I203" s="16">
        <v>110</v>
      </c>
      <c r="J203" s="16">
        <v>86</v>
      </c>
      <c r="K203" s="16">
        <v>27</v>
      </c>
      <c r="L203" s="16">
        <v>4</v>
      </c>
    </row>
    <row r="204" spans="1:12" s="14" customFormat="1" ht="11.25" customHeight="1">
      <c r="A204" s="41" t="s">
        <v>195</v>
      </c>
      <c r="B204" s="41"/>
      <c r="C204" s="16">
        <v>58</v>
      </c>
      <c r="D204" s="16">
        <v>63</v>
      </c>
      <c r="E204" s="16">
        <v>62</v>
      </c>
      <c r="F204" s="16">
        <v>84</v>
      </c>
      <c r="G204" s="16">
        <v>31</v>
      </c>
      <c r="H204" s="16">
        <v>31</v>
      </c>
      <c r="I204" s="16">
        <v>10</v>
      </c>
      <c r="J204" s="16">
        <v>8</v>
      </c>
      <c r="K204" s="16">
        <v>2</v>
      </c>
      <c r="L204" s="16">
        <v>2</v>
      </c>
    </row>
    <row r="205" spans="1:12" s="14" customFormat="1" ht="11.25" customHeight="1">
      <c r="A205" s="41" t="s">
        <v>196</v>
      </c>
      <c r="B205" s="41"/>
      <c r="C205" s="16">
        <v>1920</v>
      </c>
      <c r="D205" s="16">
        <v>2372</v>
      </c>
      <c r="E205" s="16">
        <v>2729</v>
      </c>
      <c r="F205" s="16">
        <v>3080</v>
      </c>
      <c r="G205" s="16">
        <v>1244</v>
      </c>
      <c r="H205" s="16">
        <v>983</v>
      </c>
      <c r="I205" s="16">
        <v>445</v>
      </c>
      <c r="J205" s="16">
        <v>344</v>
      </c>
      <c r="K205" s="16">
        <v>48</v>
      </c>
      <c r="L205" s="16">
        <v>16</v>
      </c>
    </row>
    <row r="206" spans="1:12" s="14" customFormat="1" ht="11.25" customHeight="1">
      <c r="A206" s="41" t="s">
        <v>197</v>
      </c>
      <c r="B206" s="41"/>
      <c r="C206" s="16">
        <v>29</v>
      </c>
      <c r="D206" s="16">
        <v>25</v>
      </c>
      <c r="E206" s="16">
        <v>29</v>
      </c>
      <c r="F206" s="16">
        <v>26</v>
      </c>
      <c r="G206" s="16">
        <v>9</v>
      </c>
      <c r="H206" s="16">
        <v>7</v>
      </c>
      <c r="I206" s="16">
        <v>7</v>
      </c>
      <c r="J206" s="16">
        <v>2</v>
      </c>
      <c r="K206" s="16">
        <v>1</v>
      </c>
      <c r="L206" s="16">
        <v>0</v>
      </c>
    </row>
    <row r="207" spans="1:12" s="14" customFormat="1" ht="11.25" customHeight="1">
      <c r="A207" s="41" t="s">
        <v>198</v>
      </c>
      <c r="B207" s="41"/>
      <c r="C207" s="16">
        <v>1208</v>
      </c>
      <c r="D207" s="16">
        <v>1162</v>
      </c>
      <c r="E207" s="16">
        <v>1384</v>
      </c>
      <c r="F207" s="16">
        <v>1448</v>
      </c>
      <c r="G207" s="16">
        <v>779</v>
      </c>
      <c r="H207" s="16">
        <v>371</v>
      </c>
      <c r="I207" s="16">
        <v>149</v>
      </c>
      <c r="J207" s="16">
        <v>120</v>
      </c>
      <c r="K207" s="16">
        <v>27</v>
      </c>
      <c r="L207" s="16">
        <v>2</v>
      </c>
    </row>
    <row r="208" spans="1:12" s="14" customFormat="1" ht="11.25" customHeight="1">
      <c r="A208" s="41" t="s">
        <v>199</v>
      </c>
      <c r="B208" s="41"/>
      <c r="C208" s="16">
        <v>155</v>
      </c>
      <c r="D208" s="16">
        <v>151</v>
      </c>
      <c r="E208" s="16">
        <v>139</v>
      </c>
      <c r="F208" s="16">
        <v>147</v>
      </c>
      <c r="G208" s="16">
        <v>68</v>
      </c>
      <c r="H208" s="16">
        <v>39</v>
      </c>
      <c r="I208" s="16">
        <v>22</v>
      </c>
      <c r="J208" s="16">
        <v>15</v>
      </c>
      <c r="K208" s="16">
        <v>3</v>
      </c>
      <c r="L208" s="16">
        <v>0</v>
      </c>
    </row>
    <row r="209" spans="1:12" s="14" customFormat="1" ht="11.25" customHeight="1">
      <c r="A209" s="41" t="s">
        <v>200</v>
      </c>
      <c r="B209" s="41"/>
      <c r="C209" s="16">
        <v>303</v>
      </c>
      <c r="D209" s="16">
        <v>309</v>
      </c>
      <c r="E209" s="16">
        <v>359</v>
      </c>
      <c r="F209" s="16">
        <v>399</v>
      </c>
      <c r="G209" s="16">
        <v>199</v>
      </c>
      <c r="H209" s="16">
        <v>118</v>
      </c>
      <c r="I209" s="16">
        <v>37</v>
      </c>
      <c r="J209" s="16">
        <v>41</v>
      </c>
      <c r="K209" s="16">
        <v>3</v>
      </c>
      <c r="L209" s="16">
        <v>1</v>
      </c>
    </row>
    <row r="210" spans="1:12" s="14" customFormat="1" ht="11.25" customHeight="1">
      <c r="A210" s="41" t="s">
        <v>201</v>
      </c>
      <c r="B210" s="41"/>
      <c r="C210" s="16">
        <v>53</v>
      </c>
      <c r="D210" s="16">
        <v>46</v>
      </c>
      <c r="E210" s="16">
        <v>42</v>
      </c>
      <c r="F210" s="16">
        <v>54</v>
      </c>
      <c r="G210" s="16">
        <v>32</v>
      </c>
      <c r="H210" s="16">
        <v>16</v>
      </c>
      <c r="I210" s="16">
        <v>3</v>
      </c>
      <c r="J210" s="16">
        <v>2</v>
      </c>
      <c r="K210" s="16">
        <v>1</v>
      </c>
      <c r="L210" s="16">
        <v>0</v>
      </c>
    </row>
    <row r="211" spans="1:12" s="14" customFormat="1" ht="11.25" customHeight="1">
      <c r="A211" s="41" t="s">
        <v>202</v>
      </c>
      <c r="B211" s="41"/>
      <c r="C211" s="16">
        <v>75</v>
      </c>
      <c r="D211" s="16">
        <v>81</v>
      </c>
      <c r="E211" s="16">
        <v>117</v>
      </c>
      <c r="F211" s="16">
        <v>160</v>
      </c>
      <c r="G211" s="16">
        <v>60</v>
      </c>
      <c r="H211" s="16">
        <v>42</v>
      </c>
      <c r="I211" s="16">
        <v>24</v>
      </c>
      <c r="J211" s="16">
        <v>26</v>
      </c>
      <c r="K211" s="16">
        <v>7</v>
      </c>
      <c r="L211" s="16">
        <v>1</v>
      </c>
    </row>
    <row r="212" spans="1:12" s="14" customFormat="1" ht="11.25" customHeight="1">
      <c r="A212" s="41" t="s">
        <v>203</v>
      </c>
      <c r="B212" s="41"/>
      <c r="C212" s="16">
        <v>283</v>
      </c>
      <c r="D212" s="16">
        <v>360</v>
      </c>
      <c r="E212" s="16">
        <v>359</v>
      </c>
      <c r="F212" s="16">
        <v>343</v>
      </c>
      <c r="G212" s="16">
        <v>159</v>
      </c>
      <c r="H212" s="16">
        <v>111</v>
      </c>
      <c r="I212" s="16">
        <v>27</v>
      </c>
      <c r="J212" s="16">
        <v>40</v>
      </c>
      <c r="K212" s="16">
        <v>6</v>
      </c>
      <c r="L212" s="16">
        <v>0</v>
      </c>
    </row>
    <row r="213" spans="1:12" s="14" customFormat="1" ht="11.25" customHeight="1">
      <c r="A213" s="41" t="s">
        <v>204</v>
      </c>
      <c r="B213" s="41"/>
      <c r="C213" s="16">
        <v>175</v>
      </c>
      <c r="D213" s="16">
        <v>204</v>
      </c>
      <c r="E213" s="16">
        <v>230</v>
      </c>
      <c r="F213" s="16">
        <v>278</v>
      </c>
      <c r="G213" s="16">
        <v>112</v>
      </c>
      <c r="H213" s="16">
        <v>86</v>
      </c>
      <c r="I213" s="16">
        <v>36</v>
      </c>
      <c r="J213" s="16">
        <v>33</v>
      </c>
      <c r="K213" s="16">
        <v>7</v>
      </c>
      <c r="L213" s="16">
        <v>4</v>
      </c>
    </row>
    <row r="214" spans="1:12" s="14" customFormat="1" ht="11.25" customHeight="1">
      <c r="A214" s="41" t="s">
        <v>205</v>
      </c>
      <c r="B214" s="41"/>
      <c r="C214" s="16">
        <v>52</v>
      </c>
      <c r="D214" s="16">
        <v>65</v>
      </c>
      <c r="E214" s="16">
        <v>58</v>
      </c>
      <c r="F214" s="16">
        <v>59</v>
      </c>
      <c r="G214" s="16">
        <v>20</v>
      </c>
      <c r="H214" s="16">
        <v>25</v>
      </c>
      <c r="I214" s="16">
        <v>4</v>
      </c>
      <c r="J214" s="16">
        <v>9</v>
      </c>
      <c r="K214" s="16">
        <v>1</v>
      </c>
      <c r="L214" s="16">
        <v>0</v>
      </c>
    </row>
    <row r="215" spans="1:12" s="14" customFormat="1" ht="11.25" customHeight="1">
      <c r="A215" s="41" t="s">
        <v>206</v>
      </c>
      <c r="B215" s="41"/>
      <c r="C215" s="16">
        <v>28</v>
      </c>
      <c r="D215" s="16">
        <v>34</v>
      </c>
      <c r="E215" s="16">
        <v>30</v>
      </c>
      <c r="F215" s="16">
        <v>38</v>
      </c>
      <c r="G215" s="16">
        <v>9</v>
      </c>
      <c r="H215" s="16">
        <v>18</v>
      </c>
      <c r="I215" s="16">
        <v>6</v>
      </c>
      <c r="J215" s="16">
        <v>5</v>
      </c>
      <c r="K215" s="16">
        <v>0</v>
      </c>
      <c r="L215" s="16">
        <v>0</v>
      </c>
    </row>
    <row r="216" spans="1:12" s="14" customFormat="1" ht="11.25" customHeight="1">
      <c r="A216" s="41" t="s">
        <v>207</v>
      </c>
      <c r="B216" s="41"/>
      <c r="C216" s="16">
        <v>147</v>
      </c>
      <c r="D216" s="16">
        <v>172</v>
      </c>
      <c r="E216" s="16">
        <v>247</v>
      </c>
      <c r="F216" s="16">
        <v>274</v>
      </c>
      <c r="G216" s="16">
        <v>69</v>
      </c>
      <c r="H216" s="16">
        <v>99</v>
      </c>
      <c r="I216" s="16">
        <v>45</v>
      </c>
      <c r="J216" s="16">
        <v>48</v>
      </c>
      <c r="K216" s="16">
        <v>12</v>
      </c>
      <c r="L216" s="16">
        <v>1</v>
      </c>
    </row>
    <row r="217" spans="1:12" s="14" customFormat="1" ht="11.25" customHeight="1">
      <c r="A217" s="41" t="s">
        <v>208</v>
      </c>
      <c r="B217" s="41"/>
      <c r="C217" s="16">
        <v>535</v>
      </c>
      <c r="D217" s="16">
        <v>649</v>
      </c>
      <c r="E217" s="16">
        <v>748</v>
      </c>
      <c r="F217" s="16">
        <v>992</v>
      </c>
      <c r="G217" s="16">
        <v>351</v>
      </c>
      <c r="H217" s="16">
        <v>284</v>
      </c>
      <c r="I217" s="16">
        <v>165</v>
      </c>
      <c r="J217" s="16">
        <v>145</v>
      </c>
      <c r="K217" s="16">
        <v>37</v>
      </c>
      <c r="L217" s="16">
        <v>10</v>
      </c>
    </row>
    <row r="218" spans="1:12" s="14" customFormat="1" ht="11.25" customHeight="1">
      <c r="A218" s="41" t="s">
        <v>209</v>
      </c>
      <c r="B218" s="41"/>
      <c r="C218" s="16">
        <v>54</v>
      </c>
      <c r="D218" s="16">
        <v>52</v>
      </c>
      <c r="E218" s="16">
        <v>42</v>
      </c>
      <c r="F218" s="16">
        <v>35</v>
      </c>
      <c r="G218" s="16">
        <v>18</v>
      </c>
      <c r="H218" s="16">
        <v>8</v>
      </c>
      <c r="I218" s="16">
        <v>5</v>
      </c>
      <c r="J218" s="16">
        <v>4</v>
      </c>
      <c r="K218" s="16">
        <v>0</v>
      </c>
      <c r="L218" s="16">
        <v>0</v>
      </c>
    </row>
    <row r="219" spans="1:12" s="14" customFormat="1" ht="11.25" customHeight="1">
      <c r="A219" s="41" t="s">
        <v>210</v>
      </c>
      <c r="B219" s="41"/>
      <c r="C219" s="16">
        <v>197</v>
      </c>
      <c r="D219" s="16">
        <v>260</v>
      </c>
      <c r="E219" s="16">
        <v>334</v>
      </c>
      <c r="F219" s="16">
        <v>375</v>
      </c>
      <c r="G219" s="16">
        <v>105</v>
      </c>
      <c r="H219" s="16">
        <v>120</v>
      </c>
      <c r="I219" s="16">
        <v>75</v>
      </c>
      <c r="J219" s="16">
        <v>62</v>
      </c>
      <c r="K219" s="16">
        <v>13</v>
      </c>
      <c r="L219" s="16">
        <v>0</v>
      </c>
    </row>
    <row r="220" spans="1:12" s="14" customFormat="1" ht="11.25" customHeight="1">
      <c r="A220" s="41" t="s">
        <v>211</v>
      </c>
      <c r="B220" s="41"/>
      <c r="C220" s="16">
        <v>216</v>
      </c>
      <c r="D220" s="16">
        <v>239</v>
      </c>
      <c r="E220" s="16">
        <v>229</v>
      </c>
      <c r="F220" s="16">
        <v>277</v>
      </c>
      <c r="G220" s="16">
        <v>83</v>
      </c>
      <c r="H220" s="16">
        <v>120</v>
      </c>
      <c r="I220" s="16">
        <v>28</v>
      </c>
      <c r="J220" s="16">
        <v>36</v>
      </c>
      <c r="K220" s="16">
        <v>10</v>
      </c>
      <c r="L220" s="16">
        <v>0</v>
      </c>
    </row>
    <row r="221" spans="1:12" s="14" customFormat="1" ht="11.25" customHeight="1">
      <c r="A221" s="37" t="s">
        <v>212</v>
      </c>
      <c r="B221" s="37"/>
      <c r="C221" s="22">
        <v>82</v>
      </c>
      <c r="D221" s="22">
        <v>93</v>
      </c>
      <c r="E221" s="22">
        <v>108</v>
      </c>
      <c r="F221" s="22">
        <v>147</v>
      </c>
      <c r="G221" s="22">
        <v>68</v>
      </c>
      <c r="H221" s="22">
        <v>31</v>
      </c>
      <c r="I221" s="22">
        <v>25</v>
      </c>
      <c r="J221" s="22">
        <v>16</v>
      </c>
      <c r="K221" s="22">
        <v>7</v>
      </c>
      <c r="L221" s="22">
        <v>0</v>
      </c>
    </row>
    <row r="222" spans="1:12" s="14" customFormat="1" ht="11.25" customHeight="1">
      <c r="A222" s="19"/>
      <c r="B222" s="19"/>
      <c r="C222" s="26"/>
      <c r="D222" s="26"/>
      <c r="E222" s="26"/>
      <c r="F222" s="26"/>
      <c r="G222" s="26"/>
      <c r="H222" s="26"/>
      <c r="I222" s="26"/>
      <c r="J222" s="26"/>
      <c r="K222" s="26"/>
      <c r="L222" s="26"/>
    </row>
    <row r="223" spans="1:12" s="27" customFormat="1" ht="11.25" customHeight="1">
      <c r="A223" s="43" t="s">
        <v>213</v>
      </c>
      <c r="B223" s="43"/>
      <c r="C223" s="13">
        <f>SUM(C224:C245)</f>
        <v>1377</v>
      </c>
      <c r="D223" s="13">
        <f>SUM(D224:D245)</f>
        <v>1610</v>
      </c>
      <c r="E223" s="13">
        <f>SUM(E224:E245)</f>
        <v>1859</v>
      </c>
      <c r="F223" s="13">
        <f aca="true" t="shared" si="45" ref="F223:L223">SUM(F224:F245)</f>
        <v>2216</v>
      </c>
      <c r="G223" s="13">
        <f t="shared" si="45"/>
        <v>696</v>
      </c>
      <c r="H223" s="13">
        <f t="shared" si="45"/>
        <v>647</v>
      </c>
      <c r="I223" s="13">
        <f t="shared" si="45"/>
        <v>365</v>
      </c>
      <c r="J223" s="13">
        <f t="shared" si="45"/>
        <v>362</v>
      </c>
      <c r="K223" s="13">
        <f t="shared" si="45"/>
        <v>123</v>
      </c>
      <c r="L223" s="13">
        <f t="shared" si="45"/>
        <v>23</v>
      </c>
    </row>
    <row r="224" spans="1:12" s="14" customFormat="1" ht="11.25" customHeight="1">
      <c r="A224" s="41" t="s">
        <v>214</v>
      </c>
      <c r="B224" s="41"/>
      <c r="C224" s="16">
        <v>46</v>
      </c>
      <c r="D224" s="16">
        <v>80</v>
      </c>
      <c r="E224" s="16">
        <v>137</v>
      </c>
      <c r="F224" s="16">
        <v>161</v>
      </c>
      <c r="G224" s="16">
        <v>56</v>
      </c>
      <c r="H224" s="16">
        <v>49</v>
      </c>
      <c r="I224" s="16">
        <v>22</v>
      </c>
      <c r="J224" s="16">
        <v>22</v>
      </c>
      <c r="K224" s="16">
        <v>10</v>
      </c>
      <c r="L224" s="16">
        <v>2</v>
      </c>
    </row>
    <row r="225" spans="1:12" s="14" customFormat="1" ht="11.25" customHeight="1">
      <c r="A225" s="41" t="s">
        <v>215</v>
      </c>
      <c r="B225" s="41"/>
      <c r="C225" s="20">
        <v>88</v>
      </c>
      <c r="D225" s="20">
        <v>136</v>
      </c>
      <c r="E225" s="20">
        <v>168</v>
      </c>
      <c r="F225" s="20">
        <v>191</v>
      </c>
      <c r="G225" s="20">
        <v>47</v>
      </c>
      <c r="H225" s="20">
        <v>56</v>
      </c>
      <c r="I225" s="20">
        <v>38</v>
      </c>
      <c r="J225" s="20">
        <v>36</v>
      </c>
      <c r="K225" s="20">
        <v>14</v>
      </c>
      <c r="L225" s="20">
        <v>0</v>
      </c>
    </row>
    <row r="226" spans="1:12" s="14" customFormat="1" ht="11.25" customHeight="1">
      <c r="A226" s="41" t="s">
        <v>216</v>
      </c>
      <c r="B226" s="41"/>
      <c r="C226" s="16">
        <v>58</v>
      </c>
      <c r="D226" s="16">
        <v>83</v>
      </c>
      <c r="E226" s="16">
        <v>78</v>
      </c>
      <c r="F226" s="16">
        <v>114</v>
      </c>
      <c r="G226" s="16">
        <v>39</v>
      </c>
      <c r="H226" s="16">
        <v>24</v>
      </c>
      <c r="I226" s="16">
        <v>19</v>
      </c>
      <c r="J226" s="16">
        <v>19</v>
      </c>
      <c r="K226" s="16">
        <v>13</v>
      </c>
      <c r="L226" s="16">
        <v>0</v>
      </c>
    </row>
    <row r="227" spans="1:12" s="14" customFormat="1" ht="11.25" customHeight="1">
      <c r="A227" s="41" t="s">
        <v>217</v>
      </c>
      <c r="B227" s="41"/>
      <c r="C227" s="16">
        <v>45</v>
      </c>
      <c r="D227" s="16">
        <v>29</v>
      </c>
      <c r="E227" s="16">
        <v>27</v>
      </c>
      <c r="F227" s="16">
        <v>35</v>
      </c>
      <c r="G227" s="16">
        <v>16</v>
      </c>
      <c r="H227" s="16">
        <v>11</v>
      </c>
      <c r="I227" s="16">
        <v>5</v>
      </c>
      <c r="J227" s="16">
        <v>0</v>
      </c>
      <c r="K227" s="16">
        <v>3</v>
      </c>
      <c r="L227" s="16">
        <v>0</v>
      </c>
    </row>
    <row r="228" spans="1:12" s="14" customFormat="1" ht="11.25" customHeight="1">
      <c r="A228" s="41" t="s">
        <v>218</v>
      </c>
      <c r="B228" s="41"/>
      <c r="C228" s="16">
        <v>22</v>
      </c>
      <c r="D228" s="16">
        <v>25</v>
      </c>
      <c r="E228" s="16">
        <v>24</v>
      </c>
      <c r="F228" s="16">
        <v>34</v>
      </c>
      <c r="G228" s="16">
        <v>11</v>
      </c>
      <c r="H228" s="16">
        <v>8</v>
      </c>
      <c r="I228" s="16">
        <v>5</v>
      </c>
      <c r="J228" s="16">
        <v>6</v>
      </c>
      <c r="K228" s="16">
        <v>2</v>
      </c>
      <c r="L228" s="16">
        <v>2</v>
      </c>
    </row>
    <row r="229" spans="1:12" s="14" customFormat="1" ht="11.25" customHeight="1">
      <c r="A229" s="41" t="s">
        <v>219</v>
      </c>
      <c r="B229" s="41"/>
      <c r="C229" s="16">
        <v>21</v>
      </c>
      <c r="D229" s="16">
        <v>22</v>
      </c>
      <c r="E229" s="16">
        <v>21</v>
      </c>
      <c r="F229" s="16">
        <v>19</v>
      </c>
      <c r="G229" s="16">
        <v>6</v>
      </c>
      <c r="H229" s="16">
        <v>4</v>
      </c>
      <c r="I229" s="16">
        <v>3</v>
      </c>
      <c r="J229" s="16">
        <v>3</v>
      </c>
      <c r="K229" s="16">
        <v>3</v>
      </c>
      <c r="L229" s="16">
        <v>0</v>
      </c>
    </row>
    <row r="230" spans="1:12" s="14" customFormat="1" ht="11.25" customHeight="1">
      <c r="A230" s="41" t="s">
        <v>220</v>
      </c>
      <c r="B230" s="41"/>
      <c r="C230" s="16">
        <v>36</v>
      </c>
      <c r="D230" s="16">
        <v>27</v>
      </c>
      <c r="E230" s="16">
        <v>24</v>
      </c>
      <c r="F230" s="16">
        <v>30</v>
      </c>
      <c r="G230" s="16">
        <v>13</v>
      </c>
      <c r="H230" s="16">
        <v>10</v>
      </c>
      <c r="I230" s="16">
        <v>5</v>
      </c>
      <c r="J230" s="16">
        <v>0</v>
      </c>
      <c r="K230" s="16">
        <v>2</v>
      </c>
      <c r="L230" s="16">
        <v>0</v>
      </c>
    </row>
    <row r="231" spans="1:12" s="14" customFormat="1" ht="11.25" customHeight="1">
      <c r="A231" s="41" t="s">
        <v>221</v>
      </c>
      <c r="B231" s="41"/>
      <c r="C231" s="16">
        <v>148</v>
      </c>
      <c r="D231" s="16">
        <v>160</v>
      </c>
      <c r="E231" s="16">
        <v>188</v>
      </c>
      <c r="F231" s="16">
        <v>203</v>
      </c>
      <c r="G231" s="16">
        <v>78</v>
      </c>
      <c r="H231" s="16">
        <v>54</v>
      </c>
      <c r="I231" s="16">
        <v>28</v>
      </c>
      <c r="J231" s="16">
        <v>26</v>
      </c>
      <c r="K231" s="16">
        <v>14</v>
      </c>
      <c r="L231" s="16">
        <v>3</v>
      </c>
    </row>
    <row r="232" spans="1:12" s="14" customFormat="1" ht="11.25" customHeight="1">
      <c r="A232" s="41" t="s">
        <v>222</v>
      </c>
      <c r="B232" s="41"/>
      <c r="C232" s="16">
        <v>24</v>
      </c>
      <c r="D232" s="16">
        <v>18</v>
      </c>
      <c r="E232" s="16">
        <v>20</v>
      </c>
      <c r="F232" s="16">
        <v>28</v>
      </c>
      <c r="G232" s="16">
        <v>13</v>
      </c>
      <c r="H232" s="16">
        <v>9</v>
      </c>
      <c r="I232" s="16">
        <v>3</v>
      </c>
      <c r="J232" s="16">
        <v>2</v>
      </c>
      <c r="K232" s="16">
        <v>0</v>
      </c>
      <c r="L232" s="16">
        <v>1</v>
      </c>
    </row>
    <row r="233" spans="1:12" s="14" customFormat="1" ht="11.25" customHeight="1">
      <c r="A233" s="41" t="s">
        <v>223</v>
      </c>
      <c r="B233" s="41"/>
      <c r="C233" s="16">
        <v>158</v>
      </c>
      <c r="D233" s="16">
        <v>148</v>
      </c>
      <c r="E233" s="16">
        <v>151</v>
      </c>
      <c r="F233" s="16">
        <v>201</v>
      </c>
      <c r="G233" s="16">
        <v>68</v>
      </c>
      <c r="H233" s="16">
        <v>69</v>
      </c>
      <c r="I233" s="16">
        <v>24</v>
      </c>
      <c r="J233" s="16">
        <v>32</v>
      </c>
      <c r="K233" s="16">
        <v>5</v>
      </c>
      <c r="L233" s="16">
        <v>3</v>
      </c>
    </row>
    <row r="234" spans="1:12" s="14" customFormat="1" ht="11.25" customHeight="1">
      <c r="A234" s="41" t="s">
        <v>224</v>
      </c>
      <c r="B234" s="41"/>
      <c r="C234" s="16">
        <v>23</v>
      </c>
      <c r="D234" s="16">
        <v>22</v>
      </c>
      <c r="E234" s="16">
        <v>33</v>
      </c>
      <c r="F234" s="16">
        <v>35</v>
      </c>
      <c r="G234" s="16">
        <v>8</v>
      </c>
      <c r="H234" s="16">
        <v>7</v>
      </c>
      <c r="I234" s="16">
        <v>10</v>
      </c>
      <c r="J234" s="16">
        <v>7</v>
      </c>
      <c r="K234" s="16">
        <v>3</v>
      </c>
      <c r="L234" s="16">
        <v>0</v>
      </c>
    </row>
    <row r="235" spans="1:12" s="14" customFormat="1" ht="11.25" customHeight="1">
      <c r="A235" s="41" t="s">
        <v>225</v>
      </c>
      <c r="B235" s="41"/>
      <c r="C235" s="16">
        <v>28</v>
      </c>
      <c r="D235" s="16">
        <v>28</v>
      </c>
      <c r="E235" s="16">
        <v>19</v>
      </c>
      <c r="F235" s="16">
        <v>21</v>
      </c>
      <c r="G235" s="16">
        <v>8</v>
      </c>
      <c r="H235" s="16">
        <v>6</v>
      </c>
      <c r="I235" s="16">
        <v>5</v>
      </c>
      <c r="J235" s="16">
        <v>2</v>
      </c>
      <c r="K235" s="16">
        <v>0</v>
      </c>
      <c r="L235" s="16">
        <v>0</v>
      </c>
    </row>
    <row r="236" spans="1:12" s="14" customFormat="1" ht="11.25" customHeight="1">
      <c r="A236" s="41" t="s">
        <v>226</v>
      </c>
      <c r="B236" s="41"/>
      <c r="C236" s="16">
        <v>56</v>
      </c>
      <c r="D236" s="16">
        <v>59</v>
      </c>
      <c r="E236" s="16">
        <v>71</v>
      </c>
      <c r="F236" s="16">
        <v>81</v>
      </c>
      <c r="G236" s="16">
        <v>20</v>
      </c>
      <c r="H236" s="16">
        <v>27</v>
      </c>
      <c r="I236" s="16">
        <v>14</v>
      </c>
      <c r="J236" s="16">
        <v>16</v>
      </c>
      <c r="K236" s="16">
        <v>3</v>
      </c>
      <c r="L236" s="16">
        <v>1</v>
      </c>
    </row>
    <row r="237" spans="1:12" s="14" customFormat="1" ht="11.25" customHeight="1">
      <c r="A237" s="41" t="s">
        <v>227</v>
      </c>
      <c r="B237" s="41"/>
      <c r="C237" s="16">
        <v>114</v>
      </c>
      <c r="D237" s="16">
        <v>182</v>
      </c>
      <c r="E237" s="16">
        <v>230</v>
      </c>
      <c r="F237" s="16">
        <v>272</v>
      </c>
      <c r="G237" s="16">
        <v>59</v>
      </c>
      <c r="H237" s="16">
        <v>85</v>
      </c>
      <c r="I237" s="16">
        <v>50</v>
      </c>
      <c r="J237" s="16">
        <v>54</v>
      </c>
      <c r="K237" s="16">
        <v>20</v>
      </c>
      <c r="L237" s="16">
        <v>4</v>
      </c>
    </row>
    <row r="238" spans="1:12" s="14" customFormat="1" ht="11.25" customHeight="1">
      <c r="A238" s="41" t="s">
        <v>228</v>
      </c>
      <c r="B238" s="41"/>
      <c r="C238" s="16">
        <v>40</v>
      </c>
      <c r="D238" s="16">
        <v>32</v>
      </c>
      <c r="E238" s="16">
        <v>23</v>
      </c>
      <c r="F238" s="16">
        <v>19</v>
      </c>
      <c r="G238" s="16">
        <v>10</v>
      </c>
      <c r="H238" s="16">
        <v>7</v>
      </c>
      <c r="I238" s="16">
        <v>1</v>
      </c>
      <c r="J238" s="16">
        <v>0</v>
      </c>
      <c r="K238" s="16">
        <v>1</v>
      </c>
      <c r="L238" s="16">
        <v>0</v>
      </c>
    </row>
    <row r="239" spans="1:12" s="14" customFormat="1" ht="11.25" customHeight="1">
      <c r="A239" s="41" t="s">
        <v>229</v>
      </c>
      <c r="B239" s="41"/>
      <c r="C239" s="16">
        <v>25</v>
      </c>
      <c r="D239" s="16">
        <v>40</v>
      </c>
      <c r="E239" s="16">
        <v>66</v>
      </c>
      <c r="F239" s="16">
        <v>68</v>
      </c>
      <c r="G239" s="16">
        <v>15</v>
      </c>
      <c r="H239" s="16">
        <v>19</v>
      </c>
      <c r="I239" s="16">
        <v>23</v>
      </c>
      <c r="J239" s="16">
        <v>10</v>
      </c>
      <c r="K239" s="16">
        <v>1</v>
      </c>
      <c r="L239" s="16">
        <v>0</v>
      </c>
    </row>
    <row r="240" spans="1:12" s="14" customFormat="1" ht="11.25" customHeight="1">
      <c r="A240" s="41" t="s">
        <v>230</v>
      </c>
      <c r="B240" s="41"/>
      <c r="C240" s="16">
        <v>125</v>
      </c>
      <c r="D240" s="16">
        <v>166</v>
      </c>
      <c r="E240" s="16">
        <v>233</v>
      </c>
      <c r="F240" s="16">
        <v>314</v>
      </c>
      <c r="G240" s="16">
        <v>103</v>
      </c>
      <c r="H240" s="16">
        <v>83</v>
      </c>
      <c r="I240" s="16">
        <v>52</v>
      </c>
      <c r="J240" s="16">
        <v>57</v>
      </c>
      <c r="K240" s="16">
        <v>17</v>
      </c>
      <c r="L240" s="16">
        <v>2</v>
      </c>
    </row>
    <row r="241" spans="1:12" s="14" customFormat="1" ht="11.25" customHeight="1">
      <c r="A241" s="41" t="s">
        <v>231</v>
      </c>
      <c r="B241" s="41"/>
      <c r="C241" s="16">
        <v>35</v>
      </c>
      <c r="D241" s="16">
        <v>39</v>
      </c>
      <c r="E241" s="16">
        <v>31</v>
      </c>
      <c r="F241" s="16">
        <v>34</v>
      </c>
      <c r="G241" s="16">
        <v>14</v>
      </c>
      <c r="H241" s="16">
        <v>7</v>
      </c>
      <c r="I241" s="16">
        <v>8</v>
      </c>
      <c r="J241" s="16">
        <v>4</v>
      </c>
      <c r="K241" s="16">
        <v>1</v>
      </c>
      <c r="L241" s="16">
        <v>0</v>
      </c>
    </row>
    <row r="242" spans="1:12" s="14" customFormat="1" ht="11.25" customHeight="1">
      <c r="A242" s="41" t="s">
        <v>232</v>
      </c>
      <c r="B242" s="41"/>
      <c r="C242" s="16">
        <v>63</v>
      </c>
      <c r="D242" s="16">
        <v>78</v>
      </c>
      <c r="E242" s="16">
        <v>106</v>
      </c>
      <c r="F242" s="16">
        <v>141</v>
      </c>
      <c r="G242" s="16">
        <v>47</v>
      </c>
      <c r="H242" s="16">
        <v>37</v>
      </c>
      <c r="I242" s="16">
        <v>19</v>
      </c>
      <c r="J242" s="16">
        <v>34</v>
      </c>
      <c r="K242" s="16">
        <v>3</v>
      </c>
      <c r="L242" s="16">
        <v>1</v>
      </c>
    </row>
    <row r="243" spans="1:12" s="14" customFormat="1" ht="11.25" customHeight="1">
      <c r="A243" s="41" t="s">
        <v>233</v>
      </c>
      <c r="B243" s="41"/>
      <c r="C243" s="16">
        <v>85</v>
      </c>
      <c r="D243" s="16">
        <v>78</v>
      </c>
      <c r="E243" s="16">
        <v>68</v>
      </c>
      <c r="F243" s="16">
        <v>64</v>
      </c>
      <c r="G243" s="16">
        <v>12</v>
      </c>
      <c r="H243" s="16">
        <v>28</v>
      </c>
      <c r="I243" s="16">
        <v>7</v>
      </c>
      <c r="J243" s="16">
        <v>10</v>
      </c>
      <c r="K243" s="16">
        <v>4</v>
      </c>
      <c r="L243" s="16">
        <v>3</v>
      </c>
    </row>
    <row r="244" spans="1:12" s="14" customFormat="1" ht="11.25" customHeight="1">
      <c r="A244" s="41" t="s">
        <v>234</v>
      </c>
      <c r="B244" s="41"/>
      <c r="C244" s="16">
        <v>37</v>
      </c>
      <c r="D244" s="16">
        <v>35</v>
      </c>
      <c r="E244" s="16">
        <v>34</v>
      </c>
      <c r="F244" s="16">
        <v>40</v>
      </c>
      <c r="G244" s="16">
        <v>8</v>
      </c>
      <c r="H244" s="16">
        <v>15</v>
      </c>
      <c r="I244" s="16">
        <v>6</v>
      </c>
      <c r="J244" s="16">
        <v>9</v>
      </c>
      <c r="K244" s="16">
        <v>1</v>
      </c>
      <c r="L244" s="16">
        <v>1</v>
      </c>
    </row>
    <row r="245" spans="1:12" s="14" customFormat="1" ht="11.25" customHeight="1">
      <c r="A245" s="37" t="s">
        <v>235</v>
      </c>
      <c r="B245" s="37"/>
      <c r="C245" s="22">
        <v>100</v>
      </c>
      <c r="D245" s="22">
        <v>123</v>
      </c>
      <c r="E245" s="22">
        <v>107</v>
      </c>
      <c r="F245" s="22">
        <v>111</v>
      </c>
      <c r="G245" s="22">
        <v>45</v>
      </c>
      <c r="H245" s="22">
        <v>32</v>
      </c>
      <c r="I245" s="22">
        <v>18</v>
      </c>
      <c r="J245" s="22">
        <v>13</v>
      </c>
      <c r="K245" s="22">
        <v>3</v>
      </c>
      <c r="L245" s="22">
        <v>0</v>
      </c>
    </row>
    <row r="246" spans="1:12" s="14" customFormat="1" ht="11.25" customHeight="1">
      <c r="A246" s="19"/>
      <c r="B246" s="19"/>
      <c r="C246" s="26"/>
      <c r="D246" s="26"/>
      <c r="E246" s="26"/>
      <c r="F246" s="26"/>
      <c r="G246" s="26"/>
      <c r="H246" s="26"/>
      <c r="I246" s="26"/>
      <c r="J246" s="26"/>
      <c r="K246" s="26"/>
      <c r="L246" s="26"/>
    </row>
    <row r="247" spans="1:12" s="27" customFormat="1" ht="11.25" customHeight="1">
      <c r="A247" s="43" t="s">
        <v>236</v>
      </c>
      <c r="B247" s="43"/>
      <c r="C247" s="13">
        <f>SUM(C248:C266)</f>
        <v>11136</v>
      </c>
      <c r="D247" s="13">
        <f>SUM(D248:D266)</f>
        <v>13648</v>
      </c>
      <c r="E247" s="13">
        <f>SUM(E248:E266)</f>
        <v>16038</v>
      </c>
      <c r="F247" s="13">
        <f aca="true" t="shared" si="46" ref="F247:L247">SUM(F248:F266)</f>
        <v>18561</v>
      </c>
      <c r="G247" s="13">
        <f t="shared" si="46"/>
        <v>6108</v>
      </c>
      <c r="H247" s="13">
        <f t="shared" si="46"/>
        <v>5516</v>
      </c>
      <c r="I247" s="13">
        <f t="shared" si="46"/>
        <v>3408</v>
      </c>
      <c r="J247" s="13">
        <f t="shared" si="46"/>
        <v>2705</v>
      </c>
      <c r="K247" s="13">
        <f t="shared" si="46"/>
        <v>640</v>
      </c>
      <c r="L247" s="13">
        <f t="shared" si="46"/>
        <v>184</v>
      </c>
    </row>
    <row r="248" spans="1:12" s="14" customFormat="1" ht="11.25" customHeight="1">
      <c r="A248" s="41" t="s">
        <v>237</v>
      </c>
      <c r="B248" s="41"/>
      <c r="C248" s="16">
        <v>757</v>
      </c>
      <c r="D248" s="16">
        <v>1035</v>
      </c>
      <c r="E248" s="16">
        <v>1282</v>
      </c>
      <c r="F248" s="16">
        <v>1452</v>
      </c>
      <c r="G248" s="16">
        <v>356</v>
      </c>
      <c r="H248" s="16">
        <v>458</v>
      </c>
      <c r="I248" s="16">
        <v>307</v>
      </c>
      <c r="J248" s="16">
        <v>243</v>
      </c>
      <c r="K248" s="16">
        <v>69</v>
      </c>
      <c r="L248" s="16">
        <v>19</v>
      </c>
    </row>
    <row r="249" spans="1:12" s="14" customFormat="1" ht="11.25" customHeight="1">
      <c r="A249" s="41" t="s">
        <v>238</v>
      </c>
      <c r="B249" s="41"/>
      <c r="C249" s="20">
        <v>5574</v>
      </c>
      <c r="D249" s="20">
        <v>6257</v>
      </c>
      <c r="E249" s="20">
        <v>6943</v>
      </c>
      <c r="F249" s="20">
        <v>7294</v>
      </c>
      <c r="G249" s="20">
        <v>2661</v>
      </c>
      <c r="H249" s="20">
        <v>2171</v>
      </c>
      <c r="I249" s="20">
        <v>1228</v>
      </c>
      <c r="J249" s="20">
        <v>947</v>
      </c>
      <c r="K249" s="20">
        <v>222</v>
      </c>
      <c r="L249" s="20">
        <v>65</v>
      </c>
    </row>
    <row r="250" spans="1:12" s="14" customFormat="1" ht="11.25" customHeight="1">
      <c r="A250" s="41" t="s">
        <v>239</v>
      </c>
      <c r="B250" s="41"/>
      <c r="C250" s="16">
        <v>285</v>
      </c>
      <c r="D250" s="16">
        <v>389</v>
      </c>
      <c r="E250" s="16">
        <v>526</v>
      </c>
      <c r="F250" s="16">
        <v>688</v>
      </c>
      <c r="G250" s="16">
        <v>213</v>
      </c>
      <c r="H250" s="16">
        <v>175</v>
      </c>
      <c r="I250" s="16">
        <v>136</v>
      </c>
      <c r="J250" s="16">
        <v>111</v>
      </c>
      <c r="K250" s="16">
        <v>36</v>
      </c>
      <c r="L250" s="16">
        <v>17</v>
      </c>
    </row>
    <row r="251" spans="1:12" s="14" customFormat="1" ht="11.25" customHeight="1">
      <c r="A251" s="41" t="s">
        <v>240</v>
      </c>
      <c r="B251" s="41"/>
      <c r="C251" s="16">
        <v>420</v>
      </c>
      <c r="D251" s="16">
        <v>505</v>
      </c>
      <c r="E251" s="16">
        <v>651</v>
      </c>
      <c r="F251" s="16">
        <v>934</v>
      </c>
      <c r="G251" s="16">
        <v>282</v>
      </c>
      <c r="H251" s="16">
        <v>287</v>
      </c>
      <c r="I251" s="16">
        <v>170</v>
      </c>
      <c r="J251" s="16">
        <v>150</v>
      </c>
      <c r="K251" s="16">
        <v>38</v>
      </c>
      <c r="L251" s="16">
        <v>7</v>
      </c>
    </row>
    <row r="252" spans="1:12" s="14" customFormat="1" ht="11.25" customHeight="1">
      <c r="A252" s="41" t="s">
        <v>241</v>
      </c>
      <c r="B252" s="41"/>
      <c r="C252" s="16">
        <v>1810</v>
      </c>
      <c r="D252" s="16">
        <v>2338</v>
      </c>
      <c r="E252" s="16">
        <v>2783</v>
      </c>
      <c r="F252" s="16">
        <v>3273</v>
      </c>
      <c r="G252" s="16">
        <v>1147</v>
      </c>
      <c r="H252" s="16">
        <v>950</v>
      </c>
      <c r="I252" s="16">
        <v>587</v>
      </c>
      <c r="J252" s="16">
        <v>468</v>
      </c>
      <c r="K252" s="16">
        <v>94</v>
      </c>
      <c r="L252" s="16">
        <v>27</v>
      </c>
    </row>
    <row r="253" spans="1:12" s="14" customFormat="1" ht="11.25" customHeight="1">
      <c r="A253" s="41" t="s">
        <v>242</v>
      </c>
      <c r="B253" s="41"/>
      <c r="C253" s="16">
        <v>102</v>
      </c>
      <c r="D253" s="16">
        <v>125</v>
      </c>
      <c r="E253" s="16">
        <v>153</v>
      </c>
      <c r="F253" s="16">
        <v>202</v>
      </c>
      <c r="G253" s="16">
        <v>47</v>
      </c>
      <c r="H253" s="16">
        <v>62</v>
      </c>
      <c r="I253" s="16">
        <v>50</v>
      </c>
      <c r="J253" s="16">
        <v>36</v>
      </c>
      <c r="K253" s="16">
        <v>6</v>
      </c>
      <c r="L253" s="16">
        <v>1</v>
      </c>
    </row>
    <row r="254" spans="1:12" s="14" customFormat="1" ht="11.25" customHeight="1">
      <c r="A254" s="41" t="s">
        <v>243</v>
      </c>
      <c r="B254" s="41"/>
      <c r="C254" s="16">
        <v>156</v>
      </c>
      <c r="D254" s="16">
        <v>176</v>
      </c>
      <c r="E254" s="16">
        <v>207</v>
      </c>
      <c r="F254" s="16">
        <v>258</v>
      </c>
      <c r="G254" s="16">
        <v>74</v>
      </c>
      <c r="H254" s="16">
        <v>83</v>
      </c>
      <c r="I254" s="16">
        <v>47</v>
      </c>
      <c r="J254" s="16">
        <v>38</v>
      </c>
      <c r="K254" s="16">
        <v>11</v>
      </c>
      <c r="L254" s="16">
        <v>5</v>
      </c>
    </row>
    <row r="255" spans="1:12" s="14" customFormat="1" ht="11.25" customHeight="1">
      <c r="A255" s="41" t="s">
        <v>244</v>
      </c>
      <c r="B255" s="41"/>
      <c r="C255" s="16">
        <v>124</v>
      </c>
      <c r="D255" s="16">
        <v>170</v>
      </c>
      <c r="E255" s="16">
        <v>198</v>
      </c>
      <c r="F255" s="16">
        <v>304</v>
      </c>
      <c r="G255" s="16">
        <v>102</v>
      </c>
      <c r="H255" s="16">
        <v>98</v>
      </c>
      <c r="I255" s="16">
        <v>51</v>
      </c>
      <c r="J255" s="16">
        <v>42</v>
      </c>
      <c r="K255" s="16">
        <v>8</v>
      </c>
      <c r="L255" s="16">
        <v>3</v>
      </c>
    </row>
    <row r="256" spans="1:12" s="14" customFormat="1" ht="11.25" customHeight="1">
      <c r="A256" s="41" t="s">
        <v>245</v>
      </c>
      <c r="B256" s="41"/>
      <c r="C256" s="16">
        <v>134</v>
      </c>
      <c r="D256" s="16">
        <v>128</v>
      </c>
      <c r="E256" s="16">
        <v>149</v>
      </c>
      <c r="F256" s="16">
        <v>147</v>
      </c>
      <c r="G256" s="16">
        <v>46</v>
      </c>
      <c r="H256" s="16">
        <v>39</v>
      </c>
      <c r="I256" s="16">
        <v>29</v>
      </c>
      <c r="J256" s="16">
        <v>25</v>
      </c>
      <c r="K256" s="16">
        <v>7</v>
      </c>
      <c r="L256" s="16">
        <v>1</v>
      </c>
    </row>
    <row r="257" spans="1:12" s="14" customFormat="1" ht="11.25" customHeight="1">
      <c r="A257" s="41" t="s">
        <v>246</v>
      </c>
      <c r="B257" s="41"/>
      <c r="C257" s="16">
        <v>253</v>
      </c>
      <c r="D257" s="16">
        <v>331</v>
      </c>
      <c r="E257" s="16">
        <v>396</v>
      </c>
      <c r="F257" s="16">
        <v>470</v>
      </c>
      <c r="G257" s="16">
        <v>145</v>
      </c>
      <c r="H257" s="16">
        <v>128</v>
      </c>
      <c r="I257" s="16">
        <v>108</v>
      </c>
      <c r="J257" s="16">
        <v>78</v>
      </c>
      <c r="K257" s="16">
        <v>7</v>
      </c>
      <c r="L257" s="16">
        <v>4</v>
      </c>
    </row>
    <row r="258" spans="1:12" s="14" customFormat="1" ht="11.25" customHeight="1">
      <c r="A258" s="41" t="s">
        <v>247</v>
      </c>
      <c r="B258" s="41"/>
      <c r="C258" s="16">
        <v>110</v>
      </c>
      <c r="D258" s="16">
        <v>119</v>
      </c>
      <c r="E258" s="16">
        <v>120</v>
      </c>
      <c r="F258" s="16">
        <v>144</v>
      </c>
      <c r="G258" s="16">
        <v>38</v>
      </c>
      <c r="H258" s="16">
        <v>58</v>
      </c>
      <c r="I258" s="16">
        <v>20</v>
      </c>
      <c r="J258" s="16">
        <v>25</v>
      </c>
      <c r="K258" s="16">
        <v>3</v>
      </c>
      <c r="L258" s="16">
        <v>0</v>
      </c>
    </row>
    <row r="259" spans="1:12" s="14" customFormat="1" ht="11.25" customHeight="1">
      <c r="A259" s="41" t="s">
        <v>248</v>
      </c>
      <c r="B259" s="41"/>
      <c r="C259" s="16">
        <v>24</v>
      </c>
      <c r="D259" s="16">
        <v>28</v>
      </c>
      <c r="E259" s="16">
        <v>31</v>
      </c>
      <c r="F259" s="16">
        <v>41</v>
      </c>
      <c r="G259" s="16">
        <v>9</v>
      </c>
      <c r="H259" s="16">
        <v>15</v>
      </c>
      <c r="I259" s="16">
        <v>7</v>
      </c>
      <c r="J259" s="16">
        <v>5</v>
      </c>
      <c r="K259" s="16">
        <v>5</v>
      </c>
      <c r="L259" s="16">
        <v>0</v>
      </c>
    </row>
    <row r="260" spans="1:12" s="14" customFormat="1" ht="11.25" customHeight="1">
      <c r="A260" s="41" t="s">
        <v>249</v>
      </c>
      <c r="B260" s="41"/>
      <c r="C260" s="16">
        <v>432</v>
      </c>
      <c r="D260" s="16">
        <v>567</v>
      </c>
      <c r="E260" s="16">
        <v>622</v>
      </c>
      <c r="F260" s="16">
        <v>932</v>
      </c>
      <c r="G260" s="16">
        <v>315</v>
      </c>
      <c r="H260" s="16">
        <v>276</v>
      </c>
      <c r="I260" s="16">
        <v>156</v>
      </c>
      <c r="J260" s="16">
        <v>146</v>
      </c>
      <c r="K260" s="16">
        <v>30</v>
      </c>
      <c r="L260" s="16">
        <v>9</v>
      </c>
    </row>
    <row r="261" spans="1:12" s="14" customFormat="1" ht="11.25" customHeight="1">
      <c r="A261" s="41" t="s">
        <v>250</v>
      </c>
      <c r="B261" s="41"/>
      <c r="C261" s="16">
        <v>120</v>
      </c>
      <c r="D261" s="16">
        <v>144</v>
      </c>
      <c r="E261" s="16">
        <v>166</v>
      </c>
      <c r="F261" s="16">
        <v>220</v>
      </c>
      <c r="G261" s="16">
        <v>79</v>
      </c>
      <c r="H261" s="16">
        <v>63</v>
      </c>
      <c r="I261" s="16">
        <v>38</v>
      </c>
      <c r="J261" s="16">
        <v>31</v>
      </c>
      <c r="K261" s="16">
        <v>8</v>
      </c>
      <c r="L261" s="16">
        <v>1</v>
      </c>
    </row>
    <row r="262" spans="1:12" s="14" customFormat="1" ht="11.25" customHeight="1">
      <c r="A262" s="41" t="s">
        <v>251</v>
      </c>
      <c r="B262" s="41"/>
      <c r="C262" s="16">
        <v>120</v>
      </c>
      <c r="D262" s="16">
        <v>141</v>
      </c>
      <c r="E262" s="16">
        <v>152</v>
      </c>
      <c r="F262" s="16">
        <v>195</v>
      </c>
      <c r="G262" s="16">
        <v>52</v>
      </c>
      <c r="H262" s="16">
        <v>51</v>
      </c>
      <c r="I262" s="16">
        <v>55</v>
      </c>
      <c r="J262" s="16">
        <v>27</v>
      </c>
      <c r="K262" s="16">
        <v>6</v>
      </c>
      <c r="L262" s="16">
        <v>4</v>
      </c>
    </row>
    <row r="263" spans="1:12" s="14" customFormat="1" ht="11.25" customHeight="1">
      <c r="A263" s="41" t="s">
        <v>252</v>
      </c>
      <c r="B263" s="41"/>
      <c r="C263" s="16">
        <v>39</v>
      </c>
      <c r="D263" s="16">
        <v>32</v>
      </c>
      <c r="E263" s="16">
        <v>41</v>
      </c>
      <c r="F263" s="16">
        <v>53</v>
      </c>
      <c r="G263" s="16">
        <v>20</v>
      </c>
      <c r="H263" s="16">
        <v>17</v>
      </c>
      <c r="I263" s="16">
        <v>10</v>
      </c>
      <c r="J263" s="16">
        <v>6</v>
      </c>
      <c r="K263" s="16">
        <v>0</v>
      </c>
      <c r="L263" s="16">
        <v>0</v>
      </c>
    </row>
    <row r="264" spans="1:12" s="14" customFormat="1" ht="11.25" customHeight="1">
      <c r="A264" s="41" t="s">
        <v>253</v>
      </c>
      <c r="B264" s="41"/>
      <c r="C264" s="16">
        <v>222</v>
      </c>
      <c r="D264" s="16">
        <v>376</v>
      </c>
      <c r="E264" s="16">
        <v>631</v>
      </c>
      <c r="F264" s="16">
        <v>794</v>
      </c>
      <c r="G264" s="16">
        <v>197</v>
      </c>
      <c r="H264" s="16">
        <v>213</v>
      </c>
      <c r="I264" s="16">
        <v>170</v>
      </c>
      <c r="J264" s="16">
        <v>158</v>
      </c>
      <c r="K264" s="16">
        <v>41</v>
      </c>
      <c r="L264" s="16">
        <v>15</v>
      </c>
    </row>
    <row r="265" spans="1:12" s="14" customFormat="1" ht="11.25" customHeight="1">
      <c r="A265" s="41" t="s">
        <v>254</v>
      </c>
      <c r="B265" s="41"/>
      <c r="C265" s="16">
        <v>71</v>
      </c>
      <c r="D265" s="16">
        <v>72</v>
      </c>
      <c r="E265" s="16">
        <v>76</v>
      </c>
      <c r="F265" s="16">
        <v>88</v>
      </c>
      <c r="G265" s="16">
        <v>42</v>
      </c>
      <c r="H265" s="16">
        <v>26</v>
      </c>
      <c r="I265" s="16">
        <v>10</v>
      </c>
      <c r="J265" s="16">
        <v>6</v>
      </c>
      <c r="K265" s="16">
        <v>4</v>
      </c>
      <c r="L265" s="16">
        <v>0</v>
      </c>
    </row>
    <row r="266" spans="1:12" s="14" customFormat="1" ht="11.25" customHeight="1">
      <c r="A266" s="37" t="s">
        <v>255</v>
      </c>
      <c r="B266" s="37"/>
      <c r="C266" s="22">
        <v>383</v>
      </c>
      <c r="D266" s="22">
        <v>715</v>
      </c>
      <c r="E266" s="22">
        <v>911</v>
      </c>
      <c r="F266" s="22">
        <v>1072</v>
      </c>
      <c r="G266" s="22">
        <v>283</v>
      </c>
      <c r="H266" s="22">
        <v>346</v>
      </c>
      <c r="I266" s="22">
        <v>229</v>
      </c>
      <c r="J266" s="22">
        <v>163</v>
      </c>
      <c r="K266" s="22">
        <v>45</v>
      </c>
      <c r="L266" s="22">
        <v>6</v>
      </c>
    </row>
    <row r="267" spans="1:12" s="14" customFormat="1" ht="11.25" customHeight="1">
      <c r="A267" s="19"/>
      <c r="B267" s="19"/>
      <c r="C267" s="26"/>
      <c r="D267" s="26"/>
      <c r="E267" s="26"/>
      <c r="F267" s="26"/>
      <c r="G267" s="26"/>
      <c r="H267" s="26"/>
      <c r="I267" s="26"/>
      <c r="J267" s="26"/>
      <c r="K267" s="26"/>
      <c r="L267" s="26"/>
    </row>
    <row r="268" spans="1:12" s="27" customFormat="1" ht="11.25" customHeight="1">
      <c r="A268" s="44" t="s">
        <v>256</v>
      </c>
      <c r="B268" s="44"/>
      <c r="C268" s="13">
        <f>SUM(C269:C274)</f>
        <v>2817</v>
      </c>
      <c r="D268" s="13">
        <f>SUM(D269:D274)</f>
        <v>3241</v>
      </c>
      <c r="E268" s="13">
        <f>SUM(E269:E274)</f>
        <v>3787</v>
      </c>
      <c r="F268" s="13">
        <f aca="true" t="shared" si="47" ref="F268:L268">SUM(F269:F274)</f>
        <v>4512</v>
      </c>
      <c r="G268" s="13">
        <f t="shared" si="47"/>
        <v>1273</v>
      </c>
      <c r="H268" s="13">
        <f t="shared" si="47"/>
        <v>1294</v>
      </c>
      <c r="I268" s="13">
        <f t="shared" si="47"/>
        <v>861</v>
      </c>
      <c r="J268" s="13">
        <f t="shared" si="47"/>
        <v>812</v>
      </c>
      <c r="K268" s="13">
        <f t="shared" si="47"/>
        <v>211</v>
      </c>
      <c r="L268" s="13">
        <f t="shared" si="47"/>
        <v>61</v>
      </c>
    </row>
    <row r="269" spans="1:12" s="14" customFormat="1" ht="11.25" customHeight="1">
      <c r="A269" s="41" t="s">
        <v>257</v>
      </c>
      <c r="B269" s="41"/>
      <c r="C269" s="16">
        <v>1536</v>
      </c>
      <c r="D269" s="16">
        <v>1865</v>
      </c>
      <c r="E269" s="16">
        <v>2107</v>
      </c>
      <c r="F269" s="16">
        <v>2369</v>
      </c>
      <c r="G269" s="16">
        <v>727</v>
      </c>
      <c r="H269" s="16">
        <v>661</v>
      </c>
      <c r="I269" s="16">
        <v>435</v>
      </c>
      <c r="J269" s="16">
        <v>412</v>
      </c>
      <c r="K269" s="16">
        <v>100</v>
      </c>
      <c r="L269" s="16">
        <v>34</v>
      </c>
    </row>
    <row r="270" spans="1:12" s="14" customFormat="1" ht="11.25" customHeight="1">
      <c r="A270" s="41" t="s">
        <v>258</v>
      </c>
      <c r="B270" s="41"/>
      <c r="C270" s="20">
        <v>374</v>
      </c>
      <c r="D270" s="20">
        <v>438</v>
      </c>
      <c r="E270" s="20">
        <v>574</v>
      </c>
      <c r="F270" s="20">
        <v>797</v>
      </c>
      <c r="G270" s="20">
        <v>202</v>
      </c>
      <c r="H270" s="20">
        <v>240</v>
      </c>
      <c r="I270" s="20">
        <v>147</v>
      </c>
      <c r="J270" s="20">
        <v>158</v>
      </c>
      <c r="K270" s="20">
        <v>38</v>
      </c>
      <c r="L270" s="20">
        <v>12</v>
      </c>
    </row>
    <row r="271" spans="1:12" s="14" customFormat="1" ht="11.25" customHeight="1">
      <c r="A271" s="41" t="s">
        <v>259</v>
      </c>
      <c r="B271" s="41"/>
      <c r="C271" s="16">
        <v>193</v>
      </c>
      <c r="D271" s="16">
        <v>167</v>
      </c>
      <c r="E271" s="16">
        <v>205</v>
      </c>
      <c r="F271" s="16">
        <v>255</v>
      </c>
      <c r="G271" s="16">
        <v>83</v>
      </c>
      <c r="H271" s="16">
        <v>79</v>
      </c>
      <c r="I271" s="16">
        <v>49</v>
      </c>
      <c r="J271" s="16">
        <v>30</v>
      </c>
      <c r="K271" s="16">
        <v>13</v>
      </c>
      <c r="L271" s="16">
        <v>1</v>
      </c>
    </row>
    <row r="272" spans="1:12" s="14" customFormat="1" ht="11.25" customHeight="1">
      <c r="A272" s="41" t="s">
        <v>260</v>
      </c>
      <c r="B272" s="41"/>
      <c r="C272" s="16">
        <v>134</v>
      </c>
      <c r="D272" s="16">
        <v>137</v>
      </c>
      <c r="E272" s="16">
        <v>169</v>
      </c>
      <c r="F272" s="16">
        <v>190</v>
      </c>
      <c r="G272" s="16">
        <v>51</v>
      </c>
      <c r="H272" s="16">
        <v>52</v>
      </c>
      <c r="I272" s="16">
        <v>44</v>
      </c>
      <c r="J272" s="16">
        <v>36</v>
      </c>
      <c r="K272" s="16">
        <v>4</v>
      </c>
      <c r="L272" s="16">
        <v>3</v>
      </c>
    </row>
    <row r="273" spans="1:12" s="14" customFormat="1" ht="11.25" customHeight="1">
      <c r="A273" s="41" t="s">
        <v>261</v>
      </c>
      <c r="B273" s="41"/>
      <c r="C273" s="16">
        <v>333</v>
      </c>
      <c r="D273" s="16">
        <v>371</v>
      </c>
      <c r="E273" s="16">
        <v>445</v>
      </c>
      <c r="F273" s="16">
        <v>549</v>
      </c>
      <c r="G273" s="16">
        <v>117</v>
      </c>
      <c r="H273" s="16">
        <v>162</v>
      </c>
      <c r="I273" s="16">
        <v>121</v>
      </c>
      <c r="J273" s="16">
        <v>109</v>
      </c>
      <c r="K273" s="16">
        <v>34</v>
      </c>
      <c r="L273" s="16">
        <v>6</v>
      </c>
    </row>
    <row r="274" spans="1:12" s="14" customFormat="1" ht="11.25" customHeight="1">
      <c r="A274" s="37" t="s">
        <v>262</v>
      </c>
      <c r="B274" s="37"/>
      <c r="C274" s="22">
        <v>247</v>
      </c>
      <c r="D274" s="22">
        <v>263</v>
      </c>
      <c r="E274" s="22">
        <v>287</v>
      </c>
      <c r="F274" s="22">
        <v>352</v>
      </c>
      <c r="G274" s="22">
        <v>93</v>
      </c>
      <c r="H274" s="22">
        <v>100</v>
      </c>
      <c r="I274" s="22">
        <v>65</v>
      </c>
      <c r="J274" s="22">
        <v>67</v>
      </c>
      <c r="K274" s="22">
        <v>22</v>
      </c>
      <c r="L274" s="22">
        <v>5</v>
      </c>
    </row>
    <row r="275" spans="1:12" s="14" customFormat="1" ht="11.25" customHeight="1">
      <c r="A275" s="19"/>
      <c r="B275" s="19"/>
      <c r="C275" s="26"/>
      <c r="D275" s="26"/>
      <c r="E275" s="26"/>
      <c r="F275" s="26"/>
      <c r="G275" s="26"/>
      <c r="H275" s="26"/>
      <c r="I275" s="26"/>
      <c r="J275" s="26"/>
      <c r="K275" s="26"/>
      <c r="L275" s="26"/>
    </row>
    <row r="276" spans="1:12" s="27" customFormat="1" ht="11.25" customHeight="1">
      <c r="A276" s="44" t="s">
        <v>263</v>
      </c>
      <c r="B276" s="44"/>
      <c r="C276" s="13">
        <f>SUM(C277:C293)</f>
        <v>1691</v>
      </c>
      <c r="D276" s="13">
        <f>SUM(D277:D293)</f>
        <v>1815</v>
      </c>
      <c r="E276" s="13">
        <f>SUM(E277:E293)</f>
        <v>2035</v>
      </c>
      <c r="F276" s="13">
        <f aca="true" t="shared" si="48" ref="F276:L276">SUM(F277:F293)</f>
        <v>2261</v>
      </c>
      <c r="G276" s="13">
        <f t="shared" si="48"/>
        <v>799</v>
      </c>
      <c r="H276" s="13">
        <f t="shared" si="48"/>
        <v>681</v>
      </c>
      <c r="I276" s="13">
        <f t="shared" si="48"/>
        <v>358</v>
      </c>
      <c r="J276" s="13">
        <f t="shared" si="48"/>
        <v>282</v>
      </c>
      <c r="K276" s="13">
        <f t="shared" si="48"/>
        <v>106</v>
      </c>
      <c r="L276" s="13">
        <f t="shared" si="48"/>
        <v>35</v>
      </c>
    </row>
    <row r="277" spans="1:12" s="14" customFormat="1" ht="11.25" customHeight="1">
      <c r="A277" s="41" t="s">
        <v>264</v>
      </c>
      <c r="B277" s="41"/>
      <c r="C277" s="16">
        <v>181</v>
      </c>
      <c r="D277" s="16">
        <v>180</v>
      </c>
      <c r="E277" s="16">
        <v>183</v>
      </c>
      <c r="F277" s="16">
        <v>214</v>
      </c>
      <c r="G277" s="16">
        <v>82</v>
      </c>
      <c r="H277" s="16">
        <v>50</v>
      </c>
      <c r="I277" s="16">
        <v>41</v>
      </c>
      <c r="J277" s="16">
        <v>31</v>
      </c>
      <c r="K277" s="16">
        <v>6</v>
      </c>
      <c r="L277" s="16">
        <v>4</v>
      </c>
    </row>
    <row r="278" spans="1:12" s="14" customFormat="1" ht="11.25" customHeight="1">
      <c r="A278" s="41" t="s">
        <v>265</v>
      </c>
      <c r="B278" s="41"/>
      <c r="C278" s="16">
        <v>24</v>
      </c>
      <c r="D278" s="16">
        <v>23</v>
      </c>
      <c r="E278" s="16">
        <v>30</v>
      </c>
      <c r="F278" s="16">
        <v>32</v>
      </c>
      <c r="G278" s="16">
        <v>11</v>
      </c>
      <c r="H278" s="16">
        <v>14</v>
      </c>
      <c r="I278" s="16">
        <v>4</v>
      </c>
      <c r="J278" s="16">
        <v>1</v>
      </c>
      <c r="K278" s="16">
        <v>1</v>
      </c>
      <c r="L278" s="16">
        <v>1</v>
      </c>
    </row>
    <row r="279" spans="1:12" s="14" customFormat="1" ht="11.25" customHeight="1">
      <c r="A279" s="41" t="s">
        <v>266</v>
      </c>
      <c r="B279" s="41"/>
      <c r="C279" s="16">
        <v>27</v>
      </c>
      <c r="D279" s="16">
        <v>30</v>
      </c>
      <c r="E279" s="16">
        <v>35</v>
      </c>
      <c r="F279" s="16">
        <v>35</v>
      </c>
      <c r="G279" s="16">
        <v>13</v>
      </c>
      <c r="H279" s="16">
        <v>8</v>
      </c>
      <c r="I279" s="16">
        <v>7</v>
      </c>
      <c r="J279" s="16">
        <v>6</v>
      </c>
      <c r="K279" s="16">
        <v>1</v>
      </c>
      <c r="L279" s="16">
        <v>0</v>
      </c>
    </row>
    <row r="280" spans="1:12" s="14" customFormat="1" ht="11.25" customHeight="1">
      <c r="A280" s="41" t="s">
        <v>267</v>
      </c>
      <c r="B280" s="41"/>
      <c r="C280" s="16">
        <v>90</v>
      </c>
      <c r="D280" s="16">
        <v>107</v>
      </c>
      <c r="E280" s="16">
        <v>132</v>
      </c>
      <c r="F280" s="16">
        <v>157</v>
      </c>
      <c r="G280" s="16">
        <v>43</v>
      </c>
      <c r="H280" s="16">
        <v>46</v>
      </c>
      <c r="I280" s="16">
        <v>26</v>
      </c>
      <c r="J280" s="16">
        <v>28</v>
      </c>
      <c r="K280" s="16">
        <v>6</v>
      </c>
      <c r="L280" s="16">
        <v>8</v>
      </c>
    </row>
    <row r="281" spans="1:12" s="14" customFormat="1" ht="11.25" customHeight="1">
      <c r="A281" s="41" t="s">
        <v>268</v>
      </c>
      <c r="B281" s="41"/>
      <c r="C281" s="16">
        <v>134</v>
      </c>
      <c r="D281" s="16">
        <v>147</v>
      </c>
      <c r="E281" s="16">
        <v>171</v>
      </c>
      <c r="F281" s="16">
        <v>187</v>
      </c>
      <c r="G281" s="16">
        <v>67</v>
      </c>
      <c r="H281" s="16">
        <v>56</v>
      </c>
      <c r="I281" s="16">
        <v>33</v>
      </c>
      <c r="J281" s="16">
        <v>19</v>
      </c>
      <c r="K281" s="16">
        <v>7</v>
      </c>
      <c r="L281" s="16">
        <v>5</v>
      </c>
    </row>
    <row r="282" spans="1:12" s="14" customFormat="1" ht="11.25" customHeight="1">
      <c r="A282" s="41" t="s">
        <v>269</v>
      </c>
      <c r="B282" s="41"/>
      <c r="C282" s="16">
        <v>18</v>
      </c>
      <c r="D282" s="16">
        <v>20</v>
      </c>
      <c r="E282" s="16">
        <v>23</v>
      </c>
      <c r="F282" s="16">
        <v>21</v>
      </c>
      <c r="G282" s="16">
        <v>9</v>
      </c>
      <c r="H282" s="16">
        <v>5</v>
      </c>
      <c r="I282" s="16">
        <v>5</v>
      </c>
      <c r="J282" s="16">
        <v>0</v>
      </c>
      <c r="K282" s="16">
        <v>2</v>
      </c>
      <c r="L282" s="16">
        <v>0</v>
      </c>
    </row>
    <row r="283" spans="1:12" s="14" customFormat="1" ht="11.25" customHeight="1">
      <c r="A283" s="41" t="s">
        <v>270</v>
      </c>
      <c r="B283" s="41"/>
      <c r="C283" s="16">
        <v>8</v>
      </c>
      <c r="D283" s="16">
        <v>7</v>
      </c>
      <c r="E283" s="16">
        <v>10</v>
      </c>
      <c r="F283" s="16">
        <v>8</v>
      </c>
      <c r="G283" s="16">
        <v>2</v>
      </c>
      <c r="H283" s="16">
        <v>1</v>
      </c>
      <c r="I283" s="16">
        <v>2</v>
      </c>
      <c r="J283" s="16">
        <v>1</v>
      </c>
      <c r="K283" s="16">
        <v>1</v>
      </c>
      <c r="L283" s="16">
        <v>1</v>
      </c>
    </row>
    <row r="284" spans="1:12" s="14" customFormat="1" ht="11.25" customHeight="1">
      <c r="A284" s="41" t="s">
        <v>271</v>
      </c>
      <c r="B284" s="41"/>
      <c r="C284" s="16">
        <v>114</v>
      </c>
      <c r="D284" s="16">
        <v>114</v>
      </c>
      <c r="E284" s="16">
        <v>121</v>
      </c>
      <c r="F284" s="16">
        <v>125</v>
      </c>
      <c r="G284" s="16">
        <v>51</v>
      </c>
      <c r="H284" s="16">
        <v>36</v>
      </c>
      <c r="I284" s="16">
        <v>20</v>
      </c>
      <c r="J284" s="16">
        <v>10</v>
      </c>
      <c r="K284" s="16">
        <v>6</v>
      </c>
      <c r="L284" s="16">
        <v>2</v>
      </c>
    </row>
    <row r="285" spans="1:12" s="14" customFormat="1" ht="11.25" customHeight="1">
      <c r="A285" s="41" t="s">
        <v>272</v>
      </c>
      <c r="B285" s="41"/>
      <c r="C285" s="16">
        <v>30</v>
      </c>
      <c r="D285" s="16">
        <v>30</v>
      </c>
      <c r="E285" s="16">
        <v>34</v>
      </c>
      <c r="F285" s="16">
        <v>40</v>
      </c>
      <c r="G285" s="16">
        <v>20</v>
      </c>
      <c r="H285" s="16">
        <v>10</v>
      </c>
      <c r="I285" s="16">
        <v>4</v>
      </c>
      <c r="J285" s="16">
        <v>3</v>
      </c>
      <c r="K285" s="16">
        <v>3</v>
      </c>
      <c r="L285" s="16">
        <v>0</v>
      </c>
    </row>
    <row r="286" spans="1:12" s="14" customFormat="1" ht="11.25" customHeight="1">
      <c r="A286" s="41" t="s">
        <v>273</v>
      </c>
      <c r="B286" s="41"/>
      <c r="C286" s="16">
        <v>75</v>
      </c>
      <c r="D286" s="16">
        <v>93</v>
      </c>
      <c r="E286" s="16">
        <v>89</v>
      </c>
      <c r="F286" s="16">
        <v>129</v>
      </c>
      <c r="G286" s="16">
        <v>45</v>
      </c>
      <c r="H286" s="16">
        <v>45</v>
      </c>
      <c r="I286" s="16">
        <v>16</v>
      </c>
      <c r="J286" s="16">
        <v>14</v>
      </c>
      <c r="K286" s="16">
        <v>4</v>
      </c>
      <c r="L286" s="16">
        <v>5</v>
      </c>
    </row>
    <row r="287" spans="1:12" s="14" customFormat="1" ht="11.25" customHeight="1">
      <c r="A287" s="41" t="s">
        <v>274</v>
      </c>
      <c r="B287" s="41"/>
      <c r="C287" s="16">
        <v>380</v>
      </c>
      <c r="D287" s="16">
        <v>408</v>
      </c>
      <c r="E287" s="16">
        <v>465</v>
      </c>
      <c r="F287" s="16">
        <v>503</v>
      </c>
      <c r="G287" s="16">
        <v>160</v>
      </c>
      <c r="H287" s="16">
        <v>158</v>
      </c>
      <c r="I287" s="16">
        <v>93</v>
      </c>
      <c r="J287" s="16">
        <v>60</v>
      </c>
      <c r="K287" s="16">
        <v>28</v>
      </c>
      <c r="L287" s="16">
        <v>4</v>
      </c>
    </row>
    <row r="288" spans="1:12" s="14" customFormat="1" ht="11.25" customHeight="1">
      <c r="A288" s="41" t="s">
        <v>275</v>
      </c>
      <c r="B288" s="41"/>
      <c r="C288" s="16">
        <v>19</v>
      </c>
      <c r="D288" s="16">
        <v>20</v>
      </c>
      <c r="E288" s="16">
        <v>22</v>
      </c>
      <c r="F288" s="16">
        <v>22</v>
      </c>
      <c r="G288" s="16">
        <v>14</v>
      </c>
      <c r="H288" s="16">
        <v>4</v>
      </c>
      <c r="I288" s="16">
        <v>0</v>
      </c>
      <c r="J288" s="16">
        <v>2</v>
      </c>
      <c r="K288" s="16">
        <v>1</v>
      </c>
      <c r="L288" s="16">
        <v>1</v>
      </c>
    </row>
    <row r="289" spans="1:12" s="14" customFormat="1" ht="11.25" customHeight="1">
      <c r="A289" s="41" t="s">
        <v>276</v>
      </c>
      <c r="B289" s="41"/>
      <c r="C289" s="16">
        <v>263</v>
      </c>
      <c r="D289" s="16">
        <v>287</v>
      </c>
      <c r="E289" s="16">
        <v>341</v>
      </c>
      <c r="F289" s="16">
        <v>364</v>
      </c>
      <c r="G289" s="16">
        <v>133</v>
      </c>
      <c r="H289" s="16">
        <v>115</v>
      </c>
      <c r="I289" s="16">
        <v>53</v>
      </c>
      <c r="J289" s="16">
        <v>39</v>
      </c>
      <c r="K289" s="16">
        <v>22</v>
      </c>
      <c r="L289" s="16">
        <v>2</v>
      </c>
    </row>
    <row r="290" spans="1:12" s="14" customFormat="1" ht="11.25" customHeight="1">
      <c r="A290" s="41" t="s">
        <v>277</v>
      </c>
      <c r="B290" s="41"/>
      <c r="C290" s="16">
        <v>95</v>
      </c>
      <c r="D290" s="16">
        <v>95</v>
      </c>
      <c r="E290" s="16">
        <v>93</v>
      </c>
      <c r="F290" s="16">
        <v>99</v>
      </c>
      <c r="G290" s="16">
        <v>34</v>
      </c>
      <c r="H290" s="16">
        <v>33</v>
      </c>
      <c r="I290" s="16">
        <v>16</v>
      </c>
      <c r="J290" s="16">
        <v>11</v>
      </c>
      <c r="K290" s="16">
        <v>5</v>
      </c>
      <c r="L290" s="16">
        <v>0</v>
      </c>
    </row>
    <row r="291" spans="1:12" s="14" customFormat="1" ht="11.25" customHeight="1">
      <c r="A291" s="41" t="s">
        <v>278</v>
      </c>
      <c r="B291" s="41"/>
      <c r="C291" s="16">
        <v>57</v>
      </c>
      <c r="D291" s="16">
        <v>55</v>
      </c>
      <c r="E291" s="16">
        <v>56</v>
      </c>
      <c r="F291" s="16">
        <v>57</v>
      </c>
      <c r="G291" s="16">
        <v>16</v>
      </c>
      <c r="H291" s="16">
        <v>20</v>
      </c>
      <c r="I291" s="16">
        <v>5</v>
      </c>
      <c r="J291" s="16">
        <v>15</v>
      </c>
      <c r="K291" s="16">
        <v>1</v>
      </c>
      <c r="L291" s="16">
        <v>0</v>
      </c>
    </row>
    <row r="292" spans="1:12" s="14" customFormat="1" ht="11.25" customHeight="1">
      <c r="A292" s="41" t="s">
        <v>279</v>
      </c>
      <c r="B292" s="41"/>
      <c r="C292" s="16">
        <v>97</v>
      </c>
      <c r="D292" s="16">
        <v>104</v>
      </c>
      <c r="E292" s="16">
        <v>116</v>
      </c>
      <c r="F292" s="16">
        <v>151</v>
      </c>
      <c r="G292" s="16">
        <v>63</v>
      </c>
      <c r="H292" s="16">
        <v>39</v>
      </c>
      <c r="I292" s="16">
        <v>24</v>
      </c>
      <c r="J292" s="16">
        <v>21</v>
      </c>
      <c r="K292" s="16">
        <v>3</v>
      </c>
      <c r="L292" s="16">
        <v>1</v>
      </c>
    </row>
    <row r="293" spans="1:12" s="14" customFormat="1" ht="11.25" customHeight="1">
      <c r="A293" s="37" t="s">
        <v>280</v>
      </c>
      <c r="B293" s="37"/>
      <c r="C293" s="22">
        <v>79</v>
      </c>
      <c r="D293" s="22">
        <v>95</v>
      </c>
      <c r="E293" s="22">
        <v>114</v>
      </c>
      <c r="F293" s="22">
        <v>117</v>
      </c>
      <c r="G293" s="22">
        <v>36</v>
      </c>
      <c r="H293" s="22">
        <v>41</v>
      </c>
      <c r="I293" s="22">
        <v>9</v>
      </c>
      <c r="J293" s="22">
        <v>21</v>
      </c>
      <c r="K293" s="22">
        <v>9</v>
      </c>
      <c r="L293" s="22">
        <v>1</v>
      </c>
    </row>
    <row r="294" spans="1:12" s="14" customFormat="1" ht="11.25" customHeight="1">
      <c r="A294" s="19"/>
      <c r="B294" s="19"/>
      <c r="C294" s="26"/>
      <c r="D294" s="26"/>
      <c r="E294" s="26"/>
      <c r="F294" s="26"/>
      <c r="G294" s="26"/>
      <c r="H294" s="26"/>
      <c r="I294" s="26"/>
      <c r="J294" s="26"/>
      <c r="K294" s="26"/>
      <c r="L294" s="26"/>
    </row>
    <row r="295" spans="1:12" s="27" customFormat="1" ht="11.25" customHeight="1">
      <c r="A295" s="43" t="s">
        <v>281</v>
      </c>
      <c r="B295" s="43"/>
      <c r="C295" s="13">
        <f>SUM(C296:C316)</f>
        <v>3571</v>
      </c>
      <c r="D295" s="13">
        <f>SUM(D296:D316)</f>
        <v>3922</v>
      </c>
      <c r="E295" s="13">
        <f>SUM(E296:E316)</f>
        <v>3920</v>
      </c>
      <c r="F295" s="13">
        <f aca="true" t="shared" si="49" ref="F295:L295">SUM(F296:F316)</f>
        <v>4035</v>
      </c>
      <c r="G295" s="13">
        <f t="shared" si="49"/>
        <v>1400</v>
      </c>
      <c r="H295" s="13">
        <f t="shared" si="49"/>
        <v>1191</v>
      </c>
      <c r="I295" s="13">
        <f t="shared" si="49"/>
        <v>672</v>
      </c>
      <c r="J295" s="13">
        <f t="shared" si="49"/>
        <v>574</v>
      </c>
      <c r="K295" s="13">
        <f t="shared" si="49"/>
        <v>166</v>
      </c>
      <c r="L295" s="13">
        <f t="shared" si="49"/>
        <v>32</v>
      </c>
    </row>
    <row r="296" spans="1:12" s="14" customFormat="1" ht="11.25" customHeight="1">
      <c r="A296" s="41" t="s">
        <v>282</v>
      </c>
      <c r="B296" s="41"/>
      <c r="C296" s="16">
        <v>649</v>
      </c>
      <c r="D296" s="16">
        <v>717</v>
      </c>
      <c r="E296" s="16">
        <v>690</v>
      </c>
      <c r="F296" s="16">
        <v>700</v>
      </c>
      <c r="G296" s="16">
        <v>256</v>
      </c>
      <c r="H296" s="16">
        <v>204</v>
      </c>
      <c r="I296" s="16">
        <v>121</v>
      </c>
      <c r="J296" s="16">
        <v>87</v>
      </c>
      <c r="K296" s="16">
        <v>30</v>
      </c>
      <c r="L296" s="16">
        <v>2</v>
      </c>
    </row>
    <row r="297" spans="1:12" s="14" customFormat="1" ht="11.25" customHeight="1">
      <c r="A297" s="41" t="s">
        <v>283</v>
      </c>
      <c r="B297" s="41"/>
      <c r="C297" s="16">
        <v>31</v>
      </c>
      <c r="D297" s="16">
        <v>28</v>
      </c>
      <c r="E297" s="16">
        <v>38</v>
      </c>
      <c r="F297" s="16">
        <v>48</v>
      </c>
      <c r="G297" s="16">
        <v>18</v>
      </c>
      <c r="H297" s="16">
        <v>19</v>
      </c>
      <c r="I297" s="16">
        <v>4</v>
      </c>
      <c r="J297" s="16">
        <v>5</v>
      </c>
      <c r="K297" s="16">
        <v>2</v>
      </c>
      <c r="L297" s="16">
        <v>0</v>
      </c>
    </row>
    <row r="298" spans="1:12" s="14" customFormat="1" ht="11.25" customHeight="1">
      <c r="A298" s="41" t="s">
        <v>284</v>
      </c>
      <c r="B298" s="41"/>
      <c r="C298" s="16">
        <v>42</v>
      </c>
      <c r="D298" s="16">
        <v>33</v>
      </c>
      <c r="E298" s="16">
        <v>26</v>
      </c>
      <c r="F298" s="16">
        <v>37</v>
      </c>
      <c r="G298" s="16">
        <v>12</v>
      </c>
      <c r="H298" s="16">
        <v>17</v>
      </c>
      <c r="I298" s="16">
        <v>6</v>
      </c>
      <c r="J298" s="16">
        <v>2</v>
      </c>
      <c r="K298" s="16">
        <v>0</v>
      </c>
      <c r="L298" s="16">
        <v>0</v>
      </c>
    </row>
    <row r="299" spans="1:12" s="14" customFormat="1" ht="11.25" customHeight="1">
      <c r="A299" s="41" t="s">
        <v>285</v>
      </c>
      <c r="B299" s="41"/>
      <c r="C299" s="16">
        <v>427</v>
      </c>
      <c r="D299" s="16">
        <v>535</v>
      </c>
      <c r="E299" s="16">
        <v>481</v>
      </c>
      <c r="F299" s="16">
        <v>496</v>
      </c>
      <c r="G299" s="16">
        <v>192</v>
      </c>
      <c r="H299" s="16">
        <v>154</v>
      </c>
      <c r="I299" s="16">
        <v>73</v>
      </c>
      <c r="J299" s="16">
        <v>56</v>
      </c>
      <c r="K299" s="16">
        <v>13</v>
      </c>
      <c r="L299" s="16">
        <v>8</v>
      </c>
    </row>
    <row r="300" spans="1:12" s="14" customFormat="1" ht="11.25" customHeight="1">
      <c r="A300" s="41" t="s">
        <v>286</v>
      </c>
      <c r="B300" s="41"/>
      <c r="C300" s="16">
        <v>12</v>
      </c>
      <c r="D300" s="16">
        <v>16</v>
      </c>
      <c r="E300" s="16">
        <v>24</v>
      </c>
      <c r="F300" s="16">
        <v>21</v>
      </c>
      <c r="G300" s="16">
        <v>8</v>
      </c>
      <c r="H300" s="16">
        <v>8</v>
      </c>
      <c r="I300" s="16">
        <v>3</v>
      </c>
      <c r="J300" s="16">
        <v>2</v>
      </c>
      <c r="K300" s="16">
        <v>0</v>
      </c>
      <c r="L300" s="16">
        <v>0</v>
      </c>
    </row>
    <row r="301" spans="1:12" s="14" customFormat="1" ht="11.25" customHeight="1">
      <c r="A301" s="41" t="s">
        <v>287</v>
      </c>
      <c r="B301" s="41"/>
      <c r="C301" s="16">
        <v>28</v>
      </c>
      <c r="D301" s="16">
        <v>29</v>
      </c>
      <c r="E301" s="16">
        <v>30</v>
      </c>
      <c r="F301" s="16">
        <v>18</v>
      </c>
      <c r="G301" s="16">
        <v>8</v>
      </c>
      <c r="H301" s="16">
        <v>6</v>
      </c>
      <c r="I301" s="16">
        <v>2</v>
      </c>
      <c r="J301" s="16">
        <v>1</v>
      </c>
      <c r="K301" s="16">
        <v>1</v>
      </c>
      <c r="L301" s="16">
        <v>0</v>
      </c>
    </row>
    <row r="302" spans="1:12" s="14" customFormat="1" ht="11.25" customHeight="1">
      <c r="A302" s="41" t="s">
        <v>288</v>
      </c>
      <c r="B302" s="41"/>
      <c r="C302" s="16">
        <v>23</v>
      </c>
      <c r="D302" s="16">
        <v>26</v>
      </c>
      <c r="E302" s="16">
        <v>20</v>
      </c>
      <c r="F302" s="16">
        <v>22</v>
      </c>
      <c r="G302" s="16">
        <v>10</v>
      </c>
      <c r="H302" s="16">
        <v>4</v>
      </c>
      <c r="I302" s="16">
        <v>6</v>
      </c>
      <c r="J302" s="16">
        <v>1</v>
      </c>
      <c r="K302" s="16">
        <v>1</v>
      </c>
      <c r="L302" s="16">
        <v>0</v>
      </c>
    </row>
    <row r="303" spans="1:12" s="14" customFormat="1" ht="11.25" customHeight="1">
      <c r="A303" s="41" t="s">
        <v>289</v>
      </c>
      <c r="B303" s="41"/>
      <c r="C303" s="16">
        <v>28</v>
      </c>
      <c r="D303" s="16">
        <v>30</v>
      </c>
      <c r="E303" s="16">
        <v>36</v>
      </c>
      <c r="F303" s="16">
        <v>44</v>
      </c>
      <c r="G303" s="16">
        <v>18</v>
      </c>
      <c r="H303" s="16">
        <v>18</v>
      </c>
      <c r="I303" s="16">
        <v>6</v>
      </c>
      <c r="J303" s="16">
        <v>1</v>
      </c>
      <c r="K303" s="16">
        <v>1</v>
      </c>
      <c r="L303" s="16">
        <v>0</v>
      </c>
    </row>
    <row r="304" spans="1:12" s="14" customFormat="1" ht="11.25" customHeight="1">
      <c r="A304" s="41" t="s">
        <v>290</v>
      </c>
      <c r="B304" s="41"/>
      <c r="C304" s="16">
        <v>170</v>
      </c>
      <c r="D304" s="16">
        <v>164</v>
      </c>
      <c r="E304" s="16">
        <v>169</v>
      </c>
      <c r="F304" s="16">
        <v>166</v>
      </c>
      <c r="G304" s="16">
        <v>61</v>
      </c>
      <c r="H304" s="16">
        <v>47</v>
      </c>
      <c r="I304" s="16">
        <v>23</v>
      </c>
      <c r="J304" s="16">
        <v>24</v>
      </c>
      <c r="K304" s="16">
        <v>10</v>
      </c>
      <c r="L304" s="16">
        <v>1</v>
      </c>
    </row>
    <row r="305" spans="1:12" s="14" customFormat="1" ht="11.25" customHeight="1">
      <c r="A305" s="41" t="s">
        <v>291</v>
      </c>
      <c r="B305" s="41"/>
      <c r="C305" s="16">
        <v>175</v>
      </c>
      <c r="D305" s="16">
        <v>182</v>
      </c>
      <c r="E305" s="16">
        <v>172</v>
      </c>
      <c r="F305" s="16">
        <v>185</v>
      </c>
      <c r="G305" s="16">
        <v>72</v>
      </c>
      <c r="H305" s="16">
        <v>52</v>
      </c>
      <c r="I305" s="16">
        <v>28</v>
      </c>
      <c r="J305" s="16">
        <v>26</v>
      </c>
      <c r="K305" s="16">
        <v>6</v>
      </c>
      <c r="L305" s="16">
        <v>1</v>
      </c>
    </row>
    <row r="306" spans="1:12" s="14" customFormat="1" ht="11.25" customHeight="1">
      <c r="A306" s="41" t="s">
        <v>292</v>
      </c>
      <c r="B306" s="41"/>
      <c r="C306" s="16">
        <v>45</v>
      </c>
      <c r="D306" s="16">
        <v>60</v>
      </c>
      <c r="E306" s="16">
        <v>66</v>
      </c>
      <c r="F306" s="16">
        <v>70</v>
      </c>
      <c r="G306" s="16">
        <v>26</v>
      </c>
      <c r="H306" s="16">
        <v>20</v>
      </c>
      <c r="I306" s="16">
        <v>11</v>
      </c>
      <c r="J306" s="16">
        <v>11</v>
      </c>
      <c r="K306" s="16">
        <v>2</v>
      </c>
      <c r="L306" s="16">
        <v>0</v>
      </c>
    </row>
    <row r="307" spans="1:12" s="14" customFormat="1" ht="11.25" customHeight="1">
      <c r="A307" s="41" t="s">
        <v>293</v>
      </c>
      <c r="B307" s="41"/>
      <c r="C307" s="16">
        <v>485</v>
      </c>
      <c r="D307" s="16">
        <v>546</v>
      </c>
      <c r="E307" s="16">
        <v>590</v>
      </c>
      <c r="F307" s="16">
        <v>614</v>
      </c>
      <c r="G307" s="16">
        <v>214</v>
      </c>
      <c r="H307" s="16">
        <v>170</v>
      </c>
      <c r="I307" s="16">
        <v>106</v>
      </c>
      <c r="J307" s="16">
        <v>96</v>
      </c>
      <c r="K307" s="16">
        <v>23</v>
      </c>
      <c r="L307" s="16">
        <v>5</v>
      </c>
    </row>
    <row r="308" spans="1:12" s="14" customFormat="1" ht="11.25" customHeight="1">
      <c r="A308" s="41" t="s">
        <v>294</v>
      </c>
      <c r="B308" s="41"/>
      <c r="C308" s="16">
        <v>379</v>
      </c>
      <c r="D308" s="16">
        <v>405</v>
      </c>
      <c r="E308" s="16">
        <v>406</v>
      </c>
      <c r="F308" s="16">
        <v>380</v>
      </c>
      <c r="G308" s="16">
        <v>129</v>
      </c>
      <c r="H308" s="16">
        <v>103</v>
      </c>
      <c r="I308" s="16">
        <v>67</v>
      </c>
      <c r="J308" s="16">
        <v>61</v>
      </c>
      <c r="K308" s="16">
        <v>16</v>
      </c>
      <c r="L308" s="16">
        <v>4</v>
      </c>
    </row>
    <row r="309" spans="1:12" s="14" customFormat="1" ht="11.25" customHeight="1">
      <c r="A309" s="41" t="s">
        <v>295</v>
      </c>
      <c r="B309" s="41"/>
      <c r="C309" s="16">
        <v>56</v>
      </c>
      <c r="D309" s="16">
        <v>85</v>
      </c>
      <c r="E309" s="16">
        <v>94</v>
      </c>
      <c r="F309" s="16">
        <v>94</v>
      </c>
      <c r="G309" s="16">
        <v>20</v>
      </c>
      <c r="H309" s="16">
        <v>23</v>
      </c>
      <c r="I309" s="16">
        <v>21</v>
      </c>
      <c r="J309" s="16">
        <v>18</v>
      </c>
      <c r="K309" s="16">
        <v>7</v>
      </c>
      <c r="L309" s="16">
        <v>5</v>
      </c>
    </row>
    <row r="310" spans="1:12" s="14" customFormat="1" ht="11.25" customHeight="1">
      <c r="A310" s="41" t="s">
        <v>296</v>
      </c>
      <c r="B310" s="41"/>
      <c r="C310" s="16">
        <v>55</v>
      </c>
      <c r="D310" s="16">
        <v>48</v>
      </c>
      <c r="E310" s="16">
        <v>45</v>
      </c>
      <c r="F310" s="16">
        <v>43</v>
      </c>
      <c r="G310" s="16">
        <v>15</v>
      </c>
      <c r="H310" s="16">
        <v>16</v>
      </c>
      <c r="I310" s="16">
        <v>8</v>
      </c>
      <c r="J310" s="16">
        <v>4</v>
      </c>
      <c r="K310" s="16">
        <v>0</v>
      </c>
      <c r="L310" s="16">
        <v>0</v>
      </c>
    </row>
    <row r="311" spans="1:12" s="14" customFormat="1" ht="11.25" customHeight="1">
      <c r="A311" s="41" t="s">
        <v>297</v>
      </c>
      <c r="B311" s="41"/>
      <c r="C311" s="16">
        <v>113</v>
      </c>
      <c r="D311" s="16">
        <v>122</v>
      </c>
      <c r="E311" s="16">
        <v>145</v>
      </c>
      <c r="F311" s="16">
        <v>148</v>
      </c>
      <c r="G311" s="16">
        <v>51</v>
      </c>
      <c r="H311" s="16">
        <v>34</v>
      </c>
      <c r="I311" s="16">
        <v>28</v>
      </c>
      <c r="J311" s="16">
        <v>31</v>
      </c>
      <c r="K311" s="16">
        <v>4</v>
      </c>
      <c r="L311" s="16">
        <v>0</v>
      </c>
    </row>
    <row r="312" spans="1:12" s="14" customFormat="1" ht="11.25" customHeight="1">
      <c r="A312" s="41" t="s">
        <v>298</v>
      </c>
      <c r="B312" s="41"/>
      <c r="C312" s="16">
        <v>215</v>
      </c>
      <c r="D312" s="16">
        <v>234</v>
      </c>
      <c r="E312" s="16">
        <v>252</v>
      </c>
      <c r="F312" s="16">
        <v>284</v>
      </c>
      <c r="G312" s="16">
        <v>84</v>
      </c>
      <c r="H312" s="16">
        <v>90</v>
      </c>
      <c r="I312" s="16">
        <v>41</v>
      </c>
      <c r="J312" s="16">
        <v>48</v>
      </c>
      <c r="K312" s="16">
        <v>18</v>
      </c>
      <c r="L312" s="16">
        <v>3</v>
      </c>
    </row>
    <row r="313" spans="1:12" s="14" customFormat="1" ht="11.25" customHeight="1">
      <c r="A313" s="41" t="s">
        <v>299</v>
      </c>
      <c r="B313" s="41"/>
      <c r="C313" s="16">
        <v>123</v>
      </c>
      <c r="D313" s="16">
        <v>130</v>
      </c>
      <c r="E313" s="16">
        <v>142</v>
      </c>
      <c r="F313" s="16">
        <v>166</v>
      </c>
      <c r="G313" s="16">
        <v>56</v>
      </c>
      <c r="H313" s="16">
        <v>44</v>
      </c>
      <c r="I313" s="16">
        <v>26</v>
      </c>
      <c r="J313" s="16">
        <v>28</v>
      </c>
      <c r="K313" s="16">
        <v>12</v>
      </c>
      <c r="L313" s="16">
        <v>0</v>
      </c>
    </row>
    <row r="314" spans="1:12" s="14" customFormat="1" ht="11.25" customHeight="1">
      <c r="A314" s="41" t="s">
        <v>300</v>
      </c>
      <c r="B314" s="41"/>
      <c r="C314" s="16">
        <v>457</v>
      </c>
      <c r="D314" s="16">
        <v>470</v>
      </c>
      <c r="E314" s="16">
        <v>436</v>
      </c>
      <c r="F314" s="16">
        <v>433</v>
      </c>
      <c r="G314" s="16">
        <v>123</v>
      </c>
      <c r="H314" s="16">
        <v>138</v>
      </c>
      <c r="I314" s="16">
        <v>82</v>
      </c>
      <c r="J314" s="16">
        <v>69</v>
      </c>
      <c r="K314" s="16">
        <v>19</v>
      </c>
      <c r="L314" s="16">
        <v>2</v>
      </c>
    </row>
    <row r="315" spans="1:12" s="14" customFormat="1" ht="11.25" customHeight="1">
      <c r="A315" s="41" t="s">
        <v>301</v>
      </c>
      <c r="B315" s="41"/>
      <c r="C315" s="16">
        <v>35</v>
      </c>
      <c r="D315" s="16">
        <v>28</v>
      </c>
      <c r="E315" s="16">
        <v>25</v>
      </c>
      <c r="F315" s="16">
        <v>28</v>
      </c>
      <c r="G315" s="16">
        <v>10</v>
      </c>
      <c r="H315" s="16">
        <v>11</v>
      </c>
      <c r="I315" s="16">
        <v>5</v>
      </c>
      <c r="J315" s="16">
        <v>2</v>
      </c>
      <c r="K315" s="16">
        <v>0</v>
      </c>
      <c r="L315" s="16">
        <v>0</v>
      </c>
    </row>
    <row r="316" spans="1:12" s="14" customFormat="1" ht="11.25" customHeight="1">
      <c r="A316" s="37" t="s">
        <v>302</v>
      </c>
      <c r="B316" s="37"/>
      <c r="C316" s="22">
        <v>23</v>
      </c>
      <c r="D316" s="22">
        <v>34</v>
      </c>
      <c r="E316" s="22">
        <v>33</v>
      </c>
      <c r="F316" s="22">
        <v>38</v>
      </c>
      <c r="G316" s="22">
        <v>17</v>
      </c>
      <c r="H316" s="22">
        <v>13</v>
      </c>
      <c r="I316" s="22">
        <v>5</v>
      </c>
      <c r="J316" s="22">
        <v>1</v>
      </c>
      <c r="K316" s="22">
        <v>1</v>
      </c>
      <c r="L316" s="22">
        <v>1</v>
      </c>
    </row>
    <row r="317" spans="1:12" s="14" customFormat="1" ht="11.25" customHeight="1">
      <c r="A317" s="19"/>
      <c r="B317" s="19"/>
      <c r="C317" s="31"/>
      <c r="D317" s="31"/>
      <c r="E317" s="31"/>
      <c r="F317" s="31"/>
      <c r="G317" s="31"/>
      <c r="H317" s="31"/>
      <c r="I317" s="31"/>
      <c r="J317" s="31"/>
      <c r="K317" s="31"/>
      <c r="L317" s="31"/>
    </row>
    <row r="318" spans="1:12" s="27" customFormat="1" ht="11.25" customHeight="1">
      <c r="A318" s="43" t="s">
        <v>303</v>
      </c>
      <c r="B318" s="43"/>
      <c r="C318" s="32">
        <f>SUM(C319:C326)</f>
        <v>84174</v>
      </c>
      <c r="D318" s="32">
        <f>SUM(D319:D326)</f>
        <v>102106</v>
      </c>
      <c r="E318" s="32">
        <f>SUM(E319:E326)</f>
        <v>117984</v>
      </c>
      <c r="F318" s="32">
        <f aca="true" t="shared" si="50" ref="F318:L318">SUM(F319:F326)</f>
        <v>134916</v>
      </c>
      <c r="G318" s="32">
        <f t="shared" si="50"/>
        <v>48253</v>
      </c>
      <c r="H318" s="32">
        <f t="shared" si="50"/>
        <v>40466</v>
      </c>
      <c r="I318" s="32">
        <f t="shared" si="50"/>
        <v>22579</v>
      </c>
      <c r="J318" s="32">
        <f t="shared" si="50"/>
        <v>17946</v>
      </c>
      <c r="K318" s="32">
        <f t="shared" si="50"/>
        <v>4495</v>
      </c>
      <c r="L318" s="32">
        <f t="shared" si="50"/>
        <v>1177</v>
      </c>
    </row>
    <row r="319" spans="1:12" s="14" customFormat="1" ht="11.25" customHeight="1">
      <c r="A319" s="41" t="s">
        <v>304</v>
      </c>
      <c r="B319" s="41"/>
      <c r="C319" s="16">
        <f>SUM(C58:C84)</f>
        <v>13121</v>
      </c>
      <c r="D319" s="16">
        <f>SUM(D58:D84)</f>
        <v>15343</v>
      </c>
      <c r="E319" s="16">
        <f>SUM(E58:E84)</f>
        <v>17649</v>
      </c>
      <c r="F319" s="16">
        <f aca="true" t="shared" si="51" ref="F319:L319">SUM(F58:F84)</f>
        <v>19719</v>
      </c>
      <c r="G319" s="16">
        <f t="shared" si="51"/>
        <v>6467</v>
      </c>
      <c r="H319" s="16">
        <f t="shared" si="51"/>
        <v>6063</v>
      </c>
      <c r="I319" s="16">
        <f t="shared" si="51"/>
        <v>3617</v>
      </c>
      <c r="J319" s="16">
        <f t="shared" si="51"/>
        <v>2800</v>
      </c>
      <c r="K319" s="16">
        <f t="shared" si="51"/>
        <v>638</v>
      </c>
      <c r="L319" s="16">
        <f t="shared" si="51"/>
        <v>134</v>
      </c>
    </row>
    <row r="320" spans="1:12" s="14" customFormat="1" ht="11.25" customHeight="1">
      <c r="A320" s="41" t="s">
        <v>305</v>
      </c>
      <c r="B320" s="41"/>
      <c r="C320" s="16">
        <f>SUM(C87:C177)</f>
        <v>33425</v>
      </c>
      <c r="D320" s="16">
        <f>SUM(D87:D177)</f>
        <v>42506</v>
      </c>
      <c r="E320" s="16">
        <f>SUM(E87:E177)</f>
        <v>49666</v>
      </c>
      <c r="F320" s="16">
        <f aca="true" t="shared" si="52" ref="F320:L320">SUM(F87:F177)</f>
        <v>57326</v>
      </c>
      <c r="G320" s="16">
        <f t="shared" si="52"/>
        <v>21332</v>
      </c>
      <c r="H320" s="16">
        <f t="shared" si="52"/>
        <v>17035</v>
      </c>
      <c r="I320" s="16">
        <f t="shared" si="52"/>
        <v>9315</v>
      </c>
      <c r="J320" s="16">
        <f t="shared" si="52"/>
        <v>7220</v>
      </c>
      <c r="K320" s="16">
        <f t="shared" si="52"/>
        <v>1880</v>
      </c>
      <c r="L320" s="16">
        <f t="shared" si="52"/>
        <v>544</v>
      </c>
    </row>
    <row r="321" spans="1:12" s="14" customFormat="1" ht="11.25" customHeight="1">
      <c r="A321" s="41" t="s">
        <v>306</v>
      </c>
      <c r="B321" s="41"/>
      <c r="C321" s="16">
        <f>SUM(C180:C221)</f>
        <v>17036</v>
      </c>
      <c r="D321" s="16">
        <f>SUM(D180:D221)</f>
        <v>20021</v>
      </c>
      <c r="E321" s="16">
        <f>SUM(E180:E221)</f>
        <v>23030</v>
      </c>
      <c r="F321" s="16">
        <f aca="true" t="shared" si="53" ref="F321:L321">SUM(F180:F221)</f>
        <v>26286</v>
      </c>
      <c r="G321" s="16">
        <f t="shared" si="53"/>
        <v>10178</v>
      </c>
      <c r="H321" s="16">
        <f t="shared" si="53"/>
        <v>8039</v>
      </c>
      <c r="I321" s="16">
        <f t="shared" si="53"/>
        <v>3983</v>
      </c>
      <c r="J321" s="16">
        <f t="shared" si="53"/>
        <v>3191</v>
      </c>
      <c r="K321" s="16">
        <f t="shared" si="53"/>
        <v>731</v>
      </c>
      <c r="L321" s="16">
        <f t="shared" si="53"/>
        <v>164</v>
      </c>
    </row>
    <row r="322" spans="1:12" s="14" customFormat="1" ht="11.25" customHeight="1">
      <c r="A322" s="41" t="s">
        <v>307</v>
      </c>
      <c r="B322" s="41"/>
      <c r="C322" s="16">
        <f>SUM(C224:C245)</f>
        <v>1377</v>
      </c>
      <c r="D322" s="16">
        <f>SUM(D224:D245)</f>
        <v>1610</v>
      </c>
      <c r="E322" s="16">
        <f>SUM(E224:E245)</f>
        <v>1859</v>
      </c>
      <c r="F322" s="16">
        <f aca="true" t="shared" si="54" ref="F322:L322">SUM(F224:F245)</f>
        <v>2216</v>
      </c>
      <c r="G322" s="16">
        <f t="shared" si="54"/>
        <v>696</v>
      </c>
      <c r="H322" s="16">
        <f t="shared" si="54"/>
        <v>647</v>
      </c>
      <c r="I322" s="16">
        <f t="shared" si="54"/>
        <v>365</v>
      </c>
      <c r="J322" s="16">
        <f t="shared" si="54"/>
        <v>362</v>
      </c>
      <c r="K322" s="16">
        <f t="shared" si="54"/>
        <v>123</v>
      </c>
      <c r="L322" s="16">
        <f t="shared" si="54"/>
        <v>23</v>
      </c>
    </row>
    <row r="323" spans="1:12" s="14" customFormat="1" ht="11.25" customHeight="1">
      <c r="A323" s="41" t="s">
        <v>308</v>
      </c>
      <c r="B323" s="41"/>
      <c r="C323" s="16">
        <f>SUM(C248:C266)</f>
        <v>11136</v>
      </c>
      <c r="D323" s="16">
        <f>SUM(D248:D266)</f>
        <v>13648</v>
      </c>
      <c r="E323" s="16">
        <f>SUM(E248:E266)</f>
        <v>16038</v>
      </c>
      <c r="F323" s="16">
        <f aca="true" t="shared" si="55" ref="F323:L323">SUM(F248:F266)</f>
        <v>18561</v>
      </c>
      <c r="G323" s="16">
        <f t="shared" si="55"/>
        <v>6108</v>
      </c>
      <c r="H323" s="16">
        <f t="shared" si="55"/>
        <v>5516</v>
      </c>
      <c r="I323" s="16">
        <f t="shared" si="55"/>
        <v>3408</v>
      </c>
      <c r="J323" s="16">
        <f t="shared" si="55"/>
        <v>2705</v>
      </c>
      <c r="K323" s="16">
        <f t="shared" si="55"/>
        <v>640</v>
      </c>
      <c r="L323" s="16">
        <f t="shared" si="55"/>
        <v>184</v>
      </c>
    </row>
    <row r="324" spans="1:12" s="14" customFormat="1" ht="11.25" customHeight="1">
      <c r="A324" s="41" t="s">
        <v>309</v>
      </c>
      <c r="B324" s="41"/>
      <c r="C324" s="16">
        <f>SUM(C269:C274)</f>
        <v>2817</v>
      </c>
      <c r="D324" s="16">
        <f>SUM(D269:D274)</f>
        <v>3241</v>
      </c>
      <c r="E324" s="16">
        <f>SUM(E269:E274)</f>
        <v>3787</v>
      </c>
      <c r="F324" s="16">
        <f aca="true" t="shared" si="56" ref="F324:L324">SUM(F269:F274)</f>
        <v>4512</v>
      </c>
      <c r="G324" s="16">
        <f t="shared" si="56"/>
        <v>1273</v>
      </c>
      <c r="H324" s="16">
        <f t="shared" si="56"/>
        <v>1294</v>
      </c>
      <c r="I324" s="16">
        <f t="shared" si="56"/>
        <v>861</v>
      </c>
      <c r="J324" s="16">
        <f t="shared" si="56"/>
        <v>812</v>
      </c>
      <c r="K324" s="16">
        <f t="shared" si="56"/>
        <v>211</v>
      </c>
      <c r="L324" s="16">
        <f t="shared" si="56"/>
        <v>61</v>
      </c>
    </row>
    <row r="325" spans="1:12" s="14" customFormat="1" ht="11.25" customHeight="1">
      <c r="A325" s="41" t="s">
        <v>310</v>
      </c>
      <c r="B325" s="41"/>
      <c r="C325" s="16">
        <f>SUM(C277:C293)</f>
        <v>1691</v>
      </c>
      <c r="D325" s="16">
        <f>SUM(D277:D293)</f>
        <v>1815</v>
      </c>
      <c r="E325" s="16">
        <f>SUM(E277:E293)</f>
        <v>2035</v>
      </c>
      <c r="F325" s="16">
        <f aca="true" t="shared" si="57" ref="F325:L325">SUM(F277:F293)</f>
        <v>2261</v>
      </c>
      <c r="G325" s="16">
        <f t="shared" si="57"/>
        <v>799</v>
      </c>
      <c r="H325" s="16">
        <f t="shared" si="57"/>
        <v>681</v>
      </c>
      <c r="I325" s="16">
        <f t="shared" si="57"/>
        <v>358</v>
      </c>
      <c r="J325" s="16">
        <f t="shared" si="57"/>
        <v>282</v>
      </c>
      <c r="K325" s="16">
        <f t="shared" si="57"/>
        <v>106</v>
      </c>
      <c r="L325" s="16">
        <f t="shared" si="57"/>
        <v>35</v>
      </c>
    </row>
    <row r="326" spans="1:12" s="14" customFormat="1" ht="11.25" customHeight="1">
      <c r="A326" s="37" t="s">
        <v>311</v>
      </c>
      <c r="B326" s="37"/>
      <c r="C326" s="28">
        <f>SUM(C296:C316)</f>
        <v>3571</v>
      </c>
      <c r="D326" s="28">
        <f>SUM(D296:D316)</f>
        <v>3922</v>
      </c>
      <c r="E326" s="28">
        <f>SUM(E296:E316)</f>
        <v>3920</v>
      </c>
      <c r="F326" s="28">
        <f aca="true" t="shared" si="58" ref="F326:L326">SUM(F296:F316)</f>
        <v>4035</v>
      </c>
      <c r="G326" s="28">
        <f t="shared" si="58"/>
        <v>1400</v>
      </c>
      <c r="H326" s="28">
        <f t="shared" si="58"/>
        <v>1191</v>
      </c>
      <c r="I326" s="28">
        <f t="shared" si="58"/>
        <v>672</v>
      </c>
      <c r="J326" s="28">
        <f t="shared" si="58"/>
        <v>574</v>
      </c>
      <c r="K326" s="28">
        <f t="shared" si="58"/>
        <v>166</v>
      </c>
      <c r="L326" s="28">
        <f t="shared" si="58"/>
        <v>32</v>
      </c>
    </row>
    <row r="327" spans="1:12" s="14" customFormat="1" ht="11.25" customHeight="1">
      <c r="A327" s="19"/>
      <c r="B327" s="19"/>
      <c r="C327" s="26"/>
      <c r="D327" s="26"/>
      <c r="E327" s="26"/>
      <c r="F327" s="26"/>
      <c r="G327" s="26"/>
      <c r="H327" s="26"/>
      <c r="I327" s="26"/>
      <c r="J327" s="26"/>
      <c r="K327" s="26"/>
      <c r="L327" s="26"/>
    </row>
    <row r="328" spans="1:12" s="27" customFormat="1" ht="11.25" customHeight="1">
      <c r="A328" s="43" t="s">
        <v>312</v>
      </c>
      <c r="B328" s="43"/>
      <c r="C328" s="32">
        <f>SUM(C329:C332)</f>
        <v>70212</v>
      </c>
      <c r="D328" s="32">
        <f>SUM(D329:D332)</f>
        <v>87110</v>
      </c>
      <c r="E328" s="32">
        <f>SUM(E329:E332)</f>
        <v>101813</v>
      </c>
      <c r="F328" s="32">
        <f aca="true" t="shared" si="59" ref="F328:L328">SUM(F329:F332)</f>
        <v>116852</v>
      </c>
      <c r="G328" s="32">
        <f t="shared" si="59"/>
        <v>42107</v>
      </c>
      <c r="H328" s="32">
        <f t="shared" si="59"/>
        <v>35004</v>
      </c>
      <c r="I328" s="32">
        <f t="shared" si="59"/>
        <v>19593</v>
      </c>
      <c r="J328" s="32">
        <f t="shared" si="59"/>
        <v>15392</v>
      </c>
      <c r="K328" s="32">
        <f t="shared" si="59"/>
        <v>3768</v>
      </c>
      <c r="L328" s="32">
        <f t="shared" si="59"/>
        <v>988</v>
      </c>
    </row>
    <row r="329" spans="1:12" s="14" customFormat="1" ht="11.25" customHeight="1">
      <c r="A329" s="41" t="s">
        <v>308</v>
      </c>
      <c r="B329" s="41"/>
      <c r="C329" s="16">
        <f>C248+C249+C250+C251+C252+C253+C254+C255+C257+C260+C261+C264+C266+C270+C262+C189</f>
        <v>11261</v>
      </c>
      <c r="D329" s="16">
        <f>D248+D249+D250+D251+D252+D253+D254+D255+D257+D260+D261+D264+D266+D270+D262+D189</f>
        <v>13857</v>
      </c>
      <c r="E329" s="16">
        <f>E248+E249+E250+E251+E252+E253+E254+E255+E257+E260+E261+E264+E266+E270+E262+E189</f>
        <v>16365</v>
      </c>
      <c r="F329" s="16">
        <f aca="true" t="shared" si="60" ref="F329:L329">F248+F249+F250+F251+F252+F253+F254+F255+F257+F260+F261+F264+F266+F270+F262+F189</f>
        <v>19192</v>
      </c>
      <c r="G329" s="16">
        <f t="shared" si="60"/>
        <v>6246</v>
      </c>
      <c r="H329" s="16">
        <f t="shared" si="60"/>
        <v>5709</v>
      </c>
      <c r="I329" s="16">
        <f t="shared" si="60"/>
        <v>3533</v>
      </c>
      <c r="J329" s="16">
        <f t="shared" si="60"/>
        <v>2837</v>
      </c>
      <c r="K329" s="16">
        <f t="shared" si="60"/>
        <v>669</v>
      </c>
      <c r="L329" s="16">
        <f t="shared" si="60"/>
        <v>198</v>
      </c>
    </row>
    <row r="330" spans="1:12" s="14" customFormat="1" ht="11.25" customHeight="1">
      <c r="A330" s="41" t="s">
        <v>313</v>
      </c>
      <c r="B330" s="41"/>
      <c r="C330" s="16">
        <f>+C58+C59+C60+C104+C64+C66+C67+C68+C69+C70+C71+C74+C75+C77+C78+C79+C80+C81+C82+C83+C84</f>
        <v>12763</v>
      </c>
      <c r="D330" s="16">
        <f>+D58+D59+D60+D104+D64+D66+D67+D68+D69+D70+D71+D74+D75+D77+D78+D79+D80+D81+D82+D83+D84</f>
        <v>15022</v>
      </c>
      <c r="E330" s="16">
        <f>+E58+E59+E60+E104+E64+E66+E67+E68+E69+E70+E71+E74+E75+E77+E78+E79+E80+E81+E82+E83+E84</f>
        <v>17294</v>
      </c>
      <c r="F330" s="16">
        <f aca="true" t="shared" si="61" ref="F330:L330">+F58+F59+F60+F104+F64+F66+F67+F68+F69+F70+F71+F74+F75+F77+F78+F79+F80+F81+F82+F83+F84</f>
        <v>19323</v>
      </c>
      <c r="G330" s="16">
        <f t="shared" si="61"/>
        <v>6332</v>
      </c>
      <c r="H330" s="16">
        <f t="shared" si="61"/>
        <v>5956</v>
      </c>
      <c r="I330" s="16">
        <f t="shared" si="61"/>
        <v>3551</v>
      </c>
      <c r="J330" s="16">
        <f t="shared" si="61"/>
        <v>2726</v>
      </c>
      <c r="K330" s="16">
        <f t="shared" si="61"/>
        <v>625</v>
      </c>
      <c r="L330" s="16">
        <f t="shared" si="61"/>
        <v>133</v>
      </c>
    </row>
    <row r="331" spans="1:12" s="14" customFormat="1" ht="11.25" customHeight="1">
      <c r="A331" s="41" t="s">
        <v>306</v>
      </c>
      <c r="B331" s="41"/>
      <c r="C331" s="16">
        <f>+C180+C224+C225+C185+C188+C191+C194+C237+C195+C198+C199+C200+C239+C202+C203+C240+C205+C242+C207+C209+C212+C216+C217+C219</f>
        <v>15090</v>
      </c>
      <c r="D331" s="16">
        <f>+D180+D224+D225+D185+D188+D191+D194+D237+D195+D198+D199+D200+D239+D202+D203+D240+D205+D242+D207+D209+D212+D216+D217+D219</f>
        <v>18163</v>
      </c>
      <c r="E331" s="16">
        <f>+E180+E224+E225+E185+E188+E191+E194+E237+E195+E198+E199+E200+E239+E202+E203+E240+E205+E242+E207+E209+E212+E216+E217+E219</f>
        <v>21355</v>
      </c>
      <c r="F331" s="16">
        <f aca="true" t="shared" si="62" ref="F331:L331">+F180+F224+F225+F185+F188+F191+F194+F237+F195+F198+F199+F200+F239+F202+F203+F240+F205+F242+F207+F209+F212+F216+F217+F219</f>
        <v>24392</v>
      </c>
      <c r="G331" s="16">
        <f t="shared" si="62"/>
        <v>9329</v>
      </c>
      <c r="H331" s="16">
        <f t="shared" si="62"/>
        <v>7358</v>
      </c>
      <c r="I331" s="16">
        <f t="shared" si="62"/>
        <v>3770</v>
      </c>
      <c r="J331" s="16">
        <f t="shared" si="62"/>
        <v>3073</v>
      </c>
      <c r="K331" s="16">
        <f t="shared" si="62"/>
        <v>709</v>
      </c>
      <c r="L331" s="16">
        <f t="shared" si="62"/>
        <v>153</v>
      </c>
    </row>
    <row r="332" spans="1:12" s="14" customFormat="1" ht="11.25" customHeight="1">
      <c r="A332" s="37" t="s">
        <v>305</v>
      </c>
      <c r="B332" s="37"/>
      <c r="C332" s="28">
        <f>+C87+C88+C89+C91+C93+C94+C95+C99+C97+C102+C101+C106+C105+C108+C107+C112+C110+C113+C111+C117+C114+C120+C118+C121+C122+C123+C124+C126+C127+C128+C129+C130+C131+C132+C133+C135+C134+C136+C137+C139+C138+C141+C140+C145+C143+C148+C147+C150+C149+C151+C152+C153+C154+C155+C156+C157+C158+C161+C160+C163+C162+C166+C165+C167+C168+C169+C170+C172+C173+C176+C175+C177</f>
        <v>31098</v>
      </c>
      <c r="D332" s="28">
        <f>+D87+D88+D89+D91+D93+D94+D95+D99+D97+D102+D101+D106+D105+D108+D107+D112+D110+D113+D111+D117+D114+D120+D118+D121+D122+D123+D124+D126+D127+D128+D129+D130+D131+D132+D133+D135+D134+D136+D137+D139+D138+D141+D140+D145+D143+D148+D147+D150+D149+D151+D152+D153+D154+D155+D156+D157+D158+D161+D160+D163+D162+D166+D165+D167+D168+D169+D170+D172+D173+D176+D175+D177</f>
        <v>40068</v>
      </c>
      <c r="E332" s="28">
        <f>+E87+E88+E89+E91+E93+E94+E95+E99+E97+E102+E101+E106+E105+E108+E107+E112+E110+E113+E111+E117+E114+E120+E118+E121+E122+E123+E124+E126+E127+E128+E129+E130+E131+E132+E133+E135+E134+E136+E137+E139+E138+E141+E140+E145+E143+E148+E147+E150+E149+E151+E152+E153+E154+E155+E156+E157+E158+E161+E160+E163+E162+E166+E165+E167+E168+E169+E170+E172+E173+E176+E175+E177</f>
        <v>46799</v>
      </c>
      <c r="F332" s="28">
        <f aca="true" t="shared" si="63" ref="F332:L332">+F87+F88+F89+F91+F93+F94+F95+F99+F97+F102+F101+F106+F105+F108+F107+F112+F110+F113+F111+F117+F114+F120+F118+F121+F122+F123+F124+F126+F127+F128+F129+F130+F131+F132+F133+F135+F134+F136+F137+F139+F138+F141+F140+F145+F143+F148+F147+F150+F149+F151+F152+F153+F154+F155+F156+F157+F158+F161+F160+F163+F162+F166+F165+F167+F168+F169+F170+F172+F173+F176+F175+F177</f>
        <v>53945</v>
      </c>
      <c r="G332" s="28">
        <f t="shared" si="63"/>
        <v>20200</v>
      </c>
      <c r="H332" s="28">
        <f t="shared" si="63"/>
        <v>15981</v>
      </c>
      <c r="I332" s="28">
        <f t="shared" si="63"/>
        <v>8739</v>
      </c>
      <c r="J332" s="28">
        <f t="shared" si="63"/>
        <v>6756</v>
      </c>
      <c r="K332" s="28">
        <f t="shared" si="63"/>
        <v>1765</v>
      </c>
      <c r="L332" s="28">
        <f t="shared" si="63"/>
        <v>504</v>
      </c>
    </row>
    <row r="333" spans="1:12" s="33" customFormat="1" ht="5.25" customHeight="1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</row>
    <row r="334" spans="1:12" s="34" customFormat="1" ht="11.25" customHeight="1">
      <c r="A334" s="39" t="s">
        <v>314</v>
      </c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</row>
    <row r="335" spans="1:12" s="34" customFormat="1" ht="9" customHeight="1">
      <c r="A335" s="40" t="s">
        <v>315</v>
      </c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</row>
    <row r="336" spans="1:12" s="33" customFormat="1" ht="5.25" customHeight="1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</row>
    <row r="337" spans="1:12" s="35" customFormat="1" ht="11.25" customHeight="1">
      <c r="A337" s="36" t="s">
        <v>316</v>
      </c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</row>
    <row r="338" spans="1:12" s="35" customFormat="1" ht="11.25" customHeight="1">
      <c r="A338" s="36" t="s">
        <v>317</v>
      </c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</row>
  </sheetData>
  <mergeCells count="306">
    <mergeCell ref="A1:L1"/>
    <mergeCell ref="A2:L2"/>
    <mergeCell ref="A3:L3"/>
    <mergeCell ref="A4:L4"/>
    <mergeCell ref="A5:B5"/>
    <mergeCell ref="F5:L5"/>
    <mergeCell ref="A6:B6"/>
    <mergeCell ref="F6:L6"/>
    <mergeCell ref="A7:L7"/>
    <mergeCell ref="A8:B8"/>
    <mergeCell ref="A9:B9"/>
    <mergeCell ref="A11:B11"/>
    <mergeCell ref="A12:B12"/>
    <mergeCell ref="A16:B16"/>
    <mergeCell ref="A20:B20"/>
    <mergeCell ref="A22:B22"/>
    <mergeCell ref="A23:B23"/>
    <mergeCell ref="A24:B24"/>
    <mergeCell ref="A25:B25"/>
    <mergeCell ref="A28:B28"/>
    <mergeCell ref="A31:B31"/>
    <mergeCell ref="A32:B32"/>
    <mergeCell ref="A37:B37"/>
    <mergeCell ref="A38:B38"/>
    <mergeCell ref="A39:B39"/>
    <mergeCell ref="A41:B41"/>
    <mergeCell ref="A42:B42"/>
    <mergeCell ref="A43:B43"/>
    <mergeCell ref="A47:B47"/>
    <mergeCell ref="A52:B52"/>
    <mergeCell ref="A53:B53"/>
    <mergeCell ref="A54:B54"/>
    <mergeCell ref="A55:B55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8:B268"/>
    <mergeCell ref="A269:B269"/>
    <mergeCell ref="A270:B270"/>
    <mergeCell ref="A271:B271"/>
    <mergeCell ref="A272:B272"/>
    <mergeCell ref="A273:B273"/>
    <mergeCell ref="A274:B274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8:B328"/>
    <mergeCell ref="A329:B329"/>
    <mergeCell ref="A330:B330"/>
    <mergeCell ref="A331:B331"/>
    <mergeCell ref="A336:L336"/>
    <mergeCell ref="A337:L337"/>
    <mergeCell ref="A338:L338"/>
    <mergeCell ref="A332:B332"/>
    <mergeCell ref="A333:L333"/>
    <mergeCell ref="A334:L334"/>
    <mergeCell ref="A335:L335"/>
  </mergeCells>
  <printOptions/>
  <pageMargins left="0" right="0" top="0" bottom="0" header="0" footer="0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Economie domestiche, secondo la dimensione nel 2000 e complessivamente dal 1970</dc:title>
  <dc:subject/>
  <dc:creator>Cavallo Giovanna</dc:creator>
  <cp:keywords/>
  <dc:description/>
  <cp:lastModifiedBy>Charpié Antoine / T116896</cp:lastModifiedBy>
  <cp:lastPrinted>2011-08-23T12:49:54Z</cp:lastPrinted>
  <dcterms:created xsi:type="dcterms:W3CDTF">2000-10-02T13:15:38Z</dcterms:created>
  <dcterms:modified xsi:type="dcterms:W3CDTF">2011-08-23T12:50:05Z</dcterms:modified>
  <cp:category/>
  <cp:version/>
  <cp:contentType/>
  <cp:contentStatus/>
</cp:coreProperties>
</file>