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7710" windowHeight="9135" activeTab="0"/>
  </bookViews>
  <sheets>
    <sheet name="2022 stato 01.01.2023" sheetId="1" r:id="rId1"/>
    <sheet name="2021 stato 01.05.2022" sheetId="2" r:id="rId2"/>
    <sheet name="2021 stato 10.04.2022" sheetId="3" r:id="rId3"/>
    <sheet name="2020 stato 10.04.2022" sheetId="4" r:id="rId4"/>
    <sheet name="2020 stato 18.04.2021" sheetId="5" r:id="rId5"/>
    <sheet name="2019 stato 18.04.2021" sheetId="6" r:id="rId6"/>
    <sheet name="2019 stato 18.10.2020" sheetId="7" r:id="rId7"/>
    <sheet name="2019 stato 02.04.2017" sheetId="8" r:id="rId8"/>
    <sheet name="2018" sheetId="9" r:id="rId9"/>
    <sheet name="2017" sheetId="10" r:id="rId10"/>
    <sheet name="2016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</sheets>
  <definedNames>
    <definedName name="_xlnm.Print_Titles" localSheetId="13">'2013'!$1:$7</definedName>
    <definedName name="_xlnm.Print_Titles" localSheetId="12">'2014'!$1:$7</definedName>
    <definedName name="_xlnm.Print_Titles" localSheetId="11">'2015'!$1:$7</definedName>
  </definedNames>
  <calcPr fullCalcOnLoad="1"/>
</workbook>
</file>

<file path=xl/sharedStrings.xml><?xml version="1.0" encoding="utf-8"?>
<sst xmlns="http://schemas.openxmlformats.org/spreadsheetml/2006/main" count="3516" uniqueCount="311">
  <si>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</si>
  <si>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</si>
  <si>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</si>
  <si>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</si>
  <si>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</si>
  <si>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</si>
  <si>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</si>
  <si>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</si>
  <si>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</si>
  <si>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</si>
  <si>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</si>
  <si>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</si>
  <si>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</si>
  <si>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</si>
  <si>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</si>
  <si>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</si>
  <si>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</si>
  <si>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</si>
  <si>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</si>
  <si>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</si>
  <si>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</si>
  <si>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</si>
  <si>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</si>
  <si>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</si>
  <si>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</si>
  <si>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</si>
  <si>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</si>
  <si>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</si>
  <si>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</si>
  <si>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</si>
  <si>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</si>
  <si>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</si>
  <si>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</si>
  <si>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</si>
  <si>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</si>
  <si>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</si>
  <si>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</si>
  <si>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</si>
  <si>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</si>
  <si>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</si>
  <si>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</si>
  <si>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</si>
  <si>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</si>
  <si>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5243 Besazio</t>
  </si>
  <si>
    <t>5269 Breggia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</si>
  <si>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</si>
  <si>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</si>
  <si>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</si>
  <si>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</si>
  <si>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</si>
  <si>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</si>
  <si>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</si>
  <si>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</si>
  <si>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</si>
  <si>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</si>
  <si>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</si>
  <si>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</si>
  <si>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</si>
  <si>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</si>
  <si>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</si>
  <si>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</si>
  <si>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</si>
  <si>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</si>
  <si>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</si>
  <si>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</si>
  <si>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5154 Bissone</t>
  </si>
  <si>
    <t>5155 Bogno</t>
  </si>
  <si>
    <t>5160 Brusino Arsizio</t>
  </si>
  <si>
    <t>5161 Cademario</t>
  </si>
  <si>
    <t>5162 Cadempino</t>
  </si>
  <si>
    <t>5163 Cadro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</si>
  <si>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</si>
  <si>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</si>
  <si>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</si>
  <si>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</si>
  <si>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</si>
  <si>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</si>
  <si>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</si>
  <si>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</si>
  <si>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</si>
  <si>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</si>
  <si>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</si>
  <si>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</si>
  <si>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</si>
  <si>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</si>
  <si>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</si>
  <si>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</si>
  <si>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</si>
  <si>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</si>
  <si>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</si>
  <si>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</si>
  <si>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</si>
  <si>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</si>
  <si>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</si>
  <si>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</si>
  <si>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5238 Monteceneri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</si>
  <si>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</si>
  <si>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</si>
  <si>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</si>
  <si>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</si>
  <si>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</si>
  <si>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</si>
  <si>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</si>
  <si>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</si>
  <si>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</si>
  <si>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</si>
  <si>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</si>
  <si>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5219 Rovio</t>
  </si>
  <si>
    <t>5221 Savosa</t>
  </si>
  <si>
    <t>5222 Sessa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</si>
  <si>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</si>
  <si>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</si>
  <si>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</si>
  <si>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</si>
  <si>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</si>
  <si>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</si>
  <si>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</si>
  <si>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</si>
  <si>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</si>
  <si>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</si>
  <si>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</si>
  <si>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</si>
  <si>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5099 Cavigliano</t>
  </si>
  <si>
    <t>5397 Centovalli</t>
  </si>
  <si>
    <t>5102 Corippo</t>
  </si>
  <si>
    <t>5138 Cugnasco-Gerra</t>
  </si>
  <si>
    <t>5105 Frasco</t>
  </si>
  <si>
    <t>5398 Gambarogno</t>
  </si>
  <si>
    <t>5108 Gordola</t>
  </si>
  <si>
    <t>5109 Gresso</t>
  </si>
  <si>
    <t>5137 Isorno</t>
  </si>
  <si>
    <t>5112 Lavertezzo</t>
  </si>
  <si>
    <t>5113 Locarno</t>
  </si>
  <si>
    <t>5115 Losone</t>
  </si>
  <si>
    <t>5117 Mergoscia</t>
  </si>
  <si>
    <t>5118 Minusio</t>
  </si>
  <si>
    <t>5119 Mosogno</t>
  </si>
  <si>
    <t>5120 Muralto</t>
  </si>
  <si>
    <t>5136 Onsernone</t>
  </si>
  <si>
    <t>5121 Orselina</t>
  </si>
  <si>
    <t>5125 Ronco sopra Ascona</t>
  </si>
  <si>
    <t>5129 Sonogno</t>
  </si>
  <si>
    <t>5130 Tegna</t>
  </si>
  <si>
    <t>5131 Tenero-Contra</t>
  </si>
  <si>
    <t>5132 Vergeletto</t>
  </si>
  <si>
    <t>5133 Verscio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</si>
  <si>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</si>
  <si>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</si>
  <si>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</si>
  <si>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</si>
  <si>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</si>
  <si>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</si>
  <si>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</si>
  <si>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</si>
  <si>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</si>
  <si>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</si>
  <si>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</si>
  <si>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</si>
  <si>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</si>
  <si>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</si>
  <si>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</si>
  <si>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</si>
  <si>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</si>
  <si>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</si>
  <si>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</si>
  <si>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</si>
  <si>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</si>
  <si>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</si>
  <si>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</si>
  <si>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</si>
  <si>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</si>
  <si>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</si>
  <si>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</si>
  <si>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</si>
  <si>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</si>
  <si>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</si>
  <si>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</si>
  <si>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</si>
  <si>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</si>
  <si>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</si>
  <si>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</si>
  <si>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</si>
  <si>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</si>
  <si>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</si>
  <si>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</si>
  <si>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</si>
  <si>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</si>
  <si>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</si>
  <si>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</si>
  <si>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</si>
  <si>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</si>
  <si>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</si>
  <si>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</si>
  <si>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</si>
  <si>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</si>
  <si>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</si>
  <si>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</si>
  <si>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</si>
  <si>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</si>
  <si>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</si>
  <si>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</si>
  <si>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</si>
  <si>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</si>
  <si>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</si>
  <si>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</si>
  <si>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</si>
  <si>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</si>
  <si>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</si>
  <si>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</si>
  <si>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</si>
  <si>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</si>
  <si>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</si>
  <si>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</si>
  <si>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</si>
  <si>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</si>
  <si>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</si>
  <si>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</si>
  <si>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157 (dal 21.11.2010).</t>
  </si>
  <si>
    <t>Superficie</t>
  </si>
  <si>
    <t>Com. Cadenazzo-Monteceneri</t>
  </si>
  <si>
    <t>Com. Capriasca-Valcolla</t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</si>
  <si>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2010</t>
    </r>
  </si>
  <si>
    <t>Fonte: superficie: Confini comunali generalizzati, Ufficio federale di statistica/GEOSTAT, Neuchâtel; abitanti: 2010: Statistica della popolazione e delle economie domestiche (STATPOP), Ufficio federale di statistica, Neuchâtel</t>
  </si>
  <si>
    <t>T_020204_010</t>
  </si>
  <si>
    <t>in ettari</t>
  </si>
  <si>
    <t>Densità</t>
  </si>
  <si>
    <t>…</t>
  </si>
  <si>
    <r>
      <t>1</t>
    </r>
    <r>
      <rPr>
        <sz val="8"/>
        <color indexed="8"/>
        <rFont val="Arial"/>
        <family val="2"/>
      </rPr>
      <t>Superficie all'interno dei confini comunali, stato 01.01.2009.</t>
    </r>
  </si>
  <si>
    <r>
      <t>2</t>
    </r>
    <r>
      <rPr>
        <sz val="8"/>
        <color indexed="8"/>
        <rFont val="Arial"/>
        <family val="2"/>
      </rPr>
      <t>In abitanti per chilometro quadrato, popolazione residente permanente</t>
    </r>
  </si>
  <si>
    <t>Ustat, ultima modifica: 04.04.2013</t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</si>
  <si>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2011</t>
    </r>
  </si>
  <si>
    <t>Fonte: superficie: Confini comunali generalizzati, Ufficio federale di statistica/GEOSTAT, Neuchâtel; abitanti: 2011: Statistica della popolazione e delle economie domestiche (STATPOP), Ufficio federale di statistica, Neuchâtel</t>
  </si>
  <si>
    <t>Lago Maggiore</t>
  </si>
  <si>
    <t>Lago di Lugano</t>
  </si>
  <si>
    <t>Regione Locarnese e Vallemaggia</t>
  </si>
  <si>
    <t>Sub-Regione Vallemaggia</t>
  </si>
  <si>
    <t>Compr. Fondo Vallemaggia</t>
  </si>
  <si>
    <t>5050 Serravalle</t>
  </si>
  <si>
    <t>Avvertenza: stato dei comuni politici: 147 (dal 01.04.2012).</t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</si>
  <si>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2012</t>
    </r>
  </si>
  <si>
    <t>Fonte: superficie: Confini comunali generalizzati, Ufficio federale di statistica/GEOSTAT, Neuchâtel; abitanti: 2012: Statistica della popolazione e delle economie domestiche (STATPOP), Ufficio federale di statistica, Neuchâtel</t>
  </si>
  <si>
    <t>Ustat, ultima modifica: 27.11.2013</t>
  </si>
  <si>
    <t>5396 Terre di Pedemonte</t>
  </si>
  <si>
    <t>Avvertenza: stato dei comuni politici: 135 (dal 14.04.2013).</t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</si>
  <si>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2013</t>
    </r>
  </si>
  <si>
    <r>
      <t>Ticino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</si>
  <si>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>Le superfici dei Laghi Maggiore (4.078) e di Lugano (2.995) sono incluse nel totale cantonale, ma non nei distretti, in quanto non ripartibili.</t>
    </r>
  </si>
  <si>
    <r>
      <t>1</t>
    </r>
    <r>
      <rPr>
        <sz val="8"/>
        <color indexed="8"/>
        <rFont val="Arial"/>
        <family val="2"/>
      </rPr>
      <t>Superficie all'interno dei confini comunali, stato 31.12.2014.</t>
    </r>
  </si>
  <si>
    <r>
      <t>2</t>
    </r>
    <r>
      <rPr>
        <sz val="8"/>
        <color indexed="8"/>
        <rFont val="Arial"/>
        <family val="2"/>
      </rPr>
      <t>In abitanti per chilometro quadrato, popolazione residente permanente.</t>
    </r>
  </si>
  <si>
    <r>
      <t>3</t>
    </r>
    <r>
      <rPr>
        <sz val="8"/>
        <color indexed="8"/>
        <rFont val="Arial"/>
        <family val="2"/>
      </rPr>
      <t>Le superfici dei Laghi Maggiore (4.157) e di Lugano (2.995) sono incluse nel totale cantonale, ma non nei distretti, in quanto non ripartibili.</t>
    </r>
  </si>
  <si>
    <t>Fonte: superficie: Confini comunali generalizzati, Ufficio federale di statistica/GEOSTAT, Neuchâtel; abitanti: 2013: Statistica della popolazione e delle economie domestiche (STATPOP), Ufficio federale di statistica, Neuchâtel.</t>
  </si>
  <si>
    <t>Ustat, ultima modifica: 09.02.2015</t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</si>
  <si>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2014</t>
    </r>
  </si>
  <si>
    <t>Ustat, ultima modifica: 12.10.2015</t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</si>
  <si>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2015</t>
    </r>
  </si>
  <si>
    <t>Ticino</t>
  </si>
  <si>
    <r>
      <t>3</t>
    </r>
    <r>
      <rPr>
        <sz val="8"/>
        <color indexed="8"/>
        <rFont val="Arial"/>
        <family val="2"/>
      </rPr>
      <t>Le superfici dei Laghi Maggiore (4.137) e di Lugano (2.980) sono incluse nel totale cantonale, ma non nei distretti, in quanto non ripartibili.</t>
    </r>
  </si>
  <si>
    <t>Fonte: superficie: Confini comunali generalizzati, Ufficio federale di statistica/GEOSTAT, Neuchâtel; abitanti: 2015: Statistica della popolazione e delle economie domestiche (STATPOP), Ufficio federale di statistica, Neuchâtel.</t>
  </si>
  <si>
    <t>Ustat, ultima modifica: 29.08.2016</t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</si>
  <si>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</si>
  <si>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</si>
  <si>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</si>
  <si>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</si>
  <si>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</si>
  <si>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Spazi a carattere urbano</t>
    </r>
    <r>
      <rPr>
        <b/>
        <vertAlign val="superscript"/>
        <sz val="8"/>
        <rFont val="Arial"/>
        <family val="2"/>
      </rPr>
      <t>4</t>
    </r>
  </si>
  <si>
    <r>
      <t>Comuni senza carattere urbano</t>
    </r>
    <r>
      <rPr>
        <b/>
        <vertAlign val="superscript"/>
        <sz val="8"/>
        <rFont val="Arial"/>
        <family val="2"/>
      </rPr>
      <t>4</t>
    </r>
  </si>
  <si>
    <t>Avvertenza: stato dei comuni politici: 130 (dal 10.04.2016).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</si>
  <si>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Secondo la definizione del 2012.</t>
    </r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</si>
  <si>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2016</t>
    </r>
  </si>
  <si>
    <r>
      <t>1</t>
    </r>
    <r>
      <rPr>
        <sz val="8"/>
        <color indexed="8"/>
        <rFont val="Arial"/>
        <family val="2"/>
      </rPr>
      <t>Superficie all'interno dei confini comunali, stato 31.12.2016.</t>
    </r>
  </si>
  <si>
    <t>Fonte: superficie: Confini comunali generalizzati, Ufficio federale di statistica/GEOSTAT, Neuchâtel; abitanti: 2016: Statistica della popolazione e delle economie domestiche (STATPOP), Ufficio federale di statistica, Neuchâtel.</t>
  </si>
  <si>
    <t>Ustat, ultima modifica: 23.08.2017</t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</si>
  <si>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, nel 2017 </t>
    </r>
  </si>
  <si>
    <t>Com. Capriasca-Lugano</t>
  </si>
  <si>
    <t>5287 Riviera</t>
  </si>
  <si>
    <t>Avvertenza: stato dei comuni politici: 115 (dal 02.04.2017).</t>
  </si>
  <si>
    <t>Ustat, ultima modifica: 31.08.2018</t>
  </si>
  <si>
    <t>Fonte: superficie: Confini comunali generalizzati, Ufficio federale di statistica/GEOSTAT, Neuchâtel; abitanti: 2017: Statistica della popolazione e delle economie domestiche (STATPOP), Ufficio federale di statistica, Neuchâtel.</t>
  </si>
  <si>
    <r>
      <t>1</t>
    </r>
    <r>
      <rPr>
        <sz val="8"/>
        <color indexed="8"/>
        <rFont val="Arial"/>
        <family val="2"/>
      </rPr>
      <t>Superficie all'interno dei confini comunali, stato 31.12.2017.</t>
    </r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</si>
  <si>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2018</t>
    </r>
  </si>
  <si>
    <r>
      <t>1</t>
    </r>
    <r>
      <rPr>
        <sz val="8"/>
        <color indexed="8"/>
        <rFont val="Arial"/>
        <family val="2"/>
      </rPr>
      <t>Superficie all'interno dei confini comunali, stato 31.12.2018.</t>
    </r>
  </si>
  <si>
    <r>
      <t>3</t>
    </r>
    <r>
      <rPr>
        <sz val="8"/>
        <color indexed="8"/>
        <rFont val="Arial"/>
        <family val="2"/>
      </rPr>
      <t>Le superfici dei Laghi Maggiore (4.139) e di Lugano (3.008) sono incluse nel totale cantonale, ma non nei distretti, in quanto non ripartibili.</t>
    </r>
  </si>
  <si>
    <t>Fonte: superficie: Confini comunali generalizzati, Ufficio federale di statistica/GEOSTAT, Neuchâtel; abitanti: 2018: Statistica della popolazione e delle economie domestiche (STATPOP), Ufficio federale di statistica, Neuchâtel.</t>
  </si>
  <si>
    <t>Ustat, ultima modifica: 03.09.2019</t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</si>
  <si>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2019</t>
    </r>
  </si>
  <si>
    <r>
      <t>1</t>
    </r>
    <r>
      <rPr>
        <sz val="8"/>
        <color indexed="8"/>
        <rFont val="Arial"/>
        <family val="2"/>
      </rPr>
      <t>Superficie all'interno dei confini comunali, stato 31.12.2019.</t>
    </r>
  </si>
  <si>
    <t>Ustat, ultima modifica: 27.08.2020</t>
  </si>
  <si>
    <t>5399 Verzasca</t>
  </si>
  <si>
    <t>Avvertenza: stato dei comuni politici: 111 (dal 18.10.2020).</t>
  </si>
  <si>
    <r>
      <t>1</t>
    </r>
    <r>
      <rPr>
        <sz val="8"/>
        <color indexed="8"/>
        <rFont val="Arial"/>
        <family val="2"/>
      </rPr>
      <t>Superficie all'interno dei confini comunali, stato 18.10.2020.</t>
    </r>
  </si>
  <si>
    <t>Fonte: superficie: Confini comunali generalizzati, Ufficio federale di statistica/GEOSTAT, Neuchâtel; abitanti: Statistica della popolazione e delle economie domestiche (STATPOP), Ufficio federale di statistica, Neuchâtel.</t>
  </si>
  <si>
    <t>Ustat, ultima modifica: 18.10.2020</t>
  </si>
  <si>
    <t>5239 Tresa</t>
  </si>
  <si>
    <t>Avvertenza: stato dei comuni politici: 108 (dal 18.04.2021).</t>
  </si>
  <si>
    <r>
      <t>1</t>
    </r>
    <r>
      <rPr>
        <sz val="8"/>
        <color indexed="8"/>
        <rFont val="Arial"/>
        <family val="2"/>
      </rPr>
      <t>Superficie all'interno dei confini comunali, stato 18.04.2021.</t>
    </r>
  </si>
  <si>
    <t>Ustat, ultima modifica: 26.04.2021</t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</si>
  <si>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2020</t>
    </r>
  </si>
  <si>
    <r>
      <t>Lago Maggiore</t>
    </r>
    <r>
      <rPr>
        <vertAlign val="superscript"/>
        <sz val="8"/>
        <rFont val="Arial"/>
        <family val="2"/>
      </rPr>
      <t>3</t>
    </r>
  </si>
  <si>
    <r>
      <t>Lago di Lugano</t>
    </r>
    <r>
      <rPr>
        <vertAlign val="superscript"/>
        <sz val="8"/>
        <rFont val="Arial"/>
        <family val="2"/>
      </rPr>
      <t>3</t>
    </r>
  </si>
  <si>
    <t>5240 Val Mara</t>
  </si>
  <si>
    <t>Avvertenza: stato dei comuni politici: 106 (dal 10.04.2022).</t>
  </si>
  <si>
    <t>Ustat, ultima modifica: 11.04.2022</t>
  </si>
  <si>
    <r>
      <t>4</t>
    </r>
    <r>
      <rPr>
        <sz val="8"/>
        <color indexed="8"/>
        <rFont val="Arial"/>
        <family val="2"/>
      </rPr>
      <t>Superficie all'interno dei confini comunali, stato 31.12.2015.</t>
    </r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</si>
  <si>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2021</t>
    </r>
  </si>
  <si>
    <t>Ustat, ultima modifica: 08.11.2022</t>
  </si>
  <si>
    <r>
      <t>Densità</t>
    </r>
    <r>
      <rPr>
        <b/>
        <vertAlign val="superscript"/>
        <sz val="9"/>
        <color indexed="8"/>
        <rFont val="Arial"/>
        <family val="2"/>
      </rPr>
      <t>r</t>
    </r>
  </si>
  <si>
    <r>
      <t>1</t>
    </r>
    <r>
      <rPr>
        <sz val="8"/>
        <color indexed="8"/>
        <rFont val="Arial"/>
        <family val="2"/>
      </rPr>
      <t>Superficie all'interno dei confini comunali, stato 01.05.2022</t>
    </r>
  </si>
  <si>
    <r>
      <t>1</t>
    </r>
    <r>
      <rPr>
        <sz val="8"/>
        <color indexed="8"/>
        <rFont val="Arial"/>
        <family val="2"/>
      </rPr>
      <t>Superficie all'interno dei confini comunali, stato 10.04.2022.</t>
    </r>
  </si>
  <si>
    <r>
      <t>Superficie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e densità della popolazione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2022</t>
    </r>
  </si>
  <si>
    <t>Ustat, ultima modifica: 29.08.2023</t>
  </si>
  <si>
    <r>
      <t>1</t>
    </r>
    <r>
      <rPr>
        <sz val="8"/>
        <color indexed="8"/>
        <rFont val="Arial"/>
        <family val="2"/>
      </rPr>
      <t>Superficie all'interno dei confini comunali, stato 01.01.2023.</t>
    </r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</si>
</sst>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);\(#,##0\)"/>
    <numFmt numFmtId="181" formatCode="0.0"/>
    <numFmt numFmtId="182" formatCode="_ * #,##0.0_ ;_ * \-#,##0.0_ ;_ * &quot;-&quot;??_ ;_ @_ "/>
    <numFmt numFmtId="183" formatCode="_ * #,##0_ ;_ * \-#,##0_ ;_ * &quot;-&quot;??_ ;_ @_ 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#,##0.000"/>
  </numFmts>
  <fonts count="63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"/>
      <name val="Arial"/>
      <family val="2"/>
    </font>
    <font>
      <b/>
      <vertAlign val="superscript"/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vertAlign val="superscript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47" applyFont="1" applyFill="1" applyAlignment="1">
      <alignment horizontal="left"/>
      <protection/>
    </xf>
    <xf numFmtId="0" fontId="5" fillId="0" borderId="10" xfId="47" applyFont="1" applyFill="1" applyBorder="1" applyAlignment="1">
      <alignment horizontal="left"/>
      <protection/>
    </xf>
    <xf numFmtId="0" fontId="5" fillId="0" borderId="11" xfId="47" applyFont="1" applyFill="1" applyBorder="1" applyAlignment="1">
      <alignment horizontal="left"/>
      <protection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0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5" fillId="0" borderId="15" xfId="47" applyFont="1" applyFill="1" applyBorder="1" applyAlignment="1">
      <alignment horizontal="left"/>
      <protection/>
    </xf>
    <xf numFmtId="0" fontId="5" fillId="0" borderId="16" xfId="47" applyFont="1" applyFill="1" applyBorder="1" applyAlignment="1">
      <alignment horizontal="left"/>
      <protection/>
    </xf>
    <xf numFmtId="3" fontId="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5" fillId="0" borderId="15" xfId="47" applyNumberFormat="1" applyFont="1" applyFill="1" applyBorder="1" applyAlignment="1">
      <alignment horizontal="left"/>
      <protection/>
    </xf>
    <xf numFmtId="4" fontId="5" fillId="0" borderId="16" xfId="47" applyNumberFormat="1" applyFont="1" applyFill="1" applyBorder="1" applyAlignment="1">
      <alignment horizontal="left"/>
      <protection/>
    </xf>
    <xf numFmtId="4" fontId="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13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4" fillId="0" borderId="0" xfId="48" applyFont="1" applyFill="1" applyAlignment="1">
      <alignment horizontal="left"/>
      <protection/>
    </xf>
    <xf numFmtId="4" fontId="5" fillId="0" borderId="15" xfId="48" applyNumberFormat="1" applyFont="1" applyFill="1" applyBorder="1" applyAlignment="1">
      <alignment horizontal="left"/>
      <protection/>
    </xf>
    <xf numFmtId="0" fontId="5" fillId="0" borderId="0" xfId="48" applyFont="1" applyFill="1" applyAlignment="1">
      <alignment horizontal="left"/>
      <protection/>
    </xf>
    <xf numFmtId="4" fontId="5" fillId="0" borderId="16" xfId="48" applyNumberFormat="1" applyFont="1" applyFill="1" applyBorder="1" applyAlignment="1">
      <alignment horizontal="left"/>
      <protection/>
    </xf>
    <xf numFmtId="0" fontId="5" fillId="0" borderId="0" xfId="48" applyFont="1" applyFill="1" applyBorder="1" applyAlignment="1">
      <alignment horizontal="left"/>
      <protection/>
    </xf>
    <xf numFmtId="0" fontId="5" fillId="0" borderId="12" xfId="48" applyFont="1" applyFill="1" applyBorder="1" applyAlignment="1">
      <alignment horizontal="left"/>
      <protection/>
    </xf>
    <xf numFmtId="4" fontId="5" fillId="0" borderId="12" xfId="48" applyNumberFormat="1" applyFont="1" applyFill="1" applyBorder="1" applyAlignment="1">
      <alignment horizontal="left"/>
      <protection/>
    </xf>
    <xf numFmtId="4" fontId="7" fillId="0" borderId="1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6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" fontId="57" fillId="0" borderId="15" xfId="48" applyNumberFormat="1" applyFont="1" applyFill="1" applyBorder="1" applyAlignment="1">
      <alignment horizontal="left"/>
      <protection/>
    </xf>
    <xf numFmtId="0" fontId="57" fillId="0" borderId="0" xfId="47" applyFont="1" applyFill="1" applyAlignment="1">
      <alignment horizontal="left"/>
      <protection/>
    </xf>
    <xf numFmtId="49" fontId="58" fillId="0" borderId="0" xfId="0" applyNumberFormat="1" applyFont="1" applyFill="1" applyAlignment="1">
      <alignment/>
    </xf>
    <xf numFmtId="4" fontId="59" fillId="0" borderId="14" xfId="0" applyNumberFormat="1" applyFont="1" applyFill="1" applyBorder="1" applyAlignment="1">
      <alignment horizontal="right"/>
    </xf>
    <xf numFmtId="4" fontId="59" fillId="0" borderId="12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right"/>
    </xf>
    <xf numFmtId="49" fontId="58" fillId="0" borderId="0" xfId="0" applyNumberFormat="1" applyFont="1" applyFill="1" applyAlignment="1">
      <alignment/>
    </xf>
    <xf numFmtId="4" fontId="60" fillId="0" borderId="14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3" fontId="6" fillId="0" borderId="1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47" applyNumberFormat="1" applyFont="1" applyFill="1" applyAlignment="1">
      <alignment horizontal="left"/>
      <protection/>
    </xf>
    <xf numFmtId="4" fontId="1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/>
    </xf>
    <xf numFmtId="4" fontId="7" fillId="0" borderId="13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5" fillId="0" borderId="0" xfId="47" applyNumberFormat="1" applyFont="1" applyFill="1" applyBorder="1" applyAlignment="1">
      <alignment horizontal="left"/>
      <protection/>
    </xf>
    <xf numFmtId="4" fontId="1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1" fillId="0" borderId="0" xfId="0" applyNumberFormat="1" applyFont="1" applyFill="1" applyAlignment="1">
      <alignment horizontal="left"/>
    </xf>
    <xf numFmtId="4" fontId="61" fillId="0" borderId="0" xfId="0" applyNumberFormat="1" applyFont="1" applyFill="1" applyBorder="1" applyAlignment="1">
      <alignment horizontal="left"/>
    </xf>
    <xf numFmtId="4" fontId="60" fillId="0" borderId="0" xfId="0" applyNumberFormat="1" applyFont="1" applyFill="1" applyBorder="1" applyAlignment="1">
      <alignment horizontal="right"/>
    </xf>
    <xf numFmtId="0" fontId="5" fillId="0" borderId="0" xfId="47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" fontId="57" fillId="0" borderId="0" xfId="47" applyNumberFormat="1" applyFont="1" applyFill="1" applyBorder="1" applyAlignment="1">
      <alignment horizontal="left"/>
      <protection/>
    </xf>
    <xf numFmtId="4" fontId="58" fillId="0" borderId="12" xfId="0" applyNumberFormat="1" applyFont="1" applyFill="1" applyBorder="1" applyAlignment="1">
      <alignment/>
    </xf>
    <xf numFmtId="4" fontId="59" fillId="0" borderId="13" xfId="0" applyNumberFormat="1" applyFont="1" applyFill="1" applyBorder="1" applyAlignment="1">
      <alignment horizontal="right"/>
    </xf>
    <xf numFmtId="4" fontId="60" fillId="0" borderId="13" xfId="0" applyNumberFormat="1" applyFont="1" applyFill="1" applyBorder="1" applyAlignment="1">
      <alignment horizontal="right"/>
    </xf>
    <xf numFmtId="4" fontId="59" fillId="0" borderId="12" xfId="0" applyNumberFormat="1" applyFont="1" applyFill="1" applyBorder="1" applyAlignment="1">
      <alignment/>
    </xf>
    <xf numFmtId="4" fontId="60" fillId="0" borderId="12" xfId="0" applyNumberFormat="1" applyFont="1" applyFill="1" applyBorder="1" applyAlignment="1">
      <alignment/>
    </xf>
    <xf numFmtId="4" fontId="60" fillId="0" borderId="12" xfId="0" applyNumberFormat="1" applyFont="1" applyFill="1" applyBorder="1" applyAlignment="1">
      <alignment horizontal="right"/>
    </xf>
    <xf numFmtId="4" fontId="60" fillId="0" borderId="0" xfId="0" applyNumberFormat="1" applyFont="1" applyFill="1" applyAlignment="1">
      <alignment horizontal="left"/>
    </xf>
    <xf numFmtId="4" fontId="60" fillId="0" borderId="0" xfId="0" applyNumberFormat="1" applyFont="1" applyFill="1" applyBorder="1" applyAlignment="1">
      <alignment horizontal="left"/>
    </xf>
    <xf numFmtId="4" fontId="58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2" fontId="5" fillId="0" borderId="0" xfId="47" applyNumberFormat="1" applyFont="1" applyFill="1" applyAlignment="1">
      <alignment horizontal="left"/>
      <protection/>
    </xf>
    <xf numFmtId="2" fontId="1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3" fontId="5" fillId="0" borderId="10" xfId="47" applyNumberFormat="1" applyFont="1" applyFill="1" applyBorder="1" applyAlignment="1">
      <alignment horizontal="left"/>
      <protection/>
    </xf>
    <xf numFmtId="3" fontId="5" fillId="0" borderId="11" xfId="47" applyNumberFormat="1" applyFont="1" applyFill="1" applyBorder="1" applyAlignment="1">
      <alignment horizontal="left"/>
      <protection/>
    </xf>
    <xf numFmtId="3" fontId="1" fillId="0" borderId="0" xfId="0" applyNumberFormat="1" applyFont="1" applyFill="1" applyBorder="1" applyAlignment="1">
      <alignment/>
    </xf>
    <xf numFmtId="188" fontId="6" fillId="0" borderId="13" xfId="0" applyNumberFormat="1" applyFont="1" applyFill="1" applyBorder="1" applyAlignment="1">
      <alignment horizontal="right"/>
    </xf>
    <xf numFmtId="188" fontId="6" fillId="0" borderId="14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3" fontId="6" fillId="0" borderId="13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60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5" fillId="0" borderId="14" xfId="47" applyFont="1" applyFill="1" applyBorder="1" applyAlignment="1">
      <alignment horizontal="left"/>
      <protection/>
    </xf>
    <xf numFmtId="0" fontId="5" fillId="0" borderId="0" xfId="47" applyFont="1" applyFill="1" applyAlignment="1">
      <alignment horizontal="left"/>
      <protection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3" fontId="8" fillId="0" borderId="1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4" xfId="48" applyFont="1" applyFill="1" applyBorder="1" applyAlignment="1">
      <alignment horizontal="left"/>
      <protection/>
    </xf>
    <xf numFmtId="0" fontId="5" fillId="0" borderId="17" xfId="48" applyFont="1" applyFill="1" applyBorder="1" applyAlignment="1">
      <alignment horizontal="left"/>
      <protection/>
    </xf>
    <xf numFmtId="0" fontId="5" fillId="0" borderId="0" xfId="48" applyFont="1" applyFill="1" applyAlignment="1">
      <alignment horizontal="left"/>
      <protection/>
    </xf>
    <xf numFmtId="0" fontId="5" fillId="0" borderId="18" xfId="48" applyFont="1" applyFill="1" applyBorder="1" applyAlignment="1">
      <alignment horizontal="left"/>
      <protection/>
    </xf>
    <xf numFmtId="180" fontId="7" fillId="0" borderId="14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 3" xfId="46"/>
    <cellStyle name="Normale_T_010203_020" xfId="47"/>
    <cellStyle name="Normale_T_010203_020_T_010202_020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0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4" width="15.7109375" style="82" customWidth="1"/>
    <col min="5" max="16384" width="9.140625" style="81" customWidth="1"/>
  </cols>
  <sheetData>
    <row r="1" spans="1:4" s="126" customFormat="1" ht="12.75" customHeight="1">
      <c r="A1" s="148"/>
      <c r="B1" s="148"/>
      <c r="C1" s="148"/>
      <c r="D1" s="128"/>
    </row>
    <row r="2" spans="1:4" s="126" customFormat="1" ht="12.75" customHeight="1">
      <c r="A2" s="149" t="s">
        <v>308</v>
      </c>
      <c r="B2" s="149"/>
      <c r="C2" s="149"/>
      <c r="D2" s="128"/>
    </row>
    <row r="3" spans="1:4" s="4" customFormat="1" ht="12.75" customHeight="1">
      <c r="A3" s="150"/>
      <c r="B3" s="150"/>
      <c r="C3" s="150"/>
      <c r="D3" s="128"/>
    </row>
    <row r="4" spans="1:4" s="4" customFormat="1" ht="12.75" customHeight="1">
      <c r="A4" s="151"/>
      <c r="B4" s="151"/>
      <c r="C4" s="151"/>
      <c r="D4" s="152"/>
    </row>
    <row r="5" spans="1:4" s="100" customFormat="1" ht="12" customHeight="1">
      <c r="A5" s="153"/>
      <c r="B5" s="153"/>
      <c r="C5" s="6" t="s">
        <v>218</v>
      </c>
      <c r="D5" s="66" t="s">
        <v>305</v>
      </c>
    </row>
    <row r="6" spans="1:4" s="100" customFormat="1" ht="12" customHeight="1">
      <c r="A6" s="154"/>
      <c r="B6" s="154"/>
      <c r="C6" s="7" t="s">
        <v>224</v>
      </c>
      <c r="D6" s="94"/>
    </row>
    <row r="7" spans="1:4" s="101" customFormat="1" ht="12" customHeight="1">
      <c r="A7" s="146"/>
      <c r="B7" s="146"/>
      <c r="C7" s="146"/>
      <c r="D7" s="95"/>
    </row>
    <row r="8" spans="1:4" s="77" customFormat="1" ht="12" customHeight="1">
      <c r="A8" s="147" t="s">
        <v>255</v>
      </c>
      <c r="B8" s="147"/>
      <c r="C8" s="10">
        <v>281215</v>
      </c>
      <c r="D8" s="58">
        <v>125.89051081912417</v>
      </c>
    </row>
    <row r="9" spans="1:4" s="77" customFormat="1" ht="12" customHeight="1">
      <c r="A9" s="11"/>
      <c r="B9" s="11"/>
      <c r="C9" s="12"/>
      <c r="D9" s="12"/>
    </row>
    <row r="10" spans="1:4" s="78" customFormat="1" ht="12" customHeight="1">
      <c r="A10" s="140" t="s">
        <v>0</v>
      </c>
      <c r="B10" s="140"/>
      <c r="C10" s="14">
        <v>98573</v>
      </c>
      <c r="D10" s="58">
        <v>24.931776449940653</v>
      </c>
    </row>
    <row r="11" spans="1:4" s="64" customFormat="1" ht="12" customHeight="1">
      <c r="A11" s="133" t="s">
        <v>1</v>
      </c>
      <c r="B11" s="133"/>
      <c r="C11" s="16">
        <v>47953</v>
      </c>
      <c r="D11" s="34">
        <v>18.036410652096848</v>
      </c>
    </row>
    <row r="12" spans="1:4" s="64" customFormat="1" ht="12" customHeight="1">
      <c r="A12" s="17"/>
      <c r="B12" s="18" t="s">
        <v>2</v>
      </c>
      <c r="C12" s="16">
        <v>27612</v>
      </c>
      <c r="D12" s="34">
        <v>10.991597856004635</v>
      </c>
    </row>
    <row r="13" spans="1:4" s="64" customFormat="1" ht="12" customHeight="1">
      <c r="A13" s="17"/>
      <c r="B13" s="18" t="s">
        <v>3</v>
      </c>
      <c r="C13" s="16">
        <v>13258</v>
      </c>
      <c r="D13" s="34">
        <v>20.983557097601448</v>
      </c>
    </row>
    <row r="14" spans="1:4" s="64" customFormat="1" ht="12" customHeight="1">
      <c r="A14" s="17"/>
      <c r="B14" s="19" t="s">
        <v>4</v>
      </c>
      <c r="C14" s="16">
        <v>7083</v>
      </c>
      <c r="D14" s="34">
        <v>39.98305802626006</v>
      </c>
    </row>
    <row r="15" spans="1:4" s="64" customFormat="1" ht="12" customHeight="1">
      <c r="A15" s="133" t="s">
        <v>5</v>
      </c>
      <c r="B15" s="133"/>
      <c r="C15" s="16">
        <v>36058</v>
      </c>
      <c r="D15" s="34">
        <v>15.610960119806977</v>
      </c>
    </row>
    <row r="16" spans="1:4" s="64" customFormat="1" ht="12" customHeight="1">
      <c r="A16" s="17"/>
      <c r="B16" s="18" t="s">
        <v>6</v>
      </c>
      <c r="C16" s="16">
        <v>20200</v>
      </c>
      <c r="D16" s="34">
        <v>8.638613861386139</v>
      </c>
    </row>
    <row r="17" spans="1:4" s="64" customFormat="1" ht="12" customHeight="1">
      <c r="A17" s="17"/>
      <c r="B17" s="18" t="s">
        <v>7</v>
      </c>
      <c r="C17" s="16">
        <v>6178</v>
      </c>
      <c r="D17" s="34">
        <v>29.637423114276462</v>
      </c>
    </row>
    <row r="18" spans="1:4" s="64" customFormat="1" ht="12" customHeight="1">
      <c r="A18" s="20"/>
      <c r="B18" s="18" t="s">
        <v>8</v>
      </c>
      <c r="C18" s="16">
        <v>9680</v>
      </c>
      <c r="D18" s="34">
        <v>21.208677685950413</v>
      </c>
    </row>
    <row r="19" spans="1:4" s="64" customFormat="1" ht="12" customHeight="1">
      <c r="A19" s="139" t="s">
        <v>9</v>
      </c>
      <c r="B19" s="139"/>
      <c r="C19" s="22">
        <v>14562</v>
      </c>
      <c r="D19" s="34">
        <v>70.71830792473561</v>
      </c>
    </row>
    <row r="20" spans="1:4" s="64" customFormat="1" ht="12" customHeight="1">
      <c r="A20" s="20"/>
      <c r="B20" s="20"/>
      <c r="C20" s="20"/>
      <c r="D20" s="20"/>
    </row>
    <row r="21" spans="1:4" s="78" customFormat="1" ht="12" customHeight="1">
      <c r="A21" s="140" t="s">
        <v>234</v>
      </c>
      <c r="B21" s="140"/>
      <c r="C21" s="14">
        <v>112017</v>
      </c>
      <c r="D21" s="58">
        <v>62.780649365721274</v>
      </c>
    </row>
    <row r="22" spans="1:4" s="64" customFormat="1" ht="12" customHeight="1">
      <c r="A22" s="133" t="s">
        <v>11</v>
      </c>
      <c r="B22" s="133"/>
      <c r="C22" s="16">
        <v>6823</v>
      </c>
      <c r="D22" s="34">
        <v>611.0801700131907</v>
      </c>
    </row>
    <row r="23" spans="1:4" s="64" customFormat="1" ht="12" customHeight="1">
      <c r="A23" s="133" t="s">
        <v>12</v>
      </c>
      <c r="B23" s="133"/>
      <c r="C23" s="16">
        <v>5179</v>
      </c>
      <c r="D23" s="34">
        <v>98.01119907318015</v>
      </c>
    </row>
    <row r="24" spans="1:4" s="64" customFormat="1" ht="12" customHeight="1">
      <c r="A24" s="133" t="s">
        <v>13</v>
      </c>
      <c r="B24" s="133"/>
      <c r="C24" s="16">
        <v>26039</v>
      </c>
      <c r="D24" s="34">
        <v>50.42436345481778</v>
      </c>
    </row>
    <row r="25" spans="1:4" s="64" customFormat="1" ht="12" customHeight="1">
      <c r="A25" s="23"/>
      <c r="B25" s="18" t="s">
        <v>14</v>
      </c>
      <c r="C25" s="16">
        <v>23064</v>
      </c>
      <c r="D25" s="34">
        <v>4.344432882414152</v>
      </c>
    </row>
    <row r="26" spans="1:4" s="64" customFormat="1" ht="12" customHeight="1">
      <c r="A26" s="20"/>
      <c r="B26" s="18" t="s">
        <v>15</v>
      </c>
      <c r="C26" s="16">
        <v>2975</v>
      </c>
      <c r="D26" s="34">
        <v>407.6638655462185</v>
      </c>
    </row>
    <row r="27" spans="1:4" s="64" customFormat="1" ht="12" customHeight="1">
      <c r="A27" s="133" t="s">
        <v>16</v>
      </c>
      <c r="B27" s="133"/>
      <c r="C27" s="16">
        <v>6498</v>
      </c>
      <c r="D27" s="34">
        <v>58.41797476146506</v>
      </c>
    </row>
    <row r="28" spans="1:4" s="64" customFormat="1" ht="12" customHeight="1">
      <c r="A28" s="23"/>
      <c r="B28" s="18" t="s">
        <v>17</v>
      </c>
      <c r="C28" s="16">
        <v>5339</v>
      </c>
      <c r="D28" s="34">
        <v>20.640569395017792</v>
      </c>
    </row>
    <row r="29" spans="1:4" s="64" customFormat="1" ht="12" customHeight="1">
      <c r="A29" s="20"/>
      <c r="B29" s="18" t="s">
        <v>18</v>
      </c>
      <c r="C29" s="16">
        <v>1159</v>
      </c>
      <c r="D29" s="34">
        <v>232.44176013805006</v>
      </c>
    </row>
    <row r="30" spans="1:4" s="64" customFormat="1" ht="12" customHeight="1">
      <c r="A30" s="133" t="s">
        <v>19</v>
      </c>
      <c r="B30" s="133"/>
      <c r="C30" s="16">
        <v>10539</v>
      </c>
      <c r="D30" s="34">
        <v>6.404782237403928</v>
      </c>
    </row>
    <row r="31" spans="1:4" s="64" customFormat="1" ht="12" customHeight="1">
      <c r="A31" s="133" t="s">
        <v>235</v>
      </c>
      <c r="B31" s="133"/>
      <c r="C31" s="16">
        <v>56939</v>
      </c>
      <c r="D31" s="34">
        <v>10.456804650590984</v>
      </c>
    </row>
    <row r="32" spans="1:4" s="64" customFormat="1" ht="12" customHeight="1">
      <c r="A32" s="23"/>
      <c r="B32" s="18" t="s">
        <v>21</v>
      </c>
      <c r="C32" s="16">
        <v>18753</v>
      </c>
      <c r="D32" s="34">
        <v>2.6075827867541195</v>
      </c>
    </row>
    <row r="33" spans="1:4" s="64" customFormat="1" ht="12" customHeight="1">
      <c r="A33" s="17"/>
      <c r="B33" s="18" t="s">
        <v>22</v>
      </c>
      <c r="C33" s="16">
        <v>9206</v>
      </c>
      <c r="D33" s="34">
        <v>1.955246578318488</v>
      </c>
    </row>
    <row r="34" spans="1:4" s="64" customFormat="1" ht="12" customHeight="1">
      <c r="A34" s="17"/>
      <c r="B34" s="24" t="s">
        <v>236</v>
      </c>
      <c r="C34" s="22">
        <v>28980</v>
      </c>
      <c r="D34" s="34">
        <v>18.236714975845413</v>
      </c>
    </row>
    <row r="35" spans="1:4" s="64" customFormat="1" ht="12" customHeight="1">
      <c r="A35" s="20"/>
      <c r="B35" s="20"/>
      <c r="C35" s="20"/>
      <c r="D35" s="20"/>
    </row>
    <row r="36" spans="1:4" s="78" customFormat="1" ht="12" customHeight="1">
      <c r="A36" s="140" t="s">
        <v>24</v>
      </c>
      <c r="B36" s="140"/>
      <c r="C36" s="14">
        <v>21062</v>
      </c>
      <c r="D36" s="58">
        <v>268.81112904757384</v>
      </c>
    </row>
    <row r="37" spans="1:4" s="64" customFormat="1" ht="12" customHeight="1">
      <c r="A37" s="133" t="s">
        <v>25</v>
      </c>
      <c r="B37" s="133"/>
      <c r="C37" s="16">
        <v>19569</v>
      </c>
      <c r="D37" s="34">
        <v>260.4374265419797</v>
      </c>
    </row>
    <row r="38" spans="1:4" s="64" customFormat="1" ht="12" customHeight="1">
      <c r="A38" s="139" t="s">
        <v>26</v>
      </c>
      <c r="B38" s="139"/>
      <c r="C38" s="22">
        <v>1493</v>
      </c>
      <c r="D38" s="34">
        <v>378.5666443402545</v>
      </c>
    </row>
    <row r="39" spans="1:4" s="64" customFormat="1" ht="12" customHeight="1">
      <c r="A39" s="20"/>
      <c r="B39" s="20"/>
      <c r="C39" s="20"/>
      <c r="D39" s="20"/>
    </row>
    <row r="40" spans="1:4" s="78" customFormat="1" ht="12" customHeight="1">
      <c r="A40" s="140" t="s">
        <v>27</v>
      </c>
      <c r="B40" s="140"/>
      <c r="C40" s="14">
        <v>29507</v>
      </c>
      <c r="D40" s="58">
        <v>499.4035313654387</v>
      </c>
    </row>
    <row r="41" spans="1:4" s="64" customFormat="1" ht="12" customHeight="1">
      <c r="A41" s="133" t="s">
        <v>28</v>
      </c>
      <c r="B41" s="133"/>
      <c r="C41" s="16">
        <v>10377</v>
      </c>
      <c r="D41" s="34">
        <v>960.6726414185218</v>
      </c>
    </row>
    <row r="42" spans="1:4" s="64" customFormat="1" ht="12" customHeight="1">
      <c r="A42" s="145" t="s">
        <v>29</v>
      </c>
      <c r="B42" s="145"/>
      <c r="C42" s="16">
        <v>11487</v>
      </c>
      <c r="D42" s="34">
        <v>208.0961086445547</v>
      </c>
    </row>
    <row r="43" spans="1:4" s="64" customFormat="1" ht="12" customHeight="1">
      <c r="A43" s="24"/>
      <c r="B43" s="18" t="s">
        <v>30</v>
      </c>
      <c r="C43" s="16">
        <v>7024</v>
      </c>
      <c r="D43" s="34">
        <v>195.47266514806378</v>
      </c>
    </row>
    <row r="44" spans="1:4" s="64" customFormat="1" ht="12" customHeight="1">
      <c r="A44" s="24"/>
      <c r="B44" s="18" t="s">
        <v>31</v>
      </c>
      <c r="C44" s="16">
        <v>4463</v>
      </c>
      <c r="D44" s="34">
        <v>227.96325341698412</v>
      </c>
    </row>
    <row r="45" spans="1:4" s="64" customFormat="1" ht="12" customHeight="1">
      <c r="A45" s="133" t="s">
        <v>33</v>
      </c>
      <c r="B45" s="133"/>
      <c r="C45" s="16">
        <v>7643</v>
      </c>
      <c r="D45" s="34">
        <v>310.9511971738846</v>
      </c>
    </row>
    <row r="46" spans="1:4" s="64" customFormat="1" ht="12" customHeight="1">
      <c r="A46" s="24"/>
      <c r="B46" s="18" t="s">
        <v>34</v>
      </c>
      <c r="C46" s="16">
        <v>3371</v>
      </c>
      <c r="D46" s="34">
        <v>84.3963215663008</v>
      </c>
    </row>
    <row r="47" spans="1:4" s="64" customFormat="1" ht="12" customHeight="1">
      <c r="A47" s="24"/>
      <c r="B47" s="18" t="s">
        <v>35</v>
      </c>
      <c r="C47" s="16">
        <v>2754</v>
      </c>
      <c r="D47" s="34">
        <v>246.65940450254178</v>
      </c>
    </row>
    <row r="48" spans="1:4" s="64" customFormat="1" ht="12" customHeight="1">
      <c r="A48" s="24"/>
      <c r="B48" s="24" t="s">
        <v>36</v>
      </c>
      <c r="C48" s="22">
        <v>1518</v>
      </c>
      <c r="D48" s="34">
        <v>930.6982872200264</v>
      </c>
    </row>
    <row r="49" spans="1:4" s="64" customFormat="1" ht="12" customHeight="1">
      <c r="A49" s="19"/>
      <c r="B49" s="19"/>
      <c r="C49" s="19"/>
      <c r="D49" s="19"/>
    </row>
    <row r="50" spans="1:4" s="78" customFormat="1" ht="12" customHeight="1">
      <c r="A50" s="140" t="s">
        <v>37</v>
      </c>
      <c r="B50" s="140"/>
      <c r="C50" s="14">
        <v>12637</v>
      </c>
      <c r="D50" s="58">
        <v>436.3852180106038</v>
      </c>
    </row>
    <row r="51" spans="1:4" s="64" customFormat="1" ht="12" customHeight="1">
      <c r="A51" s="133" t="s">
        <v>38</v>
      </c>
      <c r="B51" s="133"/>
      <c r="C51" s="16">
        <v>1177</v>
      </c>
      <c r="D51" s="34">
        <v>1565.6754460492778</v>
      </c>
    </row>
    <row r="52" spans="1:4" s="64" customFormat="1" ht="12" customHeight="1">
      <c r="A52" s="133" t="s">
        <v>39</v>
      </c>
      <c r="B52" s="133"/>
      <c r="C52" s="16">
        <v>7728</v>
      </c>
      <c r="D52" s="34">
        <v>421.54503105590067</v>
      </c>
    </row>
    <row r="53" spans="1:4" s="64" customFormat="1" ht="12" customHeight="1">
      <c r="A53" s="139" t="s">
        <v>40</v>
      </c>
      <c r="B53" s="139"/>
      <c r="C53" s="22">
        <v>3732</v>
      </c>
      <c r="D53" s="34">
        <v>110.95927116827437</v>
      </c>
    </row>
    <row r="54" spans="1:4" s="64" customFormat="1" ht="12" customHeight="1">
      <c r="A54" s="19"/>
      <c r="B54" s="25"/>
      <c r="C54" s="26"/>
      <c r="D54" s="26"/>
    </row>
    <row r="55" spans="1:4" s="64" customFormat="1" ht="12" customHeight="1">
      <c r="A55" s="144" t="s">
        <v>41</v>
      </c>
      <c r="B55" s="144"/>
      <c r="C55" s="12">
        <v>10075</v>
      </c>
      <c r="D55" s="58">
        <v>494.25310173697267</v>
      </c>
    </row>
    <row r="56" spans="1:4" s="64" customFormat="1" ht="12" customHeight="1">
      <c r="A56" s="133" t="s">
        <v>42</v>
      </c>
      <c r="B56" s="133"/>
      <c r="C56" s="16">
        <v>253</v>
      </c>
      <c r="D56" s="34">
        <v>1300.7905138339922</v>
      </c>
    </row>
    <row r="57" spans="1:4" s="64" customFormat="1" ht="12" customHeight="1">
      <c r="A57" s="133" t="s">
        <v>44</v>
      </c>
      <c r="B57" s="133"/>
      <c r="C57" s="16">
        <v>2548</v>
      </c>
      <c r="D57" s="34">
        <v>75.11773940345368</v>
      </c>
    </row>
    <row r="58" spans="1:4" s="64" customFormat="1" ht="12" customHeight="1">
      <c r="A58" s="133" t="s">
        <v>45</v>
      </c>
      <c r="B58" s="133"/>
      <c r="C58" s="16">
        <v>1184</v>
      </c>
      <c r="D58" s="34">
        <v>188.0912162162162</v>
      </c>
    </row>
    <row r="59" spans="1:4" s="64" customFormat="1" ht="12" customHeight="1">
      <c r="A59" s="133" t="s">
        <v>46</v>
      </c>
      <c r="B59" s="133"/>
      <c r="C59" s="16">
        <v>535</v>
      </c>
      <c r="D59" s="34">
        <v>1386.9158878504672</v>
      </c>
    </row>
    <row r="60" spans="1:4" s="64" customFormat="1" ht="12" customHeight="1">
      <c r="A60" s="133" t="s">
        <v>47</v>
      </c>
      <c r="B60" s="133"/>
      <c r="C60" s="16">
        <v>246</v>
      </c>
      <c r="D60" s="34">
        <v>1157.7235772357724</v>
      </c>
    </row>
    <row r="61" spans="1:4" s="64" customFormat="1" ht="12" customHeight="1">
      <c r="A61" s="133" t="s">
        <v>49</v>
      </c>
      <c r="B61" s="133"/>
      <c r="C61" s="16">
        <v>3177</v>
      </c>
      <c r="D61" s="34">
        <v>469.2791942083727</v>
      </c>
    </row>
    <row r="62" spans="1:4" s="64" customFormat="1" ht="12" customHeight="1">
      <c r="A62" s="133" t="s">
        <v>51</v>
      </c>
      <c r="B62" s="133"/>
      <c r="C62" s="16">
        <v>226</v>
      </c>
      <c r="D62" s="34">
        <v>1934.070796460177</v>
      </c>
    </row>
    <row r="63" spans="1:4" s="64" customFormat="1" ht="12" customHeight="1">
      <c r="A63" s="133" t="s">
        <v>52</v>
      </c>
      <c r="B63" s="133"/>
      <c r="C63" s="16">
        <v>523</v>
      </c>
      <c r="D63" s="34">
        <v>448.56596558317403</v>
      </c>
    </row>
    <row r="64" spans="1:4" s="64" customFormat="1" ht="12" customHeight="1">
      <c r="A64" s="133" t="s">
        <v>53</v>
      </c>
      <c r="B64" s="133"/>
      <c r="C64" s="16">
        <v>605</v>
      </c>
      <c r="D64" s="34">
        <v>440.1652892561984</v>
      </c>
    </row>
    <row r="65" spans="1:4" s="64" customFormat="1" ht="12" customHeight="1">
      <c r="A65" s="133" t="s">
        <v>54</v>
      </c>
      <c r="B65" s="133"/>
      <c r="C65" s="16">
        <v>615</v>
      </c>
      <c r="D65" s="34">
        <v>725.3658536585366</v>
      </c>
    </row>
    <row r="66" spans="1:4" s="64" customFormat="1" ht="12" customHeight="1">
      <c r="A66" s="139" t="s">
        <v>55</v>
      </c>
      <c r="B66" s="139"/>
      <c r="C66" s="22">
        <v>163</v>
      </c>
      <c r="D66" s="34">
        <v>2052.760736196319</v>
      </c>
    </row>
    <row r="67" spans="1:4" s="64" customFormat="1" ht="12" customHeight="1">
      <c r="A67" s="19"/>
      <c r="B67" s="19"/>
      <c r="C67" s="19"/>
      <c r="D67" s="30"/>
    </row>
    <row r="68" spans="1:4" s="64" customFormat="1" ht="12" customHeight="1">
      <c r="A68" s="140" t="s">
        <v>56</v>
      </c>
      <c r="B68" s="140"/>
      <c r="C68" s="14">
        <v>30786</v>
      </c>
      <c r="D68" s="58">
        <v>494.7735983888781</v>
      </c>
    </row>
    <row r="69" spans="1:4" s="64" customFormat="1" ht="12" customHeight="1">
      <c r="A69" s="133" t="s">
        <v>57</v>
      </c>
      <c r="B69" s="133"/>
      <c r="C69" s="16">
        <v>249</v>
      </c>
      <c r="D69" s="34">
        <v>1794.3775100401606</v>
      </c>
    </row>
    <row r="70" spans="1:4" s="64" customFormat="1" ht="12" customHeight="1">
      <c r="A70" s="133" t="s">
        <v>58</v>
      </c>
      <c r="B70" s="133"/>
      <c r="C70" s="16">
        <v>2206</v>
      </c>
      <c r="D70" s="34">
        <v>62.783318223028104</v>
      </c>
    </row>
    <row r="71" spans="1:4" s="64" customFormat="1" ht="12" customHeight="1">
      <c r="A71" s="133" t="s">
        <v>59</v>
      </c>
      <c r="B71" s="133"/>
      <c r="C71" s="16">
        <v>259</v>
      </c>
      <c r="D71" s="34">
        <v>139.3822393822394</v>
      </c>
    </row>
    <row r="72" spans="1:4" s="64" customFormat="1" ht="12" customHeight="1">
      <c r="A72" s="133" t="s">
        <v>60</v>
      </c>
      <c r="B72" s="133"/>
      <c r="C72" s="16">
        <v>849</v>
      </c>
      <c r="D72" s="34">
        <v>112.48527679623086</v>
      </c>
    </row>
    <row r="73" spans="1:4" s="64" customFormat="1" ht="12" customHeight="1">
      <c r="A73" s="133" t="s">
        <v>61</v>
      </c>
      <c r="B73" s="133"/>
      <c r="C73" s="16">
        <v>380</v>
      </c>
      <c r="D73" s="34">
        <v>78.6842105263158</v>
      </c>
    </row>
    <row r="74" spans="1:4" s="64" customFormat="1" ht="12" customHeight="1">
      <c r="A74" s="133" t="s">
        <v>62</v>
      </c>
      <c r="B74" s="133"/>
      <c r="C74" s="16">
        <v>187</v>
      </c>
      <c r="D74" s="34">
        <v>799.4652406417113</v>
      </c>
    </row>
    <row r="75" spans="1:4" s="64" customFormat="1" ht="12" customHeight="1">
      <c r="A75" s="133" t="s">
        <v>63</v>
      </c>
      <c r="B75" s="133"/>
      <c r="C75" s="16">
        <v>254</v>
      </c>
      <c r="D75" s="34">
        <v>244.09448818897638</v>
      </c>
    </row>
    <row r="76" spans="1:4" s="64" customFormat="1" ht="12" customHeight="1">
      <c r="A76" s="133" t="s">
        <v>64</v>
      </c>
      <c r="B76" s="133"/>
      <c r="C76" s="16">
        <v>640</v>
      </c>
      <c r="D76" s="34">
        <v>427.65625</v>
      </c>
    </row>
    <row r="77" spans="1:4" s="64" customFormat="1" ht="12" customHeight="1">
      <c r="A77" s="133" t="s">
        <v>65</v>
      </c>
      <c r="B77" s="133"/>
      <c r="C77" s="16">
        <v>185</v>
      </c>
      <c r="D77" s="34">
        <v>510.8108108108108</v>
      </c>
    </row>
    <row r="78" spans="1:4" s="64" customFormat="1" ht="12" customHeight="1">
      <c r="A78" s="133" t="s">
        <v>67</v>
      </c>
      <c r="B78" s="133"/>
      <c r="C78" s="16">
        <v>412</v>
      </c>
      <c r="D78" s="34">
        <v>111.16504854368931</v>
      </c>
    </row>
    <row r="79" spans="1:4" s="64" customFormat="1" ht="12" customHeight="1">
      <c r="A79" s="133" t="s">
        <v>68</v>
      </c>
      <c r="B79" s="133"/>
      <c r="C79" s="16">
        <v>396</v>
      </c>
      <c r="D79" s="34">
        <v>199.24242424242425</v>
      </c>
    </row>
    <row r="80" spans="1:4" s="64" customFormat="1" ht="12" customHeight="1">
      <c r="A80" s="133" t="s">
        <v>69</v>
      </c>
      <c r="B80" s="133"/>
      <c r="C80" s="16">
        <v>76</v>
      </c>
      <c r="D80" s="34">
        <v>1975</v>
      </c>
    </row>
    <row r="81" spans="1:4" s="64" customFormat="1" ht="12" customHeight="1">
      <c r="A81" s="133" t="s">
        <v>71</v>
      </c>
      <c r="B81" s="133"/>
      <c r="C81" s="16">
        <v>128</v>
      </c>
      <c r="D81" s="34">
        <v>1820.3125</v>
      </c>
    </row>
    <row r="82" spans="1:4" s="64" customFormat="1" ht="12" customHeight="1">
      <c r="A82" s="133" t="s">
        <v>72</v>
      </c>
      <c r="B82" s="133"/>
      <c r="C82" s="16">
        <v>3638</v>
      </c>
      <c r="D82" s="34">
        <v>185.26663001649257</v>
      </c>
    </row>
    <row r="83" spans="1:4" s="64" customFormat="1" ht="12" customHeight="1">
      <c r="A83" s="133" t="s">
        <v>75</v>
      </c>
      <c r="B83" s="133"/>
      <c r="C83" s="16">
        <v>279</v>
      </c>
      <c r="D83" s="34">
        <v>1551.6129032258063</v>
      </c>
    </row>
    <row r="84" spans="1:4" s="64" customFormat="1" ht="12" customHeight="1">
      <c r="A84" s="133" t="s">
        <v>78</v>
      </c>
      <c r="B84" s="133"/>
      <c r="C84" s="16">
        <v>614</v>
      </c>
      <c r="D84" s="34">
        <v>784.3648208469056</v>
      </c>
    </row>
    <row r="85" spans="1:4" s="64" customFormat="1" ht="12" customHeight="1">
      <c r="A85" s="133" t="s">
        <v>79</v>
      </c>
      <c r="B85" s="133"/>
      <c r="C85" s="16">
        <v>206</v>
      </c>
      <c r="D85" s="34">
        <v>1046.116504854369</v>
      </c>
    </row>
    <row r="86" spans="1:4" s="64" customFormat="1" ht="12" customHeight="1">
      <c r="A86" s="133" t="s">
        <v>81</v>
      </c>
      <c r="B86" s="133"/>
      <c r="C86" s="16">
        <v>106</v>
      </c>
      <c r="D86" s="34">
        <v>1402.8301886792453</v>
      </c>
    </row>
    <row r="87" spans="1:4" s="64" customFormat="1" ht="12" customHeight="1">
      <c r="A87" s="133" t="s">
        <v>82</v>
      </c>
      <c r="B87" s="133"/>
      <c r="C87" s="16">
        <v>275</v>
      </c>
      <c r="D87" s="34">
        <v>221.0909090909091</v>
      </c>
    </row>
    <row r="88" spans="1:4" s="64" customFormat="1" ht="12" customHeight="1">
      <c r="A88" s="133" t="s">
        <v>83</v>
      </c>
      <c r="B88" s="133"/>
      <c r="C88" s="16">
        <v>61</v>
      </c>
      <c r="D88" s="34">
        <v>775.4098360655738</v>
      </c>
    </row>
    <row r="89" spans="1:4" s="64" customFormat="1" ht="12" customHeight="1">
      <c r="A89" s="133" t="s">
        <v>84</v>
      </c>
      <c r="B89" s="133"/>
      <c r="C89" s="16">
        <v>71</v>
      </c>
      <c r="D89" s="34">
        <v>1925.3521126760563</v>
      </c>
    </row>
    <row r="90" spans="1:4" s="64" customFormat="1" ht="12" customHeight="1">
      <c r="A90" s="133" t="s">
        <v>85</v>
      </c>
      <c r="B90" s="133"/>
      <c r="C90" s="16">
        <v>186</v>
      </c>
      <c r="D90" s="34">
        <v>933.3333333333334</v>
      </c>
    </row>
    <row r="91" spans="1:4" s="64" customFormat="1" ht="12" customHeight="1">
      <c r="A91" s="133" t="s">
        <v>86</v>
      </c>
      <c r="B91" s="133"/>
      <c r="C91" s="16">
        <v>7586</v>
      </c>
      <c r="D91" s="34">
        <v>823.4115475876615</v>
      </c>
    </row>
    <row r="92" spans="1:4" s="64" customFormat="1" ht="12" customHeight="1">
      <c r="A92" s="133" t="s">
        <v>87</v>
      </c>
      <c r="B92" s="133"/>
      <c r="C92" s="16">
        <v>110</v>
      </c>
      <c r="D92" s="34">
        <v>1501.8181818181818</v>
      </c>
    </row>
    <row r="93" spans="1:4" s="64" customFormat="1" ht="12" customHeight="1">
      <c r="A93" s="133" t="s">
        <v>88</v>
      </c>
      <c r="B93" s="133"/>
      <c r="C93" s="16">
        <v>237</v>
      </c>
      <c r="D93" s="34">
        <v>561.1814345991561</v>
      </c>
    </row>
    <row r="94" spans="1:4" s="64" customFormat="1" ht="12" customHeight="1">
      <c r="A94" s="133" t="s">
        <v>90</v>
      </c>
      <c r="B94" s="133"/>
      <c r="C94" s="16">
        <v>74</v>
      </c>
      <c r="D94" s="34">
        <v>8885.135135135135</v>
      </c>
    </row>
    <row r="95" spans="1:4" s="64" customFormat="1" ht="12" customHeight="1">
      <c r="A95" s="133" t="s">
        <v>92</v>
      </c>
      <c r="B95" s="133"/>
      <c r="C95" s="16">
        <v>166</v>
      </c>
      <c r="D95" s="34">
        <v>1081.9277108433735</v>
      </c>
    </row>
    <row r="96" spans="1:4" s="64" customFormat="1" ht="12" customHeight="1">
      <c r="A96" s="133" t="s">
        <v>93</v>
      </c>
      <c r="B96" s="133"/>
      <c r="C96" s="16">
        <v>1113</v>
      </c>
      <c r="D96" s="34">
        <v>124.16891284815814</v>
      </c>
    </row>
    <row r="97" spans="1:4" s="64" customFormat="1" ht="12" customHeight="1">
      <c r="A97" s="133" t="s">
        <v>94</v>
      </c>
      <c r="B97" s="133"/>
      <c r="C97" s="16">
        <v>510</v>
      </c>
      <c r="D97" s="34">
        <v>60.78431372549019</v>
      </c>
    </row>
    <row r="98" spans="1:4" s="64" customFormat="1" ht="12" customHeight="1">
      <c r="A98" s="133" t="s">
        <v>95</v>
      </c>
      <c r="B98" s="133"/>
      <c r="C98" s="16">
        <v>3608</v>
      </c>
      <c r="D98" s="34">
        <v>129.93348115299335</v>
      </c>
    </row>
    <row r="99" spans="1:4" s="64" customFormat="1" ht="12" customHeight="1">
      <c r="A99" s="133" t="s">
        <v>97</v>
      </c>
      <c r="B99" s="133"/>
      <c r="C99" s="16">
        <v>279</v>
      </c>
      <c r="D99" s="34">
        <v>255.91397849462365</v>
      </c>
    </row>
    <row r="100" spans="1:4" s="64" customFormat="1" ht="12" customHeight="1">
      <c r="A100" s="133" t="s">
        <v>98</v>
      </c>
      <c r="B100" s="133"/>
      <c r="C100" s="16">
        <v>155</v>
      </c>
      <c r="D100" s="34">
        <v>525.1612903225807</v>
      </c>
    </row>
    <row r="101" spans="1:4" s="64" customFormat="1" ht="12" customHeight="1">
      <c r="A101" s="133" t="s">
        <v>99</v>
      </c>
      <c r="B101" s="133"/>
      <c r="C101" s="16">
        <v>89</v>
      </c>
      <c r="D101" s="34">
        <v>361.7977528089888</v>
      </c>
    </row>
    <row r="102" spans="1:4" s="64" customFormat="1" ht="12" customHeight="1">
      <c r="A102" s="133" t="s">
        <v>100</v>
      </c>
      <c r="B102" s="133"/>
      <c r="C102" s="16">
        <v>437</v>
      </c>
      <c r="D102" s="34">
        <v>189.24485125858124</v>
      </c>
    </row>
    <row r="103" spans="1:4" s="64" customFormat="1" ht="12" customHeight="1">
      <c r="A103" s="133" t="s">
        <v>101</v>
      </c>
      <c r="B103" s="133"/>
      <c r="C103" s="16">
        <v>208</v>
      </c>
      <c r="D103" s="34">
        <v>726.9230769230769</v>
      </c>
    </row>
    <row r="104" spans="1:4" s="64" customFormat="1" ht="12" customHeight="1">
      <c r="A104" s="133" t="s">
        <v>102</v>
      </c>
      <c r="B104" s="133"/>
      <c r="C104" s="16">
        <v>89</v>
      </c>
      <c r="D104" s="34">
        <v>5195.505617977528</v>
      </c>
    </row>
    <row r="105" spans="1:4" s="64" customFormat="1" ht="12" customHeight="1">
      <c r="A105" s="133" t="s">
        <v>103</v>
      </c>
      <c r="B105" s="133"/>
      <c r="C105" s="16">
        <v>617</v>
      </c>
      <c r="D105" s="34">
        <v>311.5072933549433</v>
      </c>
    </row>
    <row r="106" spans="1:4" s="64" customFormat="1" ht="12" customHeight="1">
      <c r="A106" s="133" t="s">
        <v>105</v>
      </c>
      <c r="B106" s="133"/>
      <c r="C106" s="16">
        <v>156</v>
      </c>
      <c r="D106" s="34">
        <v>1022.4358974358975</v>
      </c>
    </row>
    <row r="107" spans="1:4" s="64" customFormat="1" ht="12" customHeight="1">
      <c r="A107" s="133" t="s">
        <v>106</v>
      </c>
      <c r="B107" s="133"/>
      <c r="C107" s="16">
        <v>304</v>
      </c>
      <c r="D107" s="34">
        <v>448.6842105263157</v>
      </c>
    </row>
    <row r="108" spans="1:4" s="64" customFormat="1" ht="12" customHeight="1">
      <c r="A108" s="133" t="s">
        <v>108</v>
      </c>
      <c r="B108" s="133"/>
      <c r="C108" s="16">
        <v>74</v>
      </c>
      <c r="D108" s="34">
        <v>2982.4324324324325</v>
      </c>
    </row>
    <row r="109" spans="1:4" s="64" customFormat="1" ht="12" customHeight="1">
      <c r="A109" s="133" t="s">
        <v>111</v>
      </c>
      <c r="B109" s="133"/>
      <c r="C109" s="16">
        <v>85</v>
      </c>
      <c r="D109" s="34">
        <v>2435.2941176470586</v>
      </c>
    </row>
    <row r="110" spans="1:4" s="64" customFormat="1" ht="12" customHeight="1">
      <c r="A110" s="133" t="s">
        <v>112</v>
      </c>
      <c r="B110" s="133"/>
      <c r="C110" s="16">
        <v>525</v>
      </c>
      <c r="D110" s="34">
        <v>586.6666666666666</v>
      </c>
    </row>
    <row r="111" spans="1:4" s="64" customFormat="1" ht="12" customHeight="1">
      <c r="A111" s="133" t="s">
        <v>292</v>
      </c>
      <c r="B111" s="143"/>
      <c r="C111" s="16">
        <v>1104</v>
      </c>
      <c r="D111" s="34">
        <v>278.5326086956522</v>
      </c>
    </row>
    <row r="112" spans="1:4" s="64" customFormat="1" ht="12" customHeight="1">
      <c r="A112" s="133" t="s">
        <v>299</v>
      </c>
      <c r="B112" s="143"/>
      <c r="C112" s="16">
        <v>1116</v>
      </c>
      <c r="D112" s="34">
        <v>268.10035842293905</v>
      </c>
    </row>
    <row r="113" spans="1:4" s="64" customFormat="1" ht="12" customHeight="1">
      <c r="A113" s="133" t="s">
        <v>114</v>
      </c>
      <c r="B113" s="133"/>
      <c r="C113" s="16">
        <v>151</v>
      </c>
      <c r="D113" s="34">
        <v>410.5960264900662</v>
      </c>
    </row>
    <row r="114" spans="1:4" s="64" customFormat="1" ht="12" customHeight="1">
      <c r="A114" s="133" t="s">
        <v>115</v>
      </c>
      <c r="B114" s="133"/>
      <c r="C114" s="16">
        <v>139</v>
      </c>
      <c r="D114" s="34">
        <v>1379.136690647482</v>
      </c>
    </row>
    <row r="115" spans="1:4" s="64" customFormat="1" ht="12" customHeight="1">
      <c r="A115" s="141" t="s">
        <v>116</v>
      </c>
      <c r="B115" s="141"/>
      <c r="C115" s="22">
        <v>197</v>
      </c>
      <c r="D115" s="34">
        <v>210.65989847715736</v>
      </c>
    </row>
    <row r="116" spans="1:4" s="64" customFormat="1" ht="12" customHeight="1">
      <c r="A116" s="48" t="s">
        <v>273</v>
      </c>
      <c r="B116" s="48"/>
      <c r="C116" s="16">
        <v>9</v>
      </c>
      <c r="D116" s="34" t="s">
        <v>226</v>
      </c>
    </row>
    <row r="117" spans="1:4" s="64" customFormat="1" ht="12" customHeight="1">
      <c r="A117" s="76" t="s">
        <v>298</v>
      </c>
      <c r="B117" s="76"/>
      <c r="C117" s="22">
        <v>3006</v>
      </c>
      <c r="D117" s="34" t="s">
        <v>226</v>
      </c>
    </row>
    <row r="118" spans="1:4" s="64" customFormat="1" ht="12" customHeight="1">
      <c r="A118" s="19"/>
      <c r="B118" s="19"/>
      <c r="C118" s="19"/>
      <c r="D118" s="30"/>
    </row>
    <row r="119" spans="1:4" s="64" customFormat="1" ht="12" customHeight="1">
      <c r="A119" s="140" t="s">
        <v>117</v>
      </c>
      <c r="B119" s="140"/>
      <c r="C119" s="14">
        <v>55078</v>
      </c>
      <c r="D119" s="58">
        <v>116.87243545517268</v>
      </c>
    </row>
    <row r="120" spans="1:4" s="64" customFormat="1" ht="12" customHeight="1">
      <c r="A120" s="133" t="s">
        <v>118</v>
      </c>
      <c r="B120" s="133"/>
      <c r="C120" s="16">
        <v>495</v>
      </c>
      <c r="D120" s="34">
        <v>1098.1818181818182</v>
      </c>
    </row>
    <row r="121" spans="1:4" s="64" customFormat="1" ht="12" customHeight="1">
      <c r="A121" s="133" t="s">
        <v>120</v>
      </c>
      <c r="B121" s="133"/>
      <c r="C121" s="16">
        <v>382</v>
      </c>
      <c r="D121" s="34">
        <v>118.32460732984293</v>
      </c>
    </row>
    <row r="122" spans="1:4" s="64" customFormat="1" ht="12" customHeight="1">
      <c r="A122" s="133" t="s">
        <v>121</v>
      </c>
      <c r="B122" s="133"/>
      <c r="C122" s="16">
        <v>1789</v>
      </c>
      <c r="D122" s="34">
        <v>90.16210173281164</v>
      </c>
    </row>
    <row r="123" spans="1:4" s="64" customFormat="1" ht="12" customHeight="1">
      <c r="A123" s="133" t="s">
        <v>123</v>
      </c>
      <c r="B123" s="133"/>
      <c r="C123" s="16">
        <v>5339</v>
      </c>
      <c r="D123" s="34">
        <v>20.640569395017792</v>
      </c>
    </row>
    <row r="124" spans="1:4" s="64" customFormat="1" ht="12" customHeight="1">
      <c r="A124" s="133" t="s">
        <v>125</v>
      </c>
      <c r="B124" s="133"/>
      <c r="C124" s="16">
        <v>1821</v>
      </c>
      <c r="D124" s="34">
        <v>156.56232839099397</v>
      </c>
    </row>
    <row r="125" spans="1:4" s="64" customFormat="1" ht="12" customHeight="1">
      <c r="A125" s="133" t="s">
        <v>127</v>
      </c>
      <c r="B125" s="133"/>
      <c r="C125" s="16">
        <v>5179</v>
      </c>
      <c r="D125" s="34">
        <v>98.01119907318015</v>
      </c>
    </row>
    <row r="126" spans="1:4" s="64" customFormat="1" ht="12" customHeight="1">
      <c r="A126" s="133" t="s">
        <v>128</v>
      </c>
      <c r="B126" s="133"/>
      <c r="C126" s="16">
        <v>695</v>
      </c>
      <c r="D126" s="34">
        <v>693.5251798561152</v>
      </c>
    </row>
    <row r="127" spans="1:4" s="64" customFormat="1" ht="12" customHeight="1">
      <c r="A127" s="133" t="s">
        <v>131</v>
      </c>
      <c r="B127" s="133"/>
      <c r="C127" s="16">
        <v>89</v>
      </c>
      <c r="D127" s="34">
        <v>1362.9213483146068</v>
      </c>
    </row>
    <row r="128" spans="1:4" s="64" customFormat="1" ht="12" customHeight="1">
      <c r="A128" s="133" t="s">
        <v>132</v>
      </c>
      <c r="B128" s="133"/>
      <c r="C128" s="16">
        <v>1891</v>
      </c>
      <c r="D128" s="34">
        <v>858.8577472236911</v>
      </c>
    </row>
    <row r="129" spans="1:4" s="64" customFormat="1" ht="12" customHeight="1">
      <c r="A129" s="133" t="s">
        <v>133</v>
      </c>
      <c r="B129" s="133"/>
      <c r="C129" s="16">
        <v>926</v>
      </c>
      <c r="D129" s="34">
        <v>724.9460043196544</v>
      </c>
    </row>
    <row r="130" spans="1:4" s="64" customFormat="1" ht="12" customHeight="1">
      <c r="A130" s="133" t="s">
        <v>134</v>
      </c>
      <c r="B130" s="133"/>
      <c r="C130" s="16">
        <v>1216</v>
      </c>
      <c r="D130" s="34">
        <v>16.282894736842106</v>
      </c>
    </row>
    <row r="131" spans="1:4" s="64" customFormat="1" ht="12" customHeight="1">
      <c r="A131" s="133" t="s">
        <v>135</v>
      </c>
      <c r="B131" s="133"/>
      <c r="C131" s="16">
        <v>586</v>
      </c>
      <c r="D131" s="34">
        <v>1266.382252559727</v>
      </c>
    </row>
    <row r="132" spans="1:4" s="64" customFormat="1" ht="12" customHeight="1">
      <c r="A132" s="133" t="s">
        <v>137</v>
      </c>
      <c r="B132" s="133"/>
      <c r="C132" s="16">
        <v>59</v>
      </c>
      <c r="D132" s="34">
        <v>4371.186440677966</v>
      </c>
    </row>
    <row r="133" spans="1:4" s="64" customFormat="1" ht="12" customHeight="1">
      <c r="A133" s="133" t="s">
        <v>138</v>
      </c>
      <c r="B133" s="133"/>
      <c r="C133" s="16">
        <v>10539</v>
      </c>
      <c r="D133" s="34">
        <v>6.404782237403928</v>
      </c>
    </row>
    <row r="134" spans="1:4" s="64" customFormat="1" ht="12" customHeight="1">
      <c r="A134" s="133" t="s">
        <v>139</v>
      </c>
      <c r="B134" s="133"/>
      <c r="C134" s="16">
        <v>194</v>
      </c>
      <c r="D134" s="34">
        <v>361.340206185567</v>
      </c>
    </row>
    <row r="135" spans="1:4" s="64" customFormat="1" ht="12" customHeight="1">
      <c r="A135" s="133" t="s">
        <v>140</v>
      </c>
      <c r="B135" s="133"/>
      <c r="C135" s="16">
        <v>501</v>
      </c>
      <c r="D135" s="34">
        <v>107.38522954091816</v>
      </c>
    </row>
    <row r="136" spans="1:4" s="64" customFormat="1" ht="12" customHeight="1">
      <c r="A136" s="133" t="s">
        <v>143</v>
      </c>
      <c r="B136" s="133"/>
      <c r="C136" s="16">
        <v>370</v>
      </c>
      <c r="D136" s="34">
        <v>876.7567567567568</v>
      </c>
    </row>
    <row r="137" spans="1:4" s="64" customFormat="1" ht="12" customHeight="1">
      <c r="A137" s="133" t="s">
        <v>242</v>
      </c>
      <c r="B137" s="133"/>
      <c r="C137" s="16">
        <v>1159</v>
      </c>
      <c r="D137" s="34">
        <v>232.44176013805006</v>
      </c>
    </row>
    <row r="138" spans="1:4" s="64" customFormat="1" ht="12" customHeight="1">
      <c r="A138" s="21" t="s">
        <v>287</v>
      </c>
      <c r="B138" s="21"/>
      <c r="C138" s="22">
        <v>21848</v>
      </c>
      <c r="D138" s="34">
        <v>3.6799707067008423</v>
      </c>
    </row>
    <row r="139" spans="1:4" s="64" customFormat="1" ht="12" customHeight="1">
      <c r="A139" s="141" t="s">
        <v>297</v>
      </c>
      <c r="B139" s="142"/>
      <c r="C139" s="22">
        <v>4116</v>
      </c>
      <c r="D139" s="34" t="s">
        <v>226</v>
      </c>
    </row>
    <row r="140" spans="1:4" s="64" customFormat="1" ht="12" customHeight="1">
      <c r="A140" s="19"/>
      <c r="B140" s="19"/>
      <c r="C140" s="19"/>
      <c r="D140" s="30"/>
    </row>
    <row r="141" spans="1:4" s="64" customFormat="1" ht="12" customHeight="1">
      <c r="A141" s="140" t="s">
        <v>147</v>
      </c>
      <c r="B141" s="140"/>
      <c r="C141" s="14">
        <v>56939</v>
      </c>
      <c r="D141" s="58">
        <v>10.456804650590984</v>
      </c>
    </row>
    <row r="142" spans="1:4" s="64" customFormat="1" ht="12" customHeight="1">
      <c r="A142" s="133" t="s">
        <v>148</v>
      </c>
      <c r="B142" s="133"/>
      <c r="C142" s="16">
        <v>2733</v>
      </c>
      <c r="D142" s="34">
        <v>56.97036223929748</v>
      </c>
    </row>
    <row r="143" spans="1:4" s="64" customFormat="1" ht="12" customHeight="1">
      <c r="A143" s="133" t="s">
        <v>149</v>
      </c>
      <c r="B143" s="133"/>
      <c r="C143" s="16">
        <v>2200</v>
      </c>
      <c r="D143" s="34">
        <v>2.409090909090909</v>
      </c>
    </row>
    <row r="144" spans="1:4" s="64" customFormat="1" ht="12" customHeight="1">
      <c r="A144" s="133" t="s">
        <v>150</v>
      </c>
      <c r="B144" s="133"/>
      <c r="C144" s="16">
        <v>4330</v>
      </c>
      <c r="D144" s="34">
        <v>1.1316397228637414</v>
      </c>
    </row>
    <row r="145" spans="1:4" s="64" customFormat="1" ht="12" customHeight="1">
      <c r="A145" s="133" t="s">
        <v>151</v>
      </c>
      <c r="B145" s="133"/>
      <c r="C145" s="16">
        <v>2010</v>
      </c>
      <c r="D145" s="34">
        <v>1.791044776119403</v>
      </c>
    </row>
    <row r="146" spans="1:4" s="64" customFormat="1" ht="12" customHeight="1">
      <c r="A146" s="133" t="s">
        <v>152</v>
      </c>
      <c r="B146" s="133"/>
      <c r="C146" s="16">
        <v>15131</v>
      </c>
      <c r="D146" s="34">
        <v>7.335932853083074</v>
      </c>
    </row>
    <row r="147" spans="1:4" s="64" customFormat="1" ht="12" customHeight="1">
      <c r="A147" s="133" t="s">
        <v>153</v>
      </c>
      <c r="B147" s="133"/>
      <c r="C147" s="16">
        <v>18753</v>
      </c>
      <c r="D147" s="34">
        <v>2.6075827867541195</v>
      </c>
    </row>
    <row r="148" spans="1:4" s="64" customFormat="1" ht="12" customHeight="1">
      <c r="A148" s="133" t="s">
        <v>154</v>
      </c>
      <c r="B148" s="133"/>
      <c r="C148" s="16">
        <v>666</v>
      </c>
      <c r="D148" s="34">
        <v>6.306306306306306</v>
      </c>
    </row>
    <row r="149" spans="1:4" s="64" customFormat="1" ht="12" customHeight="1">
      <c r="A149" s="139" t="s">
        <v>155</v>
      </c>
      <c r="B149" s="139"/>
      <c r="C149" s="22">
        <v>11116</v>
      </c>
      <c r="D149" s="34">
        <v>23.551637279596978</v>
      </c>
    </row>
    <row r="150" spans="1:4" s="64" customFormat="1" ht="12" customHeight="1">
      <c r="A150" s="19"/>
      <c r="B150" s="19"/>
      <c r="C150" s="19"/>
      <c r="D150" s="31"/>
    </row>
    <row r="151" spans="1:4" s="64" customFormat="1" ht="12" customHeight="1">
      <c r="A151" s="140" t="s">
        <v>156</v>
      </c>
      <c r="B151" s="140"/>
      <c r="C151" s="14">
        <v>22345</v>
      </c>
      <c r="D151" s="58">
        <v>255.11300067129113</v>
      </c>
    </row>
    <row r="152" spans="1:4" s="64" customFormat="1" ht="12" customHeight="1">
      <c r="A152" s="133" t="s">
        <v>157</v>
      </c>
      <c r="B152" s="133"/>
      <c r="C152" s="16">
        <v>2139</v>
      </c>
      <c r="D152" s="34">
        <v>237.5876577840112</v>
      </c>
    </row>
    <row r="153" spans="1:4" s="64" customFormat="1" ht="12" customHeight="1">
      <c r="A153" s="133" t="s">
        <v>158</v>
      </c>
      <c r="B153" s="133"/>
      <c r="C153" s="16">
        <v>16420</v>
      </c>
      <c r="D153" s="34">
        <v>269.61023142509134</v>
      </c>
    </row>
    <row r="154" spans="1:4" s="64" customFormat="1" ht="12" customHeight="1">
      <c r="A154" s="133" t="s">
        <v>159</v>
      </c>
      <c r="B154" s="133"/>
      <c r="C154" s="16">
        <v>838</v>
      </c>
      <c r="D154" s="34">
        <v>366.1097852028639</v>
      </c>
    </row>
    <row r="155" spans="1:4" s="64" customFormat="1" ht="12" customHeight="1">
      <c r="A155" s="133" t="s">
        <v>165</v>
      </c>
      <c r="B155" s="133"/>
      <c r="C155" s="16">
        <v>1283</v>
      </c>
      <c r="D155" s="34">
        <v>30.24162120031177</v>
      </c>
    </row>
    <row r="156" spans="1:4" s="64" customFormat="1" ht="12" customHeight="1">
      <c r="A156" s="133" t="s">
        <v>166</v>
      </c>
      <c r="B156" s="133"/>
      <c r="C156" s="16">
        <v>1010</v>
      </c>
      <c r="D156" s="34">
        <v>159.7029702970297</v>
      </c>
    </row>
    <row r="157" spans="1:4" s="64" customFormat="1" ht="12" customHeight="1">
      <c r="A157" s="141" t="s">
        <v>171</v>
      </c>
      <c r="B157" s="141"/>
      <c r="C157" s="22">
        <v>655</v>
      </c>
      <c r="D157" s="34">
        <v>394.5038167938931</v>
      </c>
    </row>
    <row r="158" spans="1:4" s="64" customFormat="1" ht="12" customHeight="1">
      <c r="A158" s="76" t="s">
        <v>219</v>
      </c>
      <c r="B158" s="76"/>
      <c r="C158" s="22">
        <v>288</v>
      </c>
      <c r="D158" s="34" t="s">
        <v>226</v>
      </c>
    </row>
    <row r="159" spans="1:4" s="64" customFormat="1" ht="12" customHeight="1">
      <c r="A159" s="19"/>
      <c r="B159" s="19"/>
      <c r="C159" s="19"/>
      <c r="D159" s="31"/>
    </row>
    <row r="160" spans="1:4" s="64" customFormat="1" ht="12" customHeight="1">
      <c r="A160" s="140" t="s">
        <v>174</v>
      </c>
      <c r="B160" s="140"/>
      <c r="C160" s="14">
        <v>14562</v>
      </c>
      <c r="D160" s="58">
        <v>70.71830792473561</v>
      </c>
    </row>
    <row r="161" spans="1:4" s="64" customFormat="1" ht="12" customHeight="1">
      <c r="A161" s="133" t="s">
        <v>175</v>
      </c>
      <c r="B161" s="133"/>
      <c r="C161" s="16">
        <v>5909</v>
      </c>
      <c r="D161" s="34">
        <v>103.40159079370453</v>
      </c>
    </row>
    <row r="162" spans="1:4" s="64" customFormat="1" ht="12" customHeight="1">
      <c r="A162" s="141" t="s">
        <v>274</v>
      </c>
      <c r="B162" s="141"/>
      <c r="C162" s="22">
        <v>8653</v>
      </c>
      <c r="D162" s="34">
        <v>48.39939905235179</v>
      </c>
    </row>
    <row r="163" spans="1:4" s="64" customFormat="1" ht="12" customHeight="1">
      <c r="A163" s="19"/>
      <c r="B163" s="19"/>
      <c r="C163" s="19"/>
      <c r="D163" s="31"/>
    </row>
    <row r="164" spans="1:4" s="64" customFormat="1" ht="12" customHeight="1">
      <c r="A164" s="140" t="s">
        <v>181</v>
      </c>
      <c r="B164" s="140"/>
      <c r="C164" s="14">
        <v>36058</v>
      </c>
      <c r="D164" s="58">
        <v>15.610960119806977</v>
      </c>
    </row>
    <row r="165" spans="1:4" s="64" customFormat="1" ht="12" customHeight="1">
      <c r="A165" s="133" t="s">
        <v>182</v>
      </c>
      <c r="B165" s="133"/>
      <c r="C165" s="16">
        <v>6178</v>
      </c>
      <c r="D165" s="34">
        <v>29.637423114276462</v>
      </c>
    </row>
    <row r="166" spans="1:4" s="64" customFormat="1" ht="12" customHeight="1">
      <c r="A166" s="133" t="s">
        <v>183</v>
      </c>
      <c r="B166" s="133"/>
      <c r="C166" s="16">
        <v>20200</v>
      </c>
      <c r="D166" s="34">
        <v>8.638613861386139</v>
      </c>
    </row>
    <row r="167" spans="1:4" s="64" customFormat="1" ht="12" customHeight="1">
      <c r="A167" s="141" t="s">
        <v>237</v>
      </c>
      <c r="B167" s="141"/>
      <c r="C167" s="29">
        <v>9680</v>
      </c>
      <c r="D167" s="34">
        <v>21.208677685950413</v>
      </c>
    </row>
    <row r="168" spans="1:4" s="64" customFormat="1" ht="12" customHeight="1">
      <c r="A168" s="19"/>
      <c r="B168" s="19"/>
      <c r="C168" s="19"/>
      <c r="D168" s="31"/>
    </row>
    <row r="169" spans="1:4" s="64" customFormat="1" ht="12" customHeight="1">
      <c r="A169" s="140" t="s">
        <v>187</v>
      </c>
      <c r="B169" s="140"/>
      <c r="C169" s="14">
        <v>47953</v>
      </c>
      <c r="D169" s="58">
        <v>18.036410652096848</v>
      </c>
    </row>
    <row r="170" spans="1:4" s="64" customFormat="1" ht="12" customHeight="1">
      <c r="A170" s="133" t="s">
        <v>188</v>
      </c>
      <c r="B170" s="133"/>
      <c r="C170" s="16">
        <v>9435</v>
      </c>
      <c r="D170" s="34">
        <v>15.177530471648119</v>
      </c>
    </row>
    <row r="171" spans="1:4" s="64" customFormat="1" ht="12" customHeight="1">
      <c r="A171" s="133" t="s">
        <v>190</v>
      </c>
      <c r="B171" s="133"/>
      <c r="C171" s="16">
        <v>7519</v>
      </c>
      <c r="D171" s="34">
        <v>1.2501662455113713</v>
      </c>
    </row>
    <row r="172" spans="1:4" s="64" customFormat="1" ht="12" customHeight="1">
      <c r="A172" s="133" t="s">
        <v>191</v>
      </c>
      <c r="B172" s="133"/>
      <c r="C172" s="16">
        <v>648</v>
      </c>
      <c r="D172" s="34">
        <v>137.3456790123457</v>
      </c>
    </row>
    <row r="173" spans="1:4" s="64" customFormat="1" ht="12" customHeight="1">
      <c r="A173" s="133" t="s">
        <v>196</v>
      </c>
      <c r="B173" s="133"/>
      <c r="C173" s="16">
        <v>1455</v>
      </c>
      <c r="D173" s="34">
        <v>12.164948453608247</v>
      </c>
    </row>
    <row r="174" spans="1:4" s="64" customFormat="1" ht="12" customHeight="1">
      <c r="A174" s="133" t="s">
        <v>197</v>
      </c>
      <c r="B174" s="133"/>
      <c r="C174" s="16">
        <v>13258</v>
      </c>
      <c r="D174" s="34">
        <v>20.983557097601448</v>
      </c>
    </row>
    <row r="175" spans="1:4" s="64" customFormat="1" ht="12" customHeight="1">
      <c r="A175" s="133" t="s">
        <v>198</v>
      </c>
      <c r="B175" s="133"/>
      <c r="C175" s="16">
        <v>1952</v>
      </c>
      <c r="D175" s="34">
        <v>40.47131147540984</v>
      </c>
    </row>
    <row r="176" spans="1:4" s="64" customFormat="1" ht="12" customHeight="1">
      <c r="A176" s="133" t="s">
        <v>201</v>
      </c>
      <c r="B176" s="133"/>
      <c r="C176" s="16">
        <v>3887</v>
      </c>
      <c r="D176" s="34">
        <v>7.923848726524311</v>
      </c>
    </row>
    <row r="177" spans="1:4" s="64" customFormat="1" ht="12" customHeight="1">
      <c r="A177" s="133" t="s">
        <v>202</v>
      </c>
      <c r="B177" s="133"/>
      <c r="C177" s="16">
        <v>596</v>
      </c>
      <c r="D177" s="34">
        <v>141.61073825503357</v>
      </c>
    </row>
    <row r="178" spans="1:4" s="64" customFormat="1" ht="12" customHeight="1">
      <c r="A178" s="133" t="s">
        <v>203</v>
      </c>
      <c r="B178" s="133"/>
      <c r="C178" s="16">
        <v>1682</v>
      </c>
      <c r="D178" s="34">
        <v>22.651605231866824</v>
      </c>
    </row>
    <row r="179" spans="1:4" s="64" customFormat="1" ht="12" customHeight="1">
      <c r="A179" s="141" t="s">
        <v>204</v>
      </c>
      <c r="B179" s="141"/>
      <c r="C179" s="22">
        <v>7521</v>
      </c>
      <c r="D179" s="34">
        <v>12.644595133625847</v>
      </c>
    </row>
    <row r="180" spans="1:4" s="64" customFormat="1" ht="12" customHeight="1">
      <c r="A180" s="19"/>
      <c r="B180" s="19"/>
      <c r="C180" s="19"/>
      <c r="D180" s="31"/>
    </row>
    <row r="181" spans="1:7" s="64" customFormat="1" ht="12" customHeight="1">
      <c r="A181" s="140" t="s">
        <v>206</v>
      </c>
      <c r="B181" s="140"/>
      <c r="C181" s="14">
        <v>273796</v>
      </c>
      <c r="D181" s="58">
        <v>129.30174290347557</v>
      </c>
      <c r="G181" s="96"/>
    </row>
    <row r="182" spans="1:4" s="64" customFormat="1" ht="12" customHeight="1">
      <c r="A182" s="133" t="s">
        <v>207</v>
      </c>
      <c r="B182" s="133"/>
      <c r="C182" s="16">
        <v>10075</v>
      </c>
      <c r="D182" s="34">
        <v>494.25310173697267</v>
      </c>
    </row>
    <row r="183" spans="1:4" s="64" customFormat="1" ht="12" customHeight="1">
      <c r="A183" s="133" t="s">
        <v>208</v>
      </c>
      <c r="B183" s="133"/>
      <c r="C183" s="16">
        <v>30786</v>
      </c>
      <c r="D183" s="34">
        <v>494.7735983888781</v>
      </c>
    </row>
    <row r="184" spans="1:4" s="64" customFormat="1" ht="12" customHeight="1">
      <c r="A184" s="133" t="s">
        <v>209</v>
      </c>
      <c r="B184" s="133"/>
      <c r="C184" s="16">
        <v>55078</v>
      </c>
      <c r="D184" s="34">
        <v>116.87243545517268</v>
      </c>
    </row>
    <row r="185" spans="1:4" s="64" customFormat="1" ht="12" customHeight="1">
      <c r="A185" s="133" t="s">
        <v>210</v>
      </c>
      <c r="B185" s="133"/>
      <c r="C185" s="16">
        <v>56939</v>
      </c>
      <c r="D185" s="34">
        <v>10.456804650590984</v>
      </c>
    </row>
    <row r="186" spans="1:4" s="64" customFormat="1" ht="12" customHeight="1">
      <c r="A186" s="133" t="s">
        <v>211</v>
      </c>
      <c r="B186" s="133"/>
      <c r="C186" s="16">
        <v>22345</v>
      </c>
      <c r="D186" s="34">
        <v>255.11300067129113</v>
      </c>
    </row>
    <row r="187" spans="1:4" s="64" customFormat="1" ht="12" customHeight="1">
      <c r="A187" s="133" t="s">
        <v>212</v>
      </c>
      <c r="B187" s="133"/>
      <c r="C187" s="16">
        <v>14562</v>
      </c>
      <c r="D187" s="34">
        <v>70.71830792473561</v>
      </c>
    </row>
    <row r="188" spans="1:4" s="64" customFormat="1" ht="12" customHeight="1">
      <c r="A188" s="133" t="s">
        <v>213</v>
      </c>
      <c r="B188" s="133"/>
      <c r="C188" s="16">
        <v>36058</v>
      </c>
      <c r="D188" s="34">
        <v>15.610960119806977</v>
      </c>
    </row>
    <row r="189" spans="1:4" s="64" customFormat="1" ht="12" customHeight="1">
      <c r="A189" s="139" t="s">
        <v>214</v>
      </c>
      <c r="B189" s="139"/>
      <c r="C189" s="22">
        <v>47953</v>
      </c>
      <c r="D189" s="34">
        <v>18.036410652096848</v>
      </c>
    </row>
    <row r="190" spans="1:4" s="64" customFormat="1" ht="12" customHeight="1">
      <c r="A190" s="21"/>
      <c r="B190" s="21"/>
      <c r="C190" s="29"/>
      <c r="D190" s="31"/>
    </row>
    <row r="191" spans="1:4" s="64" customFormat="1" ht="12" customHeight="1">
      <c r="A191" s="140" t="s">
        <v>264</v>
      </c>
      <c r="B191" s="140"/>
      <c r="C191" s="14">
        <v>106610</v>
      </c>
      <c r="D191" s="58">
        <v>308.38007691586154</v>
      </c>
    </row>
    <row r="192" spans="1:4" s="64" customFormat="1" ht="12" customHeight="1">
      <c r="A192" s="133" t="s">
        <v>259</v>
      </c>
      <c r="B192" s="133"/>
      <c r="C192" s="16">
        <v>20224</v>
      </c>
      <c r="D192" s="34">
        <v>264.77946993670884</v>
      </c>
    </row>
    <row r="193" spans="1:4" s="64" customFormat="1" ht="12" customHeight="1">
      <c r="A193" s="133" t="s">
        <v>260</v>
      </c>
      <c r="B193" s="133"/>
      <c r="C193" s="18">
        <v>10487</v>
      </c>
      <c r="D193" s="34">
        <v>479.20282254219507</v>
      </c>
    </row>
    <row r="194" spans="1:4" s="64" customFormat="1" ht="12" customHeight="1">
      <c r="A194" s="133" t="s">
        <v>261</v>
      </c>
      <c r="B194" s="133"/>
      <c r="C194" s="16">
        <v>27662</v>
      </c>
      <c r="D194" s="34">
        <v>203.5789169257465</v>
      </c>
    </row>
    <row r="195" spans="1:4" s="64" customFormat="1" ht="12" customHeight="1">
      <c r="A195" s="133" t="s">
        <v>262</v>
      </c>
      <c r="B195" s="133"/>
      <c r="C195" s="16">
        <v>30374</v>
      </c>
      <c r="D195" s="34">
        <v>499.9769539737934</v>
      </c>
    </row>
    <row r="196" spans="1:4" s="64" customFormat="1" ht="12" customHeight="1">
      <c r="A196" s="76" t="s">
        <v>263</v>
      </c>
      <c r="B196" s="76"/>
      <c r="C196" s="22">
        <v>17863</v>
      </c>
      <c r="D196" s="34">
        <v>93.9595812573476</v>
      </c>
    </row>
    <row r="197" spans="1:4" s="64" customFormat="1" ht="12" customHeight="1">
      <c r="A197" s="25"/>
      <c r="B197" s="25"/>
      <c r="C197" s="26"/>
      <c r="D197" s="31"/>
    </row>
    <row r="198" spans="1:4" s="64" customFormat="1" ht="12" customHeight="1">
      <c r="A198" s="61" t="s">
        <v>265</v>
      </c>
      <c r="B198" s="61"/>
      <c r="C198" s="79">
        <v>167186</v>
      </c>
      <c r="D198" s="58">
        <v>15.10832246719223</v>
      </c>
    </row>
    <row r="199" spans="1:4" s="80" customFormat="1" ht="12" customHeight="1">
      <c r="A199" s="134"/>
      <c r="B199" s="135"/>
      <c r="C199" s="135"/>
      <c r="D199" s="135"/>
    </row>
    <row r="200" spans="1:4" s="119" customFormat="1" ht="12" customHeight="1">
      <c r="A200" s="136" t="s">
        <v>300</v>
      </c>
      <c r="B200" s="136"/>
      <c r="C200" s="136"/>
      <c r="D200" s="128"/>
    </row>
    <row r="201" spans="1:249" s="15" customFormat="1" ht="12.75">
      <c r="A201" s="137" t="s">
        <v>310</v>
      </c>
      <c r="B201" s="137"/>
      <c r="C201" s="137"/>
      <c r="D201" s="128"/>
      <c r="E201" s="80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</row>
    <row r="202" spans="1:249" s="15" customFormat="1" ht="12.75">
      <c r="A202" s="138" t="s">
        <v>248</v>
      </c>
      <c r="B202" s="138"/>
      <c r="C202" s="138"/>
      <c r="D202" s="128"/>
      <c r="E202" s="103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  <c r="GC202" s="59"/>
      <c r="GD202" s="59"/>
      <c r="GE202" s="59"/>
      <c r="GF202" s="59"/>
      <c r="GG202" s="59"/>
      <c r="GH202" s="59"/>
      <c r="GI202" s="59"/>
      <c r="GJ202" s="59"/>
      <c r="GK202" s="59"/>
      <c r="GL202" s="59"/>
      <c r="GM202" s="59"/>
      <c r="GN202" s="59"/>
      <c r="GO202" s="59"/>
      <c r="GP202" s="59"/>
      <c r="GQ202" s="59"/>
      <c r="GR202" s="59"/>
      <c r="GS202" s="59"/>
      <c r="GT202" s="59"/>
      <c r="GU202" s="59"/>
      <c r="GV202" s="59"/>
      <c r="GW202" s="59"/>
      <c r="GX202" s="59"/>
      <c r="GY202" s="59"/>
      <c r="GZ202" s="59"/>
      <c r="HA202" s="59"/>
      <c r="HB202" s="59"/>
      <c r="HC202" s="59"/>
      <c r="HD202" s="59"/>
      <c r="HE202" s="59"/>
      <c r="HF202" s="59"/>
      <c r="HG202" s="59"/>
      <c r="HH202" s="59"/>
      <c r="HI202" s="59"/>
      <c r="HJ202" s="59"/>
      <c r="HK202" s="59"/>
      <c r="HL202" s="59"/>
      <c r="HM202" s="59"/>
      <c r="HN202" s="59"/>
      <c r="HO202" s="59"/>
      <c r="HP202" s="59"/>
      <c r="HQ202" s="59"/>
      <c r="HR202" s="59"/>
      <c r="HS202" s="59"/>
      <c r="HT202" s="59"/>
      <c r="HU202" s="59"/>
      <c r="HV202" s="59"/>
      <c r="HW202" s="59"/>
      <c r="HX202" s="59"/>
      <c r="HY202" s="59"/>
      <c r="HZ202" s="59"/>
      <c r="IA202" s="59"/>
      <c r="IB202" s="59"/>
      <c r="IC202" s="59"/>
      <c r="ID202" s="59"/>
      <c r="IE202" s="59"/>
      <c r="IF202" s="59"/>
      <c r="IG202" s="59"/>
      <c r="IH202" s="59"/>
      <c r="II202" s="59"/>
      <c r="IJ202" s="59"/>
      <c r="IK202" s="59"/>
      <c r="IL202" s="59"/>
      <c r="IM202" s="59"/>
      <c r="IN202" s="59"/>
      <c r="IO202" s="59"/>
    </row>
    <row r="203" spans="1:249" s="15" customFormat="1" ht="23.25" customHeight="1">
      <c r="A203" s="129" t="s">
        <v>281</v>
      </c>
      <c r="B203" s="129"/>
      <c r="C203" s="129"/>
      <c r="D203" s="130"/>
      <c r="E203" s="103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59"/>
      <c r="IB203" s="59"/>
      <c r="IC203" s="59"/>
      <c r="ID203" s="59"/>
      <c r="IE203" s="59"/>
      <c r="IF203" s="59"/>
      <c r="IG203" s="59"/>
      <c r="IH203" s="59"/>
      <c r="II203" s="59"/>
      <c r="IJ203" s="59"/>
      <c r="IK203" s="59"/>
      <c r="IL203" s="59"/>
      <c r="IM203" s="59"/>
      <c r="IN203" s="59"/>
      <c r="IO203" s="59"/>
    </row>
    <row r="204" spans="1:5" s="65" customFormat="1" ht="12" customHeight="1">
      <c r="A204" s="131" t="s">
        <v>267</v>
      </c>
      <c r="B204" s="128"/>
      <c r="C204" s="128"/>
      <c r="D204" s="128"/>
      <c r="E204" s="93"/>
    </row>
    <row r="205" spans="1:249" s="15" customFormat="1" ht="7.5" customHeight="1">
      <c r="A205" s="127"/>
      <c r="B205" s="127"/>
      <c r="C205" s="127"/>
      <c r="D205" s="128"/>
      <c r="E205" s="103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  <c r="IM205" s="59"/>
      <c r="IN205" s="59"/>
      <c r="IO205" s="59"/>
    </row>
    <row r="206" spans="1:249" s="15" customFormat="1" ht="33" customHeight="1">
      <c r="A206" s="132" t="s">
        <v>290</v>
      </c>
      <c r="B206" s="132"/>
      <c r="C206" s="132"/>
      <c r="D206" s="130"/>
      <c r="E206" s="103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  <c r="GC206" s="59"/>
      <c r="GD206" s="59"/>
      <c r="GE206" s="59"/>
      <c r="GF206" s="59"/>
      <c r="GG206" s="59"/>
      <c r="GH206" s="59"/>
      <c r="GI206" s="59"/>
      <c r="GJ206" s="59"/>
      <c r="GK206" s="59"/>
      <c r="GL206" s="59"/>
      <c r="GM206" s="59"/>
      <c r="GN206" s="59"/>
      <c r="GO206" s="59"/>
      <c r="GP206" s="59"/>
      <c r="GQ206" s="59"/>
      <c r="GR206" s="59"/>
      <c r="GS206" s="59"/>
      <c r="GT206" s="59"/>
      <c r="GU206" s="59"/>
      <c r="GV206" s="59"/>
      <c r="GW206" s="59"/>
      <c r="GX206" s="59"/>
      <c r="GY206" s="59"/>
      <c r="GZ206" s="59"/>
      <c r="HA206" s="59"/>
      <c r="HB206" s="59"/>
      <c r="HC206" s="59"/>
      <c r="HD206" s="59"/>
      <c r="HE206" s="59"/>
      <c r="HF206" s="59"/>
      <c r="HG206" s="59"/>
      <c r="HH206" s="59"/>
      <c r="HI206" s="59"/>
      <c r="HJ206" s="59"/>
      <c r="HK206" s="59"/>
      <c r="HL206" s="59"/>
      <c r="HM206" s="59"/>
      <c r="HN206" s="59"/>
      <c r="HO206" s="59"/>
      <c r="HP206" s="59"/>
      <c r="HQ206" s="59"/>
      <c r="HR206" s="59"/>
      <c r="HS206" s="59"/>
      <c r="HT206" s="59"/>
      <c r="HU206" s="59"/>
      <c r="HV206" s="59"/>
      <c r="HW206" s="59"/>
      <c r="HX206" s="59"/>
      <c r="HY206" s="59"/>
      <c r="HZ206" s="59"/>
      <c r="IA206" s="59"/>
      <c r="IB206" s="59"/>
      <c r="IC206" s="59"/>
      <c r="ID206" s="59"/>
      <c r="IE206" s="59"/>
      <c r="IF206" s="59"/>
      <c r="IG206" s="59"/>
      <c r="IH206" s="59"/>
      <c r="II206" s="59"/>
      <c r="IJ206" s="59"/>
      <c r="IK206" s="59"/>
      <c r="IL206" s="59"/>
      <c r="IM206" s="59"/>
      <c r="IN206" s="59"/>
      <c r="IO206" s="59"/>
    </row>
    <row r="207" spans="1:249" s="49" customFormat="1" ht="7.5" customHeight="1">
      <c r="A207" s="127"/>
      <c r="B207" s="127"/>
      <c r="C207" s="127"/>
      <c r="D207" s="128"/>
      <c r="E207" s="103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  <c r="IM207" s="59"/>
      <c r="IN207" s="59"/>
      <c r="IO207" s="59"/>
    </row>
    <row r="208" spans="1:249" s="1" customFormat="1" ht="12.75">
      <c r="A208" s="127" t="s">
        <v>309</v>
      </c>
      <c r="B208" s="127"/>
      <c r="C208" s="127"/>
      <c r="D208" s="128"/>
      <c r="E208" s="103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  <c r="IM208" s="59"/>
      <c r="IN208" s="59"/>
      <c r="IO208" s="59"/>
    </row>
    <row r="209" spans="1:249" s="1" customFormat="1" ht="12.75">
      <c r="A209" s="127" t="s">
        <v>223</v>
      </c>
      <c r="B209" s="127"/>
      <c r="C209" s="127"/>
      <c r="D209" s="128"/>
      <c r="E209" s="103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  <c r="ID209" s="59"/>
      <c r="IE209" s="59"/>
      <c r="IF209" s="59"/>
      <c r="IG209" s="59"/>
      <c r="IH209" s="59"/>
      <c r="II209" s="59"/>
      <c r="IJ209" s="59"/>
      <c r="IK209" s="59"/>
      <c r="IL209" s="59"/>
      <c r="IM209" s="59"/>
      <c r="IN209" s="59"/>
      <c r="IO209" s="59"/>
    </row>
  </sheetData>
  <sheetProtection/>
  <mergeCells count="169">
    <mergeCell ref="A1:D1"/>
    <mergeCell ref="A2:D2"/>
    <mergeCell ref="A3:D3"/>
    <mergeCell ref="A4:D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B139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B151"/>
    <mergeCell ref="A152:B152"/>
    <mergeCell ref="A153:B153"/>
    <mergeCell ref="A154:B154"/>
    <mergeCell ref="A155:B155"/>
    <mergeCell ref="A156:B156"/>
    <mergeCell ref="A157:B157"/>
    <mergeCell ref="A160:B160"/>
    <mergeCell ref="A161:B161"/>
    <mergeCell ref="A162:B162"/>
    <mergeCell ref="A164:B164"/>
    <mergeCell ref="A165:B165"/>
    <mergeCell ref="A166:B166"/>
    <mergeCell ref="A167:B167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B191"/>
    <mergeCell ref="A192:B192"/>
    <mergeCell ref="A193:B193"/>
    <mergeCell ref="A194:B194"/>
    <mergeCell ref="A195:B195"/>
    <mergeCell ref="A199:D199"/>
    <mergeCell ref="A200:D200"/>
    <mergeCell ref="A201:D201"/>
    <mergeCell ref="A202:D202"/>
    <mergeCell ref="A209:D209"/>
    <mergeCell ref="A203:D203"/>
    <mergeCell ref="A204:D204"/>
    <mergeCell ref="A205:D205"/>
    <mergeCell ref="A206:D206"/>
    <mergeCell ref="A207:D207"/>
    <mergeCell ref="A208:D2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N2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3" width="15.7109375" style="82" customWidth="1"/>
    <col min="4" max="4" width="15.7109375" style="84" customWidth="1"/>
    <col min="5" max="16384" width="9.140625" style="81" customWidth="1"/>
  </cols>
  <sheetData>
    <row r="1" spans="1:4" s="3" customFormat="1" ht="12.75" customHeight="1">
      <c r="A1" s="148"/>
      <c r="B1" s="148"/>
      <c r="C1" s="148"/>
      <c r="D1" s="135"/>
    </row>
    <row r="2" spans="1:4" s="3" customFormat="1" ht="12.75" customHeight="1">
      <c r="A2" s="149" t="s">
        <v>272</v>
      </c>
      <c r="B2" s="149"/>
      <c r="C2" s="149"/>
      <c r="D2" s="135"/>
    </row>
    <row r="3" spans="1:4" s="4" customFormat="1" ht="12.75" customHeight="1">
      <c r="A3" s="150"/>
      <c r="B3" s="150"/>
      <c r="C3" s="150"/>
      <c r="D3" s="135"/>
    </row>
    <row r="4" spans="1:4" s="4" customFormat="1" ht="12.75" customHeight="1">
      <c r="A4" s="151"/>
      <c r="B4" s="151"/>
      <c r="C4" s="151"/>
      <c r="D4" s="156"/>
    </row>
    <row r="5" spans="1:4" s="5" customFormat="1" ht="12" customHeight="1">
      <c r="A5" s="153"/>
      <c r="B5" s="153"/>
      <c r="C5" s="6" t="s">
        <v>218</v>
      </c>
      <c r="D5" s="85" t="s">
        <v>225</v>
      </c>
    </row>
    <row r="6" spans="1:4" s="5" customFormat="1" ht="12" customHeight="1">
      <c r="A6" s="154"/>
      <c r="B6" s="154"/>
      <c r="C6" s="7" t="s">
        <v>224</v>
      </c>
      <c r="D6" s="85"/>
    </row>
    <row r="7" spans="1:4" s="8" customFormat="1" ht="12" customHeight="1">
      <c r="A7" s="146"/>
      <c r="B7" s="146"/>
      <c r="C7" s="146"/>
      <c r="D7" s="86"/>
    </row>
    <row r="8" spans="1:4" s="77" customFormat="1" ht="12" customHeight="1">
      <c r="A8" s="147" t="s">
        <v>255</v>
      </c>
      <c r="B8" s="147"/>
      <c r="C8" s="10">
        <v>281220</v>
      </c>
      <c r="D8" s="58">
        <v>125.77661617239173</v>
      </c>
    </row>
    <row r="9" spans="1:4" s="77" customFormat="1" ht="12" customHeight="1">
      <c r="A9" s="11"/>
      <c r="B9" s="11"/>
      <c r="C9" s="12"/>
      <c r="D9" s="37"/>
    </row>
    <row r="10" spans="1:4" s="78" customFormat="1" ht="12" customHeight="1">
      <c r="A10" s="140" t="s">
        <v>0</v>
      </c>
      <c r="B10" s="140"/>
      <c r="C10" s="14">
        <v>98575</v>
      </c>
      <c r="D10" s="88">
        <v>25.663707836672582</v>
      </c>
    </row>
    <row r="11" spans="1:4" s="64" customFormat="1" ht="12" customHeight="1">
      <c r="A11" s="133" t="s">
        <v>1</v>
      </c>
      <c r="B11" s="133"/>
      <c r="C11" s="16">
        <v>47959</v>
      </c>
      <c r="D11" s="89">
        <v>19.251860964573908</v>
      </c>
    </row>
    <row r="12" spans="1:4" s="64" customFormat="1" ht="12" customHeight="1">
      <c r="A12" s="17"/>
      <c r="B12" s="18" t="s">
        <v>2</v>
      </c>
      <c r="C12" s="16">
        <v>27611</v>
      </c>
      <c r="D12" s="89">
        <v>11.875701713085364</v>
      </c>
    </row>
    <row r="13" spans="1:4" s="64" customFormat="1" ht="12" customHeight="1">
      <c r="A13" s="17"/>
      <c r="B13" s="18" t="s">
        <v>3</v>
      </c>
      <c r="C13" s="16">
        <v>13260</v>
      </c>
      <c r="D13" s="89">
        <v>22.239819004524886</v>
      </c>
    </row>
    <row r="14" spans="1:4" s="64" customFormat="1" ht="12" customHeight="1">
      <c r="A14" s="17"/>
      <c r="B14" s="19" t="s">
        <v>4</v>
      </c>
      <c r="C14" s="16">
        <v>7088</v>
      </c>
      <c r="D14" s="89">
        <v>42.395598194130926</v>
      </c>
    </row>
    <row r="15" spans="1:4" s="64" customFormat="1" ht="12" customHeight="1">
      <c r="A15" s="133" t="s">
        <v>5</v>
      </c>
      <c r="B15" s="133"/>
      <c r="C15" s="16">
        <v>36058</v>
      </c>
      <c r="D15" s="89">
        <v>15.938210660602362</v>
      </c>
    </row>
    <row r="16" spans="1:4" s="64" customFormat="1" ht="12" customHeight="1">
      <c r="A16" s="17"/>
      <c r="B16" s="18" t="s">
        <v>6</v>
      </c>
      <c r="C16" s="16">
        <v>20200</v>
      </c>
      <c r="D16" s="89">
        <v>9.03960396039604</v>
      </c>
    </row>
    <row r="17" spans="1:4" s="64" customFormat="1" ht="12" customHeight="1">
      <c r="A17" s="17"/>
      <c r="B17" s="18" t="s">
        <v>7</v>
      </c>
      <c r="C17" s="16">
        <v>6178</v>
      </c>
      <c r="D17" s="89">
        <v>29.944966008416962</v>
      </c>
    </row>
    <row r="18" spans="1:4" s="64" customFormat="1" ht="12" customHeight="1">
      <c r="A18" s="20"/>
      <c r="B18" s="18" t="s">
        <v>8</v>
      </c>
      <c r="C18" s="16">
        <v>9680</v>
      </c>
      <c r="D18" s="89">
        <v>21.394628099173556</v>
      </c>
    </row>
    <row r="19" spans="1:4" s="64" customFormat="1" ht="12" customHeight="1">
      <c r="A19" s="139" t="s">
        <v>9</v>
      </c>
      <c r="B19" s="139"/>
      <c r="C19" s="22">
        <v>14558</v>
      </c>
      <c r="D19" s="90">
        <v>70.8751202088199</v>
      </c>
    </row>
    <row r="20" spans="1:4" s="64" customFormat="1" ht="12" customHeight="1">
      <c r="A20" s="20"/>
      <c r="B20" s="20"/>
      <c r="C20" s="20"/>
      <c r="D20" s="91"/>
    </row>
    <row r="21" spans="1:4" s="78" customFormat="1" ht="12" customHeight="1">
      <c r="A21" s="140" t="s">
        <v>234</v>
      </c>
      <c r="B21" s="140"/>
      <c r="C21" s="14">
        <v>111995</v>
      </c>
      <c r="D21" s="88">
        <v>62.61172373766686</v>
      </c>
    </row>
    <row r="22" spans="1:4" s="64" customFormat="1" ht="12" customHeight="1">
      <c r="A22" s="133" t="s">
        <v>11</v>
      </c>
      <c r="B22" s="133"/>
      <c r="C22" s="16">
        <v>6792</v>
      </c>
      <c r="D22" s="89">
        <v>613.8987043580684</v>
      </c>
    </row>
    <row r="23" spans="1:4" s="64" customFormat="1" ht="12" customHeight="1">
      <c r="A23" s="133" t="s">
        <v>12</v>
      </c>
      <c r="B23" s="133"/>
      <c r="C23" s="16">
        <v>5180</v>
      </c>
      <c r="D23" s="89">
        <v>99.16988416988417</v>
      </c>
    </row>
    <row r="24" spans="1:4" s="64" customFormat="1" ht="12" customHeight="1">
      <c r="A24" s="133" t="s">
        <v>13</v>
      </c>
      <c r="B24" s="133"/>
      <c r="C24" s="16">
        <v>26038</v>
      </c>
      <c r="D24" s="89">
        <v>49.46232429526077</v>
      </c>
    </row>
    <row r="25" spans="1:4" s="64" customFormat="1" ht="12" customHeight="1">
      <c r="A25" s="23"/>
      <c r="B25" s="18" t="s">
        <v>14</v>
      </c>
      <c r="C25" s="16">
        <v>15576</v>
      </c>
      <c r="D25" s="89">
        <v>5.7267591165896246</v>
      </c>
    </row>
    <row r="26" spans="1:4" s="64" customFormat="1" ht="12" customHeight="1">
      <c r="A26" s="20"/>
      <c r="B26" s="18" t="s">
        <v>15</v>
      </c>
      <c r="C26" s="16">
        <v>10462</v>
      </c>
      <c r="D26" s="89">
        <v>114.57656279870005</v>
      </c>
    </row>
    <row r="27" spans="1:4" s="64" customFormat="1" ht="12" customHeight="1">
      <c r="A27" s="133" t="s">
        <v>16</v>
      </c>
      <c r="B27" s="133"/>
      <c r="C27" s="16">
        <v>6509</v>
      </c>
      <c r="D27" s="89">
        <v>57.59717314487632</v>
      </c>
    </row>
    <row r="28" spans="1:4" s="64" customFormat="1" ht="12" customHeight="1">
      <c r="A28" s="23"/>
      <c r="B28" s="18" t="s">
        <v>17</v>
      </c>
      <c r="C28" s="16">
        <v>5350</v>
      </c>
      <c r="D28" s="89">
        <v>21.514018691588785</v>
      </c>
    </row>
    <row r="29" spans="1:4" s="64" customFormat="1" ht="12" customHeight="1">
      <c r="A29" s="20"/>
      <c r="B29" s="18" t="s">
        <v>18</v>
      </c>
      <c r="C29" s="16">
        <v>1159</v>
      </c>
      <c r="D29" s="89">
        <v>224.15875754961175</v>
      </c>
    </row>
    <row r="30" spans="1:4" s="64" customFormat="1" ht="12" customHeight="1">
      <c r="A30" s="133" t="s">
        <v>19</v>
      </c>
      <c r="B30" s="133"/>
      <c r="C30" s="16">
        <v>10538</v>
      </c>
      <c r="D30" s="89">
        <v>6.576200417536534</v>
      </c>
    </row>
    <row r="31" spans="1:4" s="64" customFormat="1" ht="12" customHeight="1">
      <c r="A31" s="133" t="s">
        <v>235</v>
      </c>
      <c r="B31" s="133"/>
      <c r="C31" s="16">
        <v>56938</v>
      </c>
      <c r="D31" s="89">
        <v>10.48157645157891</v>
      </c>
    </row>
    <row r="32" spans="1:4" s="64" customFormat="1" ht="12" customHeight="1">
      <c r="A32" s="23"/>
      <c r="B32" s="18" t="s">
        <v>21</v>
      </c>
      <c r="C32" s="16">
        <v>18753</v>
      </c>
      <c r="D32" s="89">
        <v>2.8048845518050447</v>
      </c>
    </row>
    <row r="33" spans="1:4" s="64" customFormat="1" ht="12" customHeight="1">
      <c r="A33" s="17"/>
      <c r="B33" s="18" t="s">
        <v>22</v>
      </c>
      <c r="C33" s="16">
        <v>9208</v>
      </c>
      <c r="D33" s="89">
        <v>2.172024326672459</v>
      </c>
    </row>
    <row r="34" spans="1:4" s="64" customFormat="1" ht="12" customHeight="1">
      <c r="A34" s="17"/>
      <c r="B34" s="24" t="s">
        <v>236</v>
      </c>
      <c r="C34" s="22">
        <v>28977</v>
      </c>
      <c r="D34" s="90">
        <v>18.09020947648135</v>
      </c>
    </row>
    <row r="35" spans="1:4" s="64" customFormat="1" ht="12" customHeight="1">
      <c r="A35" s="20"/>
      <c r="B35" s="20"/>
      <c r="C35" s="20"/>
      <c r="D35" s="91"/>
    </row>
    <row r="36" spans="1:4" s="78" customFormat="1" ht="12" customHeight="1">
      <c r="A36" s="140" t="s">
        <v>24</v>
      </c>
      <c r="B36" s="140"/>
      <c r="C36" s="14">
        <v>21063</v>
      </c>
      <c r="D36" s="88">
        <v>261.7623320514646</v>
      </c>
    </row>
    <row r="37" spans="1:4" s="64" customFormat="1" ht="12" customHeight="1">
      <c r="A37" s="133" t="s">
        <v>25</v>
      </c>
      <c r="B37" s="133"/>
      <c r="C37" s="16">
        <v>19570</v>
      </c>
      <c r="D37" s="89">
        <v>253.9090444557997</v>
      </c>
    </row>
    <row r="38" spans="1:4" s="64" customFormat="1" ht="12" customHeight="1">
      <c r="A38" s="139" t="s">
        <v>26</v>
      </c>
      <c r="B38" s="139"/>
      <c r="C38" s="22">
        <v>1493</v>
      </c>
      <c r="D38" s="90">
        <v>364.70194239785667</v>
      </c>
    </row>
    <row r="39" spans="1:4" s="64" customFormat="1" ht="12" customHeight="1">
      <c r="A39" s="20"/>
      <c r="B39" s="20"/>
      <c r="C39" s="20"/>
      <c r="D39" s="91"/>
    </row>
    <row r="40" spans="1:4" s="78" customFormat="1" ht="12" customHeight="1">
      <c r="A40" s="140" t="s">
        <v>27</v>
      </c>
      <c r="B40" s="140"/>
      <c r="C40" s="14">
        <v>29528</v>
      </c>
      <c r="D40" s="88">
        <v>496.75562178271474</v>
      </c>
    </row>
    <row r="41" spans="1:4" s="64" customFormat="1" ht="12" customHeight="1">
      <c r="A41" s="133" t="s">
        <v>28</v>
      </c>
      <c r="B41" s="133"/>
      <c r="C41" s="16">
        <v>10389</v>
      </c>
      <c r="D41" s="89">
        <v>957.0218500336895</v>
      </c>
    </row>
    <row r="42" spans="1:4" s="64" customFormat="1" ht="12" customHeight="1">
      <c r="A42" s="145" t="s">
        <v>29</v>
      </c>
      <c r="B42" s="145"/>
      <c r="C42" s="16">
        <v>11487</v>
      </c>
      <c r="D42" s="89">
        <v>204.6661443370767</v>
      </c>
    </row>
    <row r="43" spans="1:4" s="64" customFormat="1" ht="12" customHeight="1">
      <c r="A43" s="24"/>
      <c r="B43" s="18" t="s">
        <v>30</v>
      </c>
      <c r="C43" s="16">
        <v>7024</v>
      </c>
      <c r="D43" s="89">
        <v>192.05580865603645</v>
      </c>
    </row>
    <row r="44" spans="1:4" s="64" customFormat="1" ht="12" customHeight="1">
      <c r="A44" s="24"/>
      <c r="B44" s="18" t="s">
        <v>31</v>
      </c>
      <c r="C44" s="16">
        <v>4463</v>
      </c>
      <c r="D44" s="89">
        <v>224.51265964597806</v>
      </c>
    </row>
    <row r="45" spans="1:4" s="64" customFormat="1" ht="12" customHeight="1">
      <c r="A45" s="133" t="s">
        <v>33</v>
      </c>
      <c r="B45" s="133"/>
      <c r="C45" s="16">
        <v>7652</v>
      </c>
      <c r="D45" s="89">
        <v>310.33716675378986</v>
      </c>
    </row>
    <row r="46" spans="1:4" s="64" customFormat="1" ht="12" customHeight="1">
      <c r="A46" s="24"/>
      <c r="B46" s="18" t="s">
        <v>34</v>
      </c>
      <c r="C46" s="16">
        <v>3371</v>
      </c>
      <c r="D46" s="89">
        <v>85.642242657965</v>
      </c>
    </row>
    <row r="47" spans="1:4" s="64" customFormat="1" ht="12" customHeight="1">
      <c r="A47" s="24"/>
      <c r="B47" s="18" t="s">
        <v>35</v>
      </c>
      <c r="C47" s="16">
        <v>2714</v>
      </c>
      <c r="D47" s="89">
        <v>224.7973470891673</v>
      </c>
    </row>
    <row r="48" spans="1:4" s="64" customFormat="1" ht="12" customHeight="1">
      <c r="A48" s="24"/>
      <c r="B48" s="24" t="s">
        <v>36</v>
      </c>
      <c r="C48" s="22">
        <v>1567</v>
      </c>
      <c r="D48" s="90">
        <v>941.8634333120613</v>
      </c>
    </row>
    <row r="49" spans="1:4" s="64" customFormat="1" ht="12" customHeight="1">
      <c r="A49" s="19"/>
      <c r="B49" s="19"/>
      <c r="C49" s="19"/>
      <c r="D49" s="91"/>
    </row>
    <row r="50" spans="1:4" s="78" customFormat="1" ht="12" customHeight="1">
      <c r="A50" s="140" t="s">
        <v>37</v>
      </c>
      <c r="B50" s="140"/>
      <c r="C50" s="14">
        <v>12645</v>
      </c>
      <c r="D50" s="88">
        <v>446.59549228944246</v>
      </c>
    </row>
    <row r="51" spans="1:4" s="64" customFormat="1" ht="12" customHeight="1">
      <c r="A51" s="133" t="s">
        <v>38</v>
      </c>
      <c r="B51" s="133"/>
      <c r="C51" s="16">
        <v>1178</v>
      </c>
      <c r="D51" s="89">
        <v>1653.8200339558575</v>
      </c>
    </row>
    <row r="52" spans="1:4" s="64" customFormat="1" ht="12" customHeight="1">
      <c r="A52" s="133" t="s">
        <v>39</v>
      </c>
      <c r="B52" s="133"/>
      <c r="C52" s="16">
        <v>7735</v>
      </c>
      <c r="D52" s="89">
        <v>424.3956043956044</v>
      </c>
    </row>
    <row r="53" spans="1:4" s="64" customFormat="1" ht="12" customHeight="1">
      <c r="A53" s="139" t="s">
        <v>40</v>
      </c>
      <c r="B53" s="139"/>
      <c r="C53" s="22">
        <v>3732</v>
      </c>
      <c r="D53" s="90">
        <v>111.54876741693462</v>
      </c>
    </row>
    <row r="54" spans="1:4" s="64" customFormat="1" ht="12" customHeight="1">
      <c r="A54" s="19"/>
      <c r="B54" s="25"/>
      <c r="C54" s="26"/>
      <c r="D54" s="91"/>
    </row>
    <row r="55" spans="1:4" s="64" customFormat="1" ht="12" customHeight="1">
      <c r="A55" s="144" t="s">
        <v>41</v>
      </c>
      <c r="B55" s="144"/>
      <c r="C55" s="12">
        <v>10079</v>
      </c>
      <c r="D55" s="88">
        <v>506.8359956344875</v>
      </c>
    </row>
    <row r="56" spans="1:4" s="64" customFormat="1" ht="12" customHeight="1">
      <c r="A56" s="133" t="s">
        <v>42</v>
      </c>
      <c r="B56" s="133"/>
      <c r="C56" s="16">
        <v>253</v>
      </c>
      <c r="D56" s="89">
        <v>1322.1343873517787</v>
      </c>
    </row>
    <row r="57" spans="1:4" s="64" customFormat="1" ht="12" customHeight="1">
      <c r="A57" s="133" t="s">
        <v>44</v>
      </c>
      <c r="B57" s="133"/>
      <c r="C57" s="16">
        <v>2550</v>
      </c>
      <c r="D57" s="89">
        <v>79.72549019607843</v>
      </c>
    </row>
    <row r="58" spans="1:4" s="64" customFormat="1" ht="12" customHeight="1">
      <c r="A58" s="133" t="s">
        <v>45</v>
      </c>
      <c r="B58" s="133"/>
      <c r="C58" s="16">
        <v>1182</v>
      </c>
      <c r="D58" s="89">
        <v>180.2030456852792</v>
      </c>
    </row>
    <row r="59" spans="1:4" s="64" customFormat="1" ht="12" customHeight="1">
      <c r="A59" s="133" t="s">
        <v>46</v>
      </c>
      <c r="B59" s="133"/>
      <c r="C59" s="16">
        <v>535</v>
      </c>
      <c r="D59" s="89">
        <v>1529.3457943925232</v>
      </c>
    </row>
    <row r="60" spans="1:4" s="64" customFormat="1" ht="12" customHeight="1">
      <c r="A60" s="133" t="s">
        <v>47</v>
      </c>
      <c r="B60" s="133"/>
      <c r="C60" s="16">
        <v>246</v>
      </c>
      <c r="D60" s="89">
        <v>1189.8373983739837</v>
      </c>
    </row>
    <row r="61" spans="1:4" s="64" customFormat="1" ht="12" customHeight="1">
      <c r="A61" s="133" t="s">
        <v>49</v>
      </c>
      <c r="B61" s="133"/>
      <c r="C61" s="16">
        <v>3177</v>
      </c>
      <c r="D61" s="89">
        <v>469.43657538558386</v>
      </c>
    </row>
    <row r="62" spans="1:4" s="64" customFormat="1" ht="12" customHeight="1">
      <c r="A62" s="133" t="s">
        <v>51</v>
      </c>
      <c r="B62" s="133"/>
      <c r="C62" s="16">
        <v>226</v>
      </c>
      <c r="D62" s="89">
        <v>2023.0088495575221</v>
      </c>
    </row>
    <row r="63" spans="1:4" s="64" customFormat="1" ht="12" customHeight="1">
      <c r="A63" s="133" t="s">
        <v>52</v>
      </c>
      <c r="B63" s="133"/>
      <c r="C63" s="16">
        <v>523</v>
      </c>
      <c r="D63" s="89">
        <v>452.1988527724665</v>
      </c>
    </row>
    <row r="64" spans="1:4" s="64" customFormat="1" ht="12" customHeight="1">
      <c r="A64" s="133" t="s">
        <v>53</v>
      </c>
      <c r="B64" s="133"/>
      <c r="C64" s="16">
        <v>608</v>
      </c>
      <c r="D64" s="89">
        <v>430.42763157894734</v>
      </c>
    </row>
    <row r="65" spans="1:4" s="64" customFormat="1" ht="12" customHeight="1">
      <c r="A65" s="133" t="s">
        <v>54</v>
      </c>
      <c r="B65" s="133"/>
      <c r="C65" s="16">
        <v>615</v>
      </c>
      <c r="D65" s="89">
        <v>750.569105691057</v>
      </c>
    </row>
    <row r="66" spans="1:4" s="64" customFormat="1" ht="12" customHeight="1">
      <c r="A66" s="139" t="s">
        <v>55</v>
      </c>
      <c r="B66" s="139"/>
      <c r="C66" s="22">
        <v>164</v>
      </c>
      <c r="D66" s="90">
        <v>2062.8048780487807</v>
      </c>
    </row>
    <row r="67" spans="1:4" s="64" customFormat="1" ht="12" customHeight="1">
      <c r="A67" s="19"/>
      <c r="B67" s="19"/>
      <c r="C67" s="19"/>
      <c r="D67" s="91"/>
    </row>
    <row r="68" spans="1:4" s="64" customFormat="1" ht="12" customHeight="1">
      <c r="A68" s="140" t="s">
        <v>56</v>
      </c>
      <c r="B68" s="140"/>
      <c r="C68" s="14">
        <v>30820</v>
      </c>
      <c r="D68" s="88">
        <v>492.1868916288124</v>
      </c>
    </row>
    <row r="69" spans="1:4" s="64" customFormat="1" ht="12" customHeight="1">
      <c r="A69" s="133" t="s">
        <v>57</v>
      </c>
      <c r="B69" s="133"/>
      <c r="C69" s="16">
        <v>250</v>
      </c>
      <c r="D69" s="89">
        <v>1792.0000000000002</v>
      </c>
    </row>
    <row r="70" spans="1:4" s="64" customFormat="1" ht="12" customHeight="1">
      <c r="A70" s="133" t="s">
        <v>58</v>
      </c>
      <c r="B70" s="133"/>
      <c r="C70" s="16">
        <v>2206</v>
      </c>
      <c r="D70" s="89">
        <v>63.68993653671804</v>
      </c>
    </row>
    <row r="71" spans="1:4" s="64" customFormat="1" ht="12" customHeight="1">
      <c r="A71" s="133" t="s">
        <v>59</v>
      </c>
      <c r="B71" s="133"/>
      <c r="C71" s="16">
        <v>259</v>
      </c>
      <c r="D71" s="89">
        <v>144.78764478764478</v>
      </c>
    </row>
    <row r="72" spans="1:4" s="64" customFormat="1" ht="12" customHeight="1">
      <c r="A72" s="133" t="s">
        <v>60</v>
      </c>
      <c r="B72" s="133"/>
      <c r="C72" s="16">
        <v>848</v>
      </c>
      <c r="D72" s="89">
        <v>119.22169811320755</v>
      </c>
    </row>
    <row r="73" spans="1:4" s="64" customFormat="1" ht="12" customHeight="1">
      <c r="A73" s="133" t="s">
        <v>61</v>
      </c>
      <c r="B73" s="133"/>
      <c r="C73" s="16">
        <v>381</v>
      </c>
      <c r="D73" s="89">
        <v>79.52755905511812</v>
      </c>
    </row>
    <row r="74" spans="1:4" s="64" customFormat="1" ht="12" customHeight="1">
      <c r="A74" s="133" t="s">
        <v>62</v>
      </c>
      <c r="B74" s="133"/>
      <c r="C74" s="16">
        <v>187</v>
      </c>
      <c r="D74" s="89">
        <v>824.5989304812834</v>
      </c>
    </row>
    <row r="75" spans="1:4" s="64" customFormat="1" ht="12" customHeight="1">
      <c r="A75" s="133" t="s">
        <v>63</v>
      </c>
      <c r="B75" s="133"/>
      <c r="C75" s="16">
        <v>257</v>
      </c>
      <c r="D75" s="89">
        <v>246.69260700389106</v>
      </c>
    </row>
    <row r="76" spans="1:4" s="64" customFormat="1" ht="12" customHeight="1">
      <c r="A76" s="133" t="s">
        <v>64</v>
      </c>
      <c r="B76" s="133"/>
      <c r="C76" s="16">
        <v>641</v>
      </c>
      <c r="D76" s="89">
        <v>412.9485179407176</v>
      </c>
    </row>
    <row r="77" spans="1:4" s="64" customFormat="1" ht="12" customHeight="1">
      <c r="A77" s="133" t="s">
        <v>65</v>
      </c>
      <c r="B77" s="133"/>
      <c r="C77" s="16">
        <v>186</v>
      </c>
      <c r="D77" s="89">
        <v>497.8494623655914</v>
      </c>
    </row>
    <row r="78" spans="1:4" s="64" customFormat="1" ht="12" customHeight="1">
      <c r="A78" s="133" t="s">
        <v>67</v>
      </c>
      <c r="B78" s="133"/>
      <c r="C78" s="16">
        <v>415</v>
      </c>
      <c r="D78" s="89">
        <v>116.86746987951808</v>
      </c>
    </row>
    <row r="79" spans="1:4" s="64" customFormat="1" ht="12" customHeight="1">
      <c r="A79" s="133" t="s">
        <v>68</v>
      </c>
      <c r="B79" s="133"/>
      <c r="C79" s="16">
        <v>396</v>
      </c>
      <c r="D79" s="89">
        <v>201.01010101010098</v>
      </c>
    </row>
    <row r="80" spans="1:4" s="64" customFormat="1" ht="12" customHeight="1">
      <c r="A80" s="133" t="s">
        <v>69</v>
      </c>
      <c r="B80" s="133"/>
      <c r="C80" s="16">
        <v>76</v>
      </c>
      <c r="D80" s="89">
        <v>1982.8947368421052</v>
      </c>
    </row>
    <row r="81" spans="1:4" s="64" customFormat="1" ht="12" customHeight="1">
      <c r="A81" s="133" t="s">
        <v>71</v>
      </c>
      <c r="B81" s="133"/>
      <c r="C81" s="16">
        <v>128</v>
      </c>
      <c r="D81" s="89">
        <v>1653.125</v>
      </c>
    </row>
    <row r="82" spans="1:4" s="64" customFormat="1" ht="12" customHeight="1">
      <c r="A82" s="133" t="s">
        <v>72</v>
      </c>
      <c r="B82" s="133"/>
      <c r="C82" s="16">
        <v>3638</v>
      </c>
      <c r="D82" s="89">
        <v>183.06761957119295</v>
      </c>
    </row>
    <row r="83" spans="1:4" s="64" customFormat="1" ht="12" customHeight="1">
      <c r="A83" s="133" t="s">
        <v>75</v>
      </c>
      <c r="B83" s="133"/>
      <c r="C83" s="16">
        <v>284</v>
      </c>
      <c r="D83" s="89">
        <v>1524.6478873239437</v>
      </c>
    </row>
    <row r="84" spans="1:4" s="64" customFormat="1" ht="12" customHeight="1">
      <c r="A84" s="133" t="s">
        <v>78</v>
      </c>
      <c r="B84" s="133"/>
      <c r="C84" s="16">
        <v>615</v>
      </c>
      <c r="D84" s="89">
        <v>798.5365853658536</v>
      </c>
    </row>
    <row r="85" spans="1:4" s="64" customFormat="1" ht="12" customHeight="1">
      <c r="A85" s="133" t="s">
        <v>79</v>
      </c>
      <c r="B85" s="133"/>
      <c r="C85" s="16">
        <v>206</v>
      </c>
      <c r="D85" s="89">
        <v>986.4077669902912</v>
      </c>
    </row>
    <row r="86" spans="1:4" s="64" customFormat="1" ht="12" customHeight="1">
      <c r="A86" s="133" t="s">
        <v>80</v>
      </c>
      <c r="B86" s="133"/>
      <c r="C86" s="16">
        <v>439</v>
      </c>
      <c r="D86" s="89">
        <v>194.53302961275628</v>
      </c>
    </row>
    <row r="87" spans="1:4" s="64" customFormat="1" ht="12" customHeight="1">
      <c r="A87" s="133" t="s">
        <v>81</v>
      </c>
      <c r="B87" s="133"/>
      <c r="C87" s="16">
        <v>106</v>
      </c>
      <c r="D87" s="89">
        <v>1308.4905660377358</v>
      </c>
    </row>
    <row r="88" spans="1:4" s="64" customFormat="1" ht="12" customHeight="1">
      <c r="A88" s="133" t="s">
        <v>82</v>
      </c>
      <c r="B88" s="133"/>
      <c r="C88" s="16">
        <v>275</v>
      </c>
      <c r="D88" s="89">
        <v>197.8181818181818</v>
      </c>
    </row>
    <row r="89" spans="1:4" s="64" customFormat="1" ht="12" customHeight="1">
      <c r="A89" s="133" t="s">
        <v>83</v>
      </c>
      <c r="B89" s="133"/>
      <c r="C89" s="16">
        <v>61</v>
      </c>
      <c r="D89" s="89">
        <v>844.2622950819672</v>
      </c>
    </row>
    <row r="90" spans="1:4" s="64" customFormat="1" ht="12" customHeight="1">
      <c r="A90" s="133" t="s">
        <v>84</v>
      </c>
      <c r="B90" s="133"/>
      <c r="C90" s="16">
        <v>71</v>
      </c>
      <c r="D90" s="89">
        <v>1860.5633802816901</v>
      </c>
    </row>
    <row r="91" spans="1:4" s="64" customFormat="1" ht="12" customHeight="1">
      <c r="A91" s="133" t="s">
        <v>85</v>
      </c>
      <c r="B91" s="133"/>
      <c r="C91" s="16">
        <v>186</v>
      </c>
      <c r="D91" s="89">
        <v>956.989247311828</v>
      </c>
    </row>
    <row r="92" spans="1:4" s="64" customFormat="1" ht="12" customHeight="1">
      <c r="A92" s="133" t="s">
        <v>86</v>
      </c>
      <c r="B92" s="133"/>
      <c r="C92" s="16">
        <v>7593</v>
      </c>
      <c r="D92" s="89">
        <v>836.2175688133808</v>
      </c>
    </row>
    <row r="93" spans="1:4" s="64" customFormat="1" ht="12" customHeight="1">
      <c r="A93" s="133" t="s">
        <v>87</v>
      </c>
      <c r="B93" s="133"/>
      <c r="C93" s="16">
        <v>110</v>
      </c>
      <c r="D93" s="89">
        <v>1460.909090909091</v>
      </c>
    </row>
    <row r="94" spans="1:4" s="64" customFormat="1" ht="12" customHeight="1">
      <c r="A94" s="133" t="s">
        <v>88</v>
      </c>
      <c r="B94" s="133"/>
      <c r="C94" s="16">
        <v>237</v>
      </c>
      <c r="D94" s="89">
        <v>564.5569620253165</v>
      </c>
    </row>
    <row r="95" spans="1:4" s="64" customFormat="1" ht="12" customHeight="1">
      <c r="A95" s="133" t="s">
        <v>89</v>
      </c>
      <c r="B95" s="133"/>
      <c r="C95" s="16">
        <v>100</v>
      </c>
      <c r="D95" s="89">
        <v>683</v>
      </c>
    </row>
    <row r="96" spans="1:4" s="64" customFormat="1" ht="12" customHeight="1">
      <c r="A96" s="133" t="s">
        <v>90</v>
      </c>
      <c r="B96" s="133"/>
      <c r="C96" s="16">
        <v>74</v>
      </c>
      <c r="D96" s="89">
        <v>8470.27027027027</v>
      </c>
    </row>
    <row r="97" spans="1:4" s="64" customFormat="1" ht="12" customHeight="1">
      <c r="A97" s="133" t="s">
        <v>91</v>
      </c>
      <c r="B97" s="133"/>
      <c r="C97" s="16">
        <v>457</v>
      </c>
      <c r="D97" s="89">
        <v>316.1925601750547</v>
      </c>
    </row>
    <row r="98" spans="1:4" s="64" customFormat="1" ht="12" customHeight="1">
      <c r="A98" s="133" t="s">
        <v>92</v>
      </c>
      <c r="B98" s="133"/>
      <c r="C98" s="16">
        <v>168</v>
      </c>
      <c r="D98" s="89">
        <v>1080.952380952381</v>
      </c>
    </row>
    <row r="99" spans="1:4" s="64" customFormat="1" ht="12" customHeight="1">
      <c r="A99" s="133" t="s">
        <v>93</v>
      </c>
      <c r="B99" s="133"/>
      <c r="C99" s="16">
        <v>1113</v>
      </c>
      <c r="D99" s="89">
        <v>121.83288409703503</v>
      </c>
    </row>
    <row r="100" spans="1:4" s="64" customFormat="1" ht="12" customHeight="1">
      <c r="A100" s="133" t="s">
        <v>94</v>
      </c>
      <c r="B100" s="133"/>
      <c r="C100" s="16">
        <v>510</v>
      </c>
      <c r="D100" s="89">
        <v>60.98039215686275</v>
      </c>
    </row>
    <row r="101" spans="1:4" s="64" customFormat="1" ht="12" customHeight="1">
      <c r="A101" s="133" t="s">
        <v>95</v>
      </c>
      <c r="B101" s="133"/>
      <c r="C101" s="16">
        <v>3608</v>
      </c>
      <c r="D101" s="89">
        <v>124.77827050997783</v>
      </c>
    </row>
    <row r="102" spans="1:4" s="64" customFormat="1" ht="12" customHeight="1">
      <c r="A102" s="133" t="s">
        <v>96</v>
      </c>
      <c r="B102" s="133"/>
      <c r="C102" s="16">
        <v>336</v>
      </c>
      <c r="D102" s="89">
        <v>265.17857142857144</v>
      </c>
    </row>
    <row r="103" spans="1:4" s="64" customFormat="1" ht="12" customHeight="1">
      <c r="A103" s="133" t="s">
        <v>97</v>
      </c>
      <c r="B103" s="133"/>
      <c r="C103" s="16">
        <v>279</v>
      </c>
      <c r="D103" s="89">
        <v>259.85663082437276</v>
      </c>
    </row>
    <row r="104" spans="1:4" s="64" customFormat="1" ht="12" customHeight="1">
      <c r="A104" s="133" t="s">
        <v>98</v>
      </c>
      <c r="B104" s="133"/>
      <c r="C104" s="16">
        <v>156</v>
      </c>
      <c r="D104" s="89">
        <v>520.5128205128206</v>
      </c>
    </row>
    <row r="105" spans="1:4" s="64" customFormat="1" ht="12" customHeight="1">
      <c r="A105" s="133" t="s">
        <v>99</v>
      </c>
      <c r="B105" s="133"/>
      <c r="C105" s="16">
        <v>89</v>
      </c>
      <c r="D105" s="89">
        <v>356.17977528089887</v>
      </c>
    </row>
    <row r="106" spans="1:4" s="64" customFormat="1" ht="12" customHeight="1">
      <c r="A106" s="133" t="s">
        <v>100</v>
      </c>
      <c r="B106" s="133"/>
      <c r="C106" s="16">
        <v>434</v>
      </c>
      <c r="D106" s="89">
        <v>191.01382488479263</v>
      </c>
    </row>
    <row r="107" spans="1:4" s="64" customFormat="1" ht="12" customHeight="1">
      <c r="A107" s="133" t="s">
        <v>101</v>
      </c>
      <c r="B107" s="133"/>
      <c r="C107" s="16">
        <v>208</v>
      </c>
      <c r="D107" s="89">
        <v>707.2115384615385</v>
      </c>
    </row>
    <row r="108" spans="1:4" s="64" customFormat="1" ht="12" customHeight="1">
      <c r="A108" s="133" t="s">
        <v>102</v>
      </c>
      <c r="B108" s="133"/>
      <c r="C108" s="16">
        <v>89</v>
      </c>
      <c r="D108" s="89">
        <v>4656.179775280899</v>
      </c>
    </row>
    <row r="109" spans="1:4" s="64" customFormat="1" ht="12" customHeight="1">
      <c r="A109" s="133" t="s">
        <v>103</v>
      </c>
      <c r="B109" s="133"/>
      <c r="C109" s="16">
        <v>617</v>
      </c>
      <c r="D109" s="89">
        <v>306.15883306320904</v>
      </c>
    </row>
    <row r="110" spans="1:4" s="64" customFormat="1" ht="12" customHeight="1">
      <c r="A110" s="133" t="s">
        <v>104</v>
      </c>
      <c r="B110" s="133"/>
      <c r="C110" s="16">
        <v>42</v>
      </c>
      <c r="D110" s="89">
        <v>1892.8571428571427</v>
      </c>
    </row>
    <row r="111" spans="1:4" s="64" customFormat="1" ht="12" customHeight="1">
      <c r="A111" s="133" t="s">
        <v>105</v>
      </c>
      <c r="B111" s="133"/>
      <c r="C111" s="16">
        <v>156</v>
      </c>
      <c r="D111" s="89">
        <v>1012.8205128205128</v>
      </c>
    </row>
    <row r="112" spans="1:4" s="64" customFormat="1" ht="12" customHeight="1">
      <c r="A112" s="133" t="s">
        <v>106</v>
      </c>
      <c r="B112" s="133"/>
      <c r="C112" s="16">
        <v>304</v>
      </c>
      <c r="D112" s="89">
        <v>448.6842105263157</v>
      </c>
    </row>
    <row r="113" spans="1:4" s="64" customFormat="1" ht="12" customHeight="1">
      <c r="A113" s="133" t="s">
        <v>107</v>
      </c>
      <c r="B113" s="133"/>
      <c r="C113" s="16">
        <v>560</v>
      </c>
      <c r="D113" s="89">
        <v>149.64285714285714</v>
      </c>
    </row>
    <row r="114" spans="1:4" s="64" customFormat="1" ht="12" customHeight="1">
      <c r="A114" s="133" t="s">
        <v>108</v>
      </c>
      <c r="B114" s="133"/>
      <c r="C114" s="16">
        <v>75</v>
      </c>
      <c r="D114" s="89">
        <v>2973.3333333333335</v>
      </c>
    </row>
    <row r="115" spans="1:4" s="64" customFormat="1" ht="12" customHeight="1">
      <c r="A115" s="133" t="s">
        <v>109</v>
      </c>
      <c r="B115" s="133"/>
      <c r="C115" s="16">
        <v>288</v>
      </c>
      <c r="D115" s="89">
        <v>236.80555555555554</v>
      </c>
    </row>
    <row r="116" spans="1:4" s="64" customFormat="1" ht="12" customHeight="1">
      <c r="A116" s="133" t="s">
        <v>111</v>
      </c>
      <c r="B116" s="133"/>
      <c r="C116" s="16">
        <v>85</v>
      </c>
      <c r="D116" s="89">
        <v>2092.9411764705883</v>
      </c>
    </row>
    <row r="117" spans="1:4" s="64" customFormat="1" ht="12" customHeight="1">
      <c r="A117" s="133" t="s">
        <v>112</v>
      </c>
      <c r="B117" s="133"/>
      <c r="C117" s="16">
        <v>525</v>
      </c>
      <c r="D117" s="89">
        <v>581.5238095238095</v>
      </c>
    </row>
    <row r="118" spans="1:4" s="64" customFormat="1" ht="12" customHeight="1">
      <c r="A118" s="133" t="s">
        <v>114</v>
      </c>
      <c r="B118" s="133"/>
      <c r="C118" s="16">
        <v>151</v>
      </c>
      <c r="D118" s="89">
        <v>386.0927152317881</v>
      </c>
    </row>
    <row r="119" spans="1:4" s="64" customFormat="1" ht="12" customHeight="1">
      <c r="A119" s="133" t="s">
        <v>115</v>
      </c>
      <c r="B119" s="133"/>
      <c r="C119" s="16">
        <v>139</v>
      </c>
      <c r="D119" s="89">
        <v>1400.7194244604318</v>
      </c>
    </row>
    <row r="120" spans="1:4" s="64" customFormat="1" ht="12" customHeight="1">
      <c r="A120" s="141" t="s">
        <v>116</v>
      </c>
      <c r="B120" s="141"/>
      <c r="C120" s="22">
        <v>197</v>
      </c>
      <c r="D120" s="89">
        <v>193.90862944162436</v>
      </c>
    </row>
    <row r="121" spans="1:4" s="15" customFormat="1" ht="12" customHeight="1">
      <c r="A121" s="48" t="s">
        <v>273</v>
      </c>
      <c r="B121" s="48"/>
      <c r="C121" s="16">
        <v>9</v>
      </c>
      <c r="D121" s="34"/>
    </row>
    <row r="122" spans="1:4" s="15" customFormat="1" ht="12" customHeight="1">
      <c r="A122" s="21" t="s">
        <v>298</v>
      </c>
      <c r="B122" s="21"/>
      <c r="C122" s="29">
        <v>2980</v>
      </c>
      <c r="D122" s="34"/>
    </row>
    <row r="123" spans="1:4" s="64" customFormat="1" ht="12" customHeight="1">
      <c r="A123" s="19"/>
      <c r="B123" s="19"/>
      <c r="C123" s="19"/>
      <c r="D123" s="91"/>
    </row>
    <row r="124" spans="1:4" s="64" customFormat="1" ht="12" customHeight="1">
      <c r="A124" s="140" t="s">
        <v>117</v>
      </c>
      <c r="B124" s="140"/>
      <c r="C124" s="14">
        <v>55057</v>
      </c>
      <c r="D124" s="88">
        <v>116.52287629184299</v>
      </c>
    </row>
    <row r="125" spans="1:4" s="64" customFormat="1" ht="12" customHeight="1">
      <c r="A125" s="133" t="s">
        <v>118</v>
      </c>
      <c r="B125" s="133"/>
      <c r="C125" s="16">
        <v>495</v>
      </c>
      <c r="D125" s="89">
        <v>1117.979797979798</v>
      </c>
    </row>
    <row r="126" spans="1:4" s="64" customFormat="1" ht="12" customHeight="1">
      <c r="A126" s="133" t="s">
        <v>119</v>
      </c>
      <c r="B126" s="133"/>
      <c r="C126" s="16">
        <v>4852</v>
      </c>
      <c r="D126" s="89">
        <v>3.915910964550701</v>
      </c>
    </row>
    <row r="127" spans="1:4" s="64" customFormat="1" ht="12" customHeight="1">
      <c r="A127" s="133" t="s">
        <v>120</v>
      </c>
      <c r="B127" s="133"/>
      <c r="C127" s="16">
        <v>382</v>
      </c>
      <c r="D127" s="89">
        <v>127.74869109947645</v>
      </c>
    </row>
    <row r="128" spans="1:4" s="64" customFormat="1" ht="12" customHeight="1">
      <c r="A128" s="133" t="s">
        <v>121</v>
      </c>
      <c r="B128" s="133"/>
      <c r="C128" s="16">
        <v>1780</v>
      </c>
      <c r="D128" s="89">
        <v>98.76404494382022</v>
      </c>
    </row>
    <row r="129" spans="1:4" s="64" customFormat="1" ht="12" customHeight="1">
      <c r="A129" s="133" t="s">
        <v>123</v>
      </c>
      <c r="B129" s="133"/>
      <c r="C129" s="16">
        <v>5350</v>
      </c>
      <c r="D129" s="89">
        <v>21.514018691588785</v>
      </c>
    </row>
    <row r="130" spans="1:4" s="64" customFormat="1" ht="12" customHeight="1">
      <c r="A130" s="133" t="s">
        <v>124</v>
      </c>
      <c r="B130" s="133"/>
      <c r="C130" s="16">
        <v>771</v>
      </c>
      <c r="D130" s="89">
        <v>1.556420233463035</v>
      </c>
    </row>
    <row r="131" spans="1:4" s="64" customFormat="1" ht="12" customHeight="1">
      <c r="A131" s="133" t="s">
        <v>125</v>
      </c>
      <c r="B131" s="133"/>
      <c r="C131" s="16">
        <v>3582</v>
      </c>
      <c r="D131" s="89">
        <v>80.31825795644892</v>
      </c>
    </row>
    <row r="132" spans="1:4" s="64" customFormat="1" ht="12" customHeight="1">
      <c r="A132" s="133" t="s">
        <v>126</v>
      </c>
      <c r="B132" s="133"/>
      <c r="C132" s="16">
        <v>2595</v>
      </c>
      <c r="D132" s="89">
        <v>4.123314065510597</v>
      </c>
    </row>
    <row r="133" spans="1:4" s="64" customFormat="1" ht="12" customHeight="1">
      <c r="A133" s="133" t="s">
        <v>127</v>
      </c>
      <c r="B133" s="133"/>
      <c r="C133" s="16">
        <v>5180</v>
      </c>
      <c r="D133" s="89">
        <v>99.16988416988417</v>
      </c>
    </row>
    <row r="134" spans="1:4" s="64" customFormat="1" ht="12" customHeight="1">
      <c r="A134" s="133" t="s">
        <v>128</v>
      </c>
      <c r="B134" s="133"/>
      <c r="C134" s="16">
        <v>694</v>
      </c>
      <c r="D134" s="89">
        <v>673.342939481268</v>
      </c>
    </row>
    <row r="135" spans="1:4" s="64" customFormat="1" ht="12" customHeight="1">
      <c r="A135" s="133" t="s">
        <v>131</v>
      </c>
      <c r="B135" s="133"/>
      <c r="C135" s="16">
        <v>5817</v>
      </c>
      <c r="D135" s="89">
        <v>22.84682826199072</v>
      </c>
    </row>
    <row r="136" spans="1:4" s="64" customFormat="1" ht="12" customHeight="1">
      <c r="A136" s="133" t="s">
        <v>132</v>
      </c>
      <c r="B136" s="133"/>
      <c r="C136" s="16">
        <v>1869</v>
      </c>
      <c r="D136" s="89">
        <v>856.7148207597645</v>
      </c>
    </row>
    <row r="137" spans="1:4" s="64" customFormat="1" ht="12" customHeight="1">
      <c r="A137" s="133" t="s">
        <v>133</v>
      </c>
      <c r="B137" s="133"/>
      <c r="C137" s="16">
        <v>926</v>
      </c>
      <c r="D137" s="89">
        <v>715.1187904967602</v>
      </c>
    </row>
    <row r="138" spans="1:4" s="64" customFormat="1" ht="12" customHeight="1">
      <c r="A138" s="133" t="s">
        <v>134</v>
      </c>
      <c r="B138" s="133"/>
      <c r="C138" s="16">
        <v>1217</v>
      </c>
      <c r="D138" s="89">
        <v>17.748562037797864</v>
      </c>
    </row>
    <row r="139" spans="1:4" s="64" customFormat="1" ht="12" customHeight="1">
      <c r="A139" s="133" t="s">
        <v>135</v>
      </c>
      <c r="B139" s="133"/>
      <c r="C139" s="16">
        <v>586</v>
      </c>
      <c r="D139" s="89">
        <v>1233.1058020477815</v>
      </c>
    </row>
    <row r="140" spans="1:4" s="64" customFormat="1" ht="12" customHeight="1">
      <c r="A140" s="133" t="s">
        <v>137</v>
      </c>
      <c r="B140" s="133"/>
      <c r="C140" s="16">
        <v>59</v>
      </c>
      <c r="D140" s="89">
        <v>4598.3050847457625</v>
      </c>
    </row>
    <row r="141" spans="1:4" s="64" customFormat="1" ht="12" customHeight="1">
      <c r="A141" s="133" t="s">
        <v>138</v>
      </c>
      <c r="B141" s="133"/>
      <c r="C141" s="16">
        <v>10538</v>
      </c>
      <c r="D141" s="89">
        <v>6.576200417536534</v>
      </c>
    </row>
    <row r="142" spans="1:4" s="64" customFormat="1" ht="12" customHeight="1">
      <c r="A142" s="133" t="s">
        <v>139</v>
      </c>
      <c r="B142" s="133"/>
      <c r="C142" s="16">
        <v>194</v>
      </c>
      <c r="D142" s="89">
        <v>378.8659793814433</v>
      </c>
    </row>
    <row r="143" spans="1:4" s="64" customFormat="1" ht="12" customHeight="1">
      <c r="A143" s="133" t="s">
        <v>140</v>
      </c>
      <c r="B143" s="133"/>
      <c r="C143" s="16">
        <v>501</v>
      </c>
      <c r="D143" s="89">
        <v>121.35728542914173</v>
      </c>
    </row>
    <row r="144" spans="1:4" s="64" customFormat="1" ht="12" customHeight="1">
      <c r="A144" s="133" t="s">
        <v>141</v>
      </c>
      <c r="B144" s="133"/>
      <c r="C144" s="16">
        <v>3751</v>
      </c>
      <c r="D144" s="89">
        <v>2.346041055718475</v>
      </c>
    </row>
    <row r="145" spans="1:4" s="64" customFormat="1" ht="12" customHeight="1">
      <c r="A145" s="133" t="s">
        <v>143</v>
      </c>
      <c r="B145" s="133"/>
      <c r="C145" s="16">
        <v>369</v>
      </c>
      <c r="D145" s="89">
        <v>842.2764227642276</v>
      </c>
    </row>
    <row r="146" spans="1:4" s="64" customFormat="1" ht="12" customHeight="1">
      <c r="A146" s="133" t="s">
        <v>242</v>
      </c>
      <c r="B146" s="133"/>
      <c r="C146" s="16">
        <v>1159</v>
      </c>
      <c r="D146" s="89">
        <v>224.15875754961175</v>
      </c>
    </row>
    <row r="147" spans="1:4" s="64" customFormat="1" ht="12" customHeight="1">
      <c r="A147" s="133" t="s">
        <v>146</v>
      </c>
      <c r="B147" s="133"/>
      <c r="C147" s="16">
        <v>2390</v>
      </c>
      <c r="D147" s="89">
        <v>11.673640167364017</v>
      </c>
    </row>
    <row r="148" spans="1:4" s="15" customFormat="1" ht="12" customHeight="1">
      <c r="A148" s="21" t="s">
        <v>297</v>
      </c>
      <c r="B148" s="21"/>
      <c r="C148" s="29">
        <v>4137</v>
      </c>
      <c r="D148" s="34"/>
    </row>
    <row r="149" spans="1:4" s="64" customFormat="1" ht="12" customHeight="1">
      <c r="A149" s="19"/>
      <c r="B149" s="19"/>
      <c r="C149" s="19"/>
      <c r="D149" s="91"/>
    </row>
    <row r="150" spans="1:4" s="64" customFormat="1" ht="12" customHeight="1">
      <c r="A150" s="140" t="s">
        <v>147</v>
      </c>
      <c r="B150" s="140"/>
      <c r="C150" s="14">
        <v>56938</v>
      </c>
      <c r="D150" s="88">
        <v>10.48157645157891</v>
      </c>
    </row>
    <row r="151" spans="1:4" s="64" customFormat="1" ht="12" customHeight="1">
      <c r="A151" s="133" t="s">
        <v>148</v>
      </c>
      <c r="B151" s="133"/>
      <c r="C151" s="16">
        <v>2732</v>
      </c>
      <c r="D151" s="89">
        <v>54.13616398243045</v>
      </c>
    </row>
    <row r="152" spans="1:4" s="64" customFormat="1" ht="12" customHeight="1">
      <c r="A152" s="133" t="s">
        <v>149</v>
      </c>
      <c r="B152" s="133"/>
      <c r="C152" s="16">
        <v>2201</v>
      </c>
      <c r="D152" s="89">
        <v>2.271694684234439</v>
      </c>
    </row>
    <row r="153" spans="1:4" s="64" customFormat="1" ht="12" customHeight="1">
      <c r="A153" s="133" t="s">
        <v>150</v>
      </c>
      <c r="B153" s="133"/>
      <c r="C153" s="16">
        <v>4331</v>
      </c>
      <c r="D153" s="89">
        <v>1.223735857769568</v>
      </c>
    </row>
    <row r="154" spans="1:4" s="64" customFormat="1" ht="12" customHeight="1">
      <c r="A154" s="133" t="s">
        <v>151</v>
      </c>
      <c r="B154" s="133"/>
      <c r="C154" s="16">
        <v>2010</v>
      </c>
      <c r="D154" s="89">
        <v>2.437810945273632</v>
      </c>
    </row>
    <row r="155" spans="1:4" s="64" customFormat="1" ht="12" customHeight="1">
      <c r="A155" s="133" t="s">
        <v>152</v>
      </c>
      <c r="B155" s="133"/>
      <c r="C155" s="16">
        <v>15130</v>
      </c>
      <c r="D155" s="89">
        <v>7.779246530072703</v>
      </c>
    </row>
    <row r="156" spans="1:4" s="64" customFormat="1" ht="12" customHeight="1">
      <c r="A156" s="133" t="s">
        <v>153</v>
      </c>
      <c r="B156" s="133"/>
      <c r="C156" s="16">
        <v>18753</v>
      </c>
      <c r="D156" s="89">
        <v>2.8048845518050447</v>
      </c>
    </row>
    <row r="157" spans="1:4" s="64" customFormat="1" ht="12" customHeight="1">
      <c r="A157" s="133" t="s">
        <v>154</v>
      </c>
      <c r="B157" s="133"/>
      <c r="C157" s="16">
        <v>666</v>
      </c>
      <c r="D157" s="89">
        <v>7.207207207207207</v>
      </c>
    </row>
    <row r="158" spans="1:4" s="64" customFormat="1" ht="12" customHeight="1">
      <c r="A158" s="139" t="s">
        <v>155</v>
      </c>
      <c r="B158" s="139"/>
      <c r="C158" s="22">
        <v>11115</v>
      </c>
      <c r="D158" s="90">
        <v>23.265856950067477</v>
      </c>
    </row>
    <row r="159" spans="1:4" s="64" customFormat="1" ht="12" customHeight="1">
      <c r="A159" s="19"/>
      <c r="B159" s="19"/>
      <c r="C159" s="19"/>
      <c r="D159" s="91"/>
    </row>
    <row r="160" spans="1:4" s="64" customFormat="1" ht="12" customHeight="1">
      <c r="A160" s="140" t="s">
        <v>156</v>
      </c>
      <c r="B160" s="140"/>
      <c r="C160" s="14">
        <v>22634</v>
      </c>
      <c r="D160" s="88">
        <v>245.26376248122293</v>
      </c>
    </row>
    <row r="161" spans="1:4" s="64" customFormat="1" ht="12" customHeight="1">
      <c r="A161" s="133" t="s">
        <v>157</v>
      </c>
      <c r="B161" s="133"/>
      <c r="C161" s="16">
        <v>2139</v>
      </c>
      <c r="D161" s="89">
        <v>235.57737260402058</v>
      </c>
    </row>
    <row r="162" spans="1:4" s="64" customFormat="1" ht="12" customHeight="1">
      <c r="A162" s="133" t="s">
        <v>158</v>
      </c>
      <c r="B162" s="133"/>
      <c r="C162" s="16">
        <v>16422</v>
      </c>
      <c r="D162" s="89">
        <v>262.94604798441117</v>
      </c>
    </row>
    <row r="163" spans="1:4" s="64" customFormat="1" ht="12" customHeight="1">
      <c r="A163" s="133" t="s">
        <v>159</v>
      </c>
      <c r="B163" s="133"/>
      <c r="C163" s="16">
        <v>838</v>
      </c>
      <c r="D163" s="89">
        <v>349.88066825775655</v>
      </c>
    </row>
    <row r="164" spans="1:4" s="64" customFormat="1" ht="12" customHeight="1">
      <c r="A164" s="133" t="s">
        <v>165</v>
      </c>
      <c r="B164" s="133"/>
      <c r="C164" s="16">
        <v>1283</v>
      </c>
      <c r="D164" s="89">
        <v>29.46219797349961</v>
      </c>
    </row>
    <row r="165" spans="1:4" s="64" customFormat="1" ht="12" customHeight="1">
      <c r="A165" s="133" t="s">
        <v>166</v>
      </c>
      <c r="B165" s="133"/>
      <c r="C165" s="16">
        <v>1009</v>
      </c>
      <c r="D165" s="89">
        <v>145.6888007928642</v>
      </c>
    </row>
    <row r="166" spans="1:4" s="64" customFormat="1" ht="12" customHeight="1">
      <c r="A166" s="133" t="s">
        <v>171</v>
      </c>
      <c r="B166" s="133"/>
      <c r="C166" s="16">
        <v>655</v>
      </c>
      <c r="D166" s="89">
        <v>383.6641221374046</v>
      </c>
    </row>
    <row r="167" spans="1:4" s="15" customFormat="1" ht="12" customHeight="1">
      <c r="A167" s="21" t="s">
        <v>219</v>
      </c>
      <c r="B167" s="21"/>
      <c r="C167" s="29">
        <v>288</v>
      </c>
      <c r="D167" s="34" t="s">
        <v>226</v>
      </c>
    </row>
    <row r="168" spans="1:4" s="64" customFormat="1" ht="12" customHeight="1">
      <c r="A168" s="19"/>
      <c r="B168" s="19"/>
      <c r="C168" s="19"/>
      <c r="D168" s="91"/>
    </row>
    <row r="169" spans="1:4" s="64" customFormat="1" ht="12" customHeight="1">
      <c r="A169" s="140" t="s">
        <v>174</v>
      </c>
      <c r="B169" s="140"/>
      <c r="C169" s="14">
        <v>14558</v>
      </c>
      <c r="D169" s="88">
        <v>70.8751202088199</v>
      </c>
    </row>
    <row r="170" spans="1:4" s="64" customFormat="1" ht="12" customHeight="1">
      <c r="A170" s="133" t="s">
        <v>175</v>
      </c>
      <c r="B170" s="133"/>
      <c r="C170" s="16">
        <v>5900</v>
      </c>
      <c r="D170" s="89">
        <v>103.83050847457626</v>
      </c>
    </row>
    <row r="171" spans="1:4" s="64" customFormat="1" ht="12" customHeight="1">
      <c r="A171" s="141" t="s">
        <v>274</v>
      </c>
      <c r="B171" s="141"/>
      <c r="C171" s="22">
        <v>8658</v>
      </c>
      <c r="D171" s="90">
        <v>48.417648417648415</v>
      </c>
    </row>
    <row r="172" spans="1:4" s="64" customFormat="1" ht="12" customHeight="1">
      <c r="A172" s="19"/>
      <c r="B172" s="19"/>
      <c r="C172" s="19"/>
      <c r="D172" s="91"/>
    </row>
    <row r="173" spans="1:4" s="64" customFormat="1" ht="12" customHeight="1">
      <c r="A173" s="140" t="s">
        <v>181</v>
      </c>
      <c r="B173" s="140"/>
      <c r="C173" s="14">
        <v>36058</v>
      </c>
      <c r="D173" s="88">
        <v>15.938210660602362</v>
      </c>
    </row>
    <row r="174" spans="1:4" s="64" customFormat="1" ht="12" customHeight="1">
      <c r="A174" s="133" t="s">
        <v>182</v>
      </c>
      <c r="B174" s="133"/>
      <c r="C174" s="16">
        <v>6178</v>
      </c>
      <c r="D174" s="89">
        <v>29.944966008416962</v>
      </c>
    </row>
    <row r="175" spans="1:4" s="64" customFormat="1" ht="12" customHeight="1">
      <c r="A175" s="133" t="s">
        <v>183</v>
      </c>
      <c r="B175" s="133"/>
      <c r="C175" s="16">
        <v>20200</v>
      </c>
      <c r="D175" s="89">
        <v>9.03960396039604</v>
      </c>
    </row>
    <row r="176" spans="1:4" s="64" customFormat="1" ht="12" customHeight="1">
      <c r="A176" s="141" t="s">
        <v>237</v>
      </c>
      <c r="B176" s="141"/>
      <c r="C176" s="29">
        <v>9680</v>
      </c>
      <c r="D176" s="90">
        <v>21.394628099173556</v>
      </c>
    </row>
    <row r="177" spans="1:4" s="64" customFormat="1" ht="12" customHeight="1">
      <c r="A177" s="19"/>
      <c r="B177" s="19"/>
      <c r="C177" s="19"/>
      <c r="D177" s="91"/>
    </row>
    <row r="178" spans="1:4" s="64" customFormat="1" ht="12" customHeight="1">
      <c r="A178" s="140" t="s">
        <v>187</v>
      </c>
      <c r="B178" s="140"/>
      <c r="C178" s="14">
        <v>47959</v>
      </c>
      <c r="D178" s="88">
        <v>19.251860964573908</v>
      </c>
    </row>
    <row r="179" spans="1:4" s="64" customFormat="1" ht="12" customHeight="1">
      <c r="A179" s="133" t="s">
        <v>188</v>
      </c>
      <c r="B179" s="133"/>
      <c r="C179" s="16">
        <v>9435</v>
      </c>
      <c r="D179" s="89">
        <v>16.184419713831478</v>
      </c>
    </row>
    <row r="180" spans="1:4" s="64" customFormat="1" ht="12" customHeight="1">
      <c r="A180" s="133" t="s">
        <v>190</v>
      </c>
      <c r="B180" s="133"/>
      <c r="C180" s="16">
        <v>7518</v>
      </c>
      <c r="D180" s="89">
        <v>1.449853684490556</v>
      </c>
    </row>
    <row r="181" spans="1:4" s="64" customFormat="1" ht="12" customHeight="1">
      <c r="A181" s="133" t="s">
        <v>191</v>
      </c>
      <c r="B181" s="133"/>
      <c r="C181" s="16">
        <v>648</v>
      </c>
      <c r="D181" s="89">
        <v>159.10493827160494</v>
      </c>
    </row>
    <row r="182" spans="1:4" s="64" customFormat="1" ht="12" customHeight="1">
      <c r="A182" s="133" t="s">
        <v>196</v>
      </c>
      <c r="B182" s="133"/>
      <c r="C182" s="16">
        <v>1455</v>
      </c>
      <c r="D182" s="89">
        <v>12.783505154639174</v>
      </c>
    </row>
    <row r="183" spans="1:4" s="64" customFormat="1" ht="12" customHeight="1">
      <c r="A183" s="133" t="s">
        <v>197</v>
      </c>
      <c r="B183" s="133"/>
      <c r="C183" s="16">
        <v>13260</v>
      </c>
      <c r="D183" s="89">
        <v>22.239819004524886</v>
      </c>
    </row>
    <row r="184" spans="1:4" s="64" customFormat="1" ht="12" customHeight="1">
      <c r="A184" s="133" t="s">
        <v>198</v>
      </c>
      <c r="B184" s="133"/>
      <c r="C184" s="16">
        <v>1952</v>
      </c>
      <c r="D184" s="89">
        <v>44.72336065573771</v>
      </c>
    </row>
    <row r="185" spans="1:4" s="64" customFormat="1" ht="12" customHeight="1">
      <c r="A185" s="133" t="s">
        <v>201</v>
      </c>
      <c r="B185" s="133"/>
      <c r="C185" s="16">
        <v>3889</v>
      </c>
      <c r="D185" s="89">
        <v>8.845461558241192</v>
      </c>
    </row>
    <row r="186" spans="1:4" s="64" customFormat="1" ht="12" customHeight="1">
      <c r="A186" s="133" t="s">
        <v>202</v>
      </c>
      <c r="B186" s="133"/>
      <c r="C186" s="16">
        <v>599</v>
      </c>
      <c r="D186" s="89">
        <v>126.37729549248749</v>
      </c>
    </row>
    <row r="187" spans="1:4" s="64" customFormat="1" ht="12" customHeight="1">
      <c r="A187" s="133" t="s">
        <v>203</v>
      </c>
      <c r="B187" s="133"/>
      <c r="C187" s="16">
        <v>1682</v>
      </c>
      <c r="D187" s="89">
        <v>24.55410225921522</v>
      </c>
    </row>
    <row r="188" spans="1:4" s="64" customFormat="1" ht="12" customHeight="1">
      <c r="A188" s="141" t="s">
        <v>204</v>
      </c>
      <c r="B188" s="141"/>
      <c r="C188" s="22">
        <v>7521</v>
      </c>
      <c r="D188" s="90">
        <v>13.881132828081371</v>
      </c>
    </row>
    <row r="189" spans="1:4" s="64" customFormat="1" ht="12" customHeight="1">
      <c r="A189" s="19"/>
      <c r="B189" s="19"/>
      <c r="C189" s="19"/>
      <c r="D189" s="91"/>
    </row>
    <row r="190" spans="1:4" s="64" customFormat="1" ht="12" customHeight="1">
      <c r="A190" s="140" t="s">
        <v>206</v>
      </c>
      <c r="B190" s="140"/>
      <c r="C190" s="14">
        <v>273806</v>
      </c>
      <c r="D190" s="88">
        <v>129.1823407814292</v>
      </c>
    </row>
    <row r="191" spans="1:4" s="64" customFormat="1" ht="12" customHeight="1">
      <c r="A191" s="133" t="s">
        <v>207</v>
      </c>
      <c r="B191" s="133"/>
      <c r="C191" s="16">
        <v>10079</v>
      </c>
      <c r="D191" s="89">
        <v>506.8359956344875</v>
      </c>
    </row>
    <row r="192" spans="1:4" s="64" customFormat="1" ht="12" customHeight="1">
      <c r="A192" s="133" t="s">
        <v>208</v>
      </c>
      <c r="B192" s="133"/>
      <c r="C192" s="16">
        <v>30811</v>
      </c>
      <c r="D192" s="89">
        <v>492.3306611275194</v>
      </c>
    </row>
    <row r="193" spans="1:4" s="64" customFormat="1" ht="12" customHeight="1">
      <c r="A193" s="133" t="s">
        <v>209</v>
      </c>
      <c r="B193" s="133"/>
      <c r="C193" s="16">
        <v>55057</v>
      </c>
      <c r="D193" s="89">
        <v>116.52287629184299</v>
      </c>
    </row>
    <row r="194" spans="1:4" s="64" customFormat="1" ht="12" customHeight="1">
      <c r="A194" s="133" t="s">
        <v>210</v>
      </c>
      <c r="B194" s="133"/>
      <c r="C194" s="16">
        <v>56938</v>
      </c>
      <c r="D194" s="89">
        <v>10.48157645157891</v>
      </c>
    </row>
    <row r="195" spans="1:4" s="64" customFormat="1" ht="12" customHeight="1">
      <c r="A195" s="133" t="s">
        <v>211</v>
      </c>
      <c r="B195" s="133"/>
      <c r="C195" s="16">
        <v>22346</v>
      </c>
      <c r="D195" s="89">
        <v>248.42477400877115</v>
      </c>
    </row>
    <row r="196" spans="1:4" s="64" customFormat="1" ht="12" customHeight="1">
      <c r="A196" s="133" t="s">
        <v>212</v>
      </c>
      <c r="B196" s="133"/>
      <c r="C196" s="16">
        <v>14558</v>
      </c>
      <c r="D196" s="89">
        <v>70.8751202088199</v>
      </c>
    </row>
    <row r="197" spans="1:4" s="64" customFormat="1" ht="12" customHeight="1">
      <c r="A197" s="133" t="s">
        <v>213</v>
      </c>
      <c r="B197" s="133"/>
      <c r="C197" s="16">
        <v>36058</v>
      </c>
      <c r="D197" s="89">
        <v>15.938210660602362</v>
      </c>
    </row>
    <row r="198" spans="1:4" s="64" customFormat="1" ht="12" customHeight="1">
      <c r="A198" s="139" t="s">
        <v>214</v>
      </c>
      <c r="B198" s="139"/>
      <c r="C198" s="22">
        <v>47959</v>
      </c>
      <c r="D198" s="90">
        <v>19.251860964573908</v>
      </c>
    </row>
    <row r="199" spans="1:4" s="64" customFormat="1" ht="12" customHeight="1">
      <c r="A199" s="21"/>
      <c r="B199" s="21"/>
      <c r="C199" s="29"/>
      <c r="D199" s="91"/>
    </row>
    <row r="200" spans="1:4" s="64" customFormat="1" ht="12" customHeight="1">
      <c r="A200" s="140" t="s">
        <v>264</v>
      </c>
      <c r="B200" s="140"/>
      <c r="C200" s="14">
        <v>117282</v>
      </c>
      <c r="D200" s="88">
        <v>275.97755836360227</v>
      </c>
    </row>
    <row r="201" spans="1:4" s="64" customFormat="1" ht="12" customHeight="1">
      <c r="A201" s="133" t="s">
        <v>259</v>
      </c>
      <c r="B201" s="133"/>
      <c r="C201" s="16">
        <v>20225</v>
      </c>
      <c r="D201" s="89">
        <v>258.11124845488257</v>
      </c>
    </row>
    <row r="202" spans="1:4" s="64" customFormat="1" ht="12" customHeight="1">
      <c r="A202" s="133" t="s">
        <v>260</v>
      </c>
      <c r="B202" s="133"/>
      <c r="C202" s="18">
        <v>10494</v>
      </c>
      <c r="D202" s="89">
        <v>491.41414141414145</v>
      </c>
    </row>
    <row r="203" spans="1:4" s="64" customFormat="1" ht="12" customHeight="1">
      <c r="A203" s="133" t="s">
        <v>261</v>
      </c>
      <c r="B203" s="133"/>
      <c r="C203" s="16">
        <v>28419</v>
      </c>
      <c r="D203" s="89">
        <v>196.21028185368942</v>
      </c>
    </row>
    <row r="204" spans="1:4" s="64" customFormat="1" ht="12" customHeight="1">
      <c r="A204" s="133" t="s">
        <v>262</v>
      </c>
      <c r="B204" s="133"/>
      <c r="C204" s="16">
        <v>30396</v>
      </c>
      <c r="D204" s="89">
        <v>497.4569022239768</v>
      </c>
    </row>
    <row r="205" spans="1:4" s="64" customFormat="1" ht="12" customHeight="1">
      <c r="A205" s="76" t="s">
        <v>263</v>
      </c>
      <c r="B205" s="76"/>
      <c r="C205" s="22">
        <v>27748</v>
      </c>
      <c r="D205" s="90">
        <v>46.60516073230503</v>
      </c>
    </row>
    <row r="206" spans="1:4" s="64" customFormat="1" ht="12" customHeight="1">
      <c r="A206" s="25"/>
      <c r="B206" s="25"/>
      <c r="C206" s="26"/>
      <c r="D206" s="91"/>
    </row>
    <row r="207" spans="1:4" s="64" customFormat="1" ht="12" customHeight="1">
      <c r="A207" s="61" t="s">
        <v>265</v>
      </c>
      <c r="B207" s="61"/>
      <c r="C207" s="79">
        <v>156524</v>
      </c>
      <c r="D207" s="92">
        <v>19.190028366256932</v>
      </c>
    </row>
    <row r="208" spans="1:4" s="80" customFormat="1" ht="12" customHeight="1">
      <c r="A208" s="134"/>
      <c r="B208" s="135"/>
      <c r="C208" s="135"/>
      <c r="D208" s="135"/>
    </row>
    <row r="209" spans="1:4" s="63" customFormat="1" ht="12" customHeight="1">
      <c r="A209" s="131" t="s">
        <v>275</v>
      </c>
      <c r="B209" s="135"/>
      <c r="C209" s="135"/>
      <c r="D209" s="135"/>
    </row>
    <row r="210" spans="1:248" s="15" customFormat="1" ht="12.75">
      <c r="A210" s="137" t="s">
        <v>278</v>
      </c>
      <c r="B210" s="137"/>
      <c r="C210" s="137"/>
      <c r="D210" s="135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</row>
    <row r="211" spans="1:248" s="15" customFormat="1" ht="12.75">
      <c r="A211" s="138" t="s">
        <v>248</v>
      </c>
      <c r="B211" s="138"/>
      <c r="C211" s="138"/>
      <c r="D211" s="135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  <c r="GG211" s="59"/>
      <c r="GH211" s="59"/>
      <c r="GI211" s="59"/>
      <c r="GJ211" s="59"/>
      <c r="GK211" s="59"/>
      <c r="GL211" s="59"/>
      <c r="GM211" s="59"/>
      <c r="GN211" s="59"/>
      <c r="GO211" s="59"/>
      <c r="GP211" s="59"/>
      <c r="GQ211" s="59"/>
      <c r="GR211" s="59"/>
      <c r="GS211" s="59"/>
      <c r="GT211" s="59"/>
      <c r="GU211" s="59"/>
      <c r="GV211" s="59"/>
      <c r="GW211" s="59"/>
      <c r="GX211" s="59"/>
      <c r="GY211" s="59"/>
      <c r="GZ211" s="59"/>
      <c r="HA211" s="59"/>
      <c r="HB211" s="59"/>
      <c r="HC211" s="59"/>
      <c r="HD211" s="59"/>
      <c r="HE211" s="59"/>
      <c r="HF211" s="59"/>
      <c r="HG211" s="59"/>
      <c r="HH211" s="59"/>
      <c r="HI211" s="59"/>
      <c r="HJ211" s="59"/>
      <c r="HK211" s="59"/>
      <c r="HL211" s="59"/>
      <c r="HM211" s="59"/>
      <c r="HN211" s="59"/>
      <c r="HO211" s="59"/>
      <c r="HP211" s="59"/>
      <c r="HQ211" s="59"/>
      <c r="HR211" s="59"/>
      <c r="HS211" s="59"/>
      <c r="HT211" s="59"/>
      <c r="HU211" s="59"/>
      <c r="HV211" s="59"/>
      <c r="HW211" s="59"/>
      <c r="HX211" s="59"/>
      <c r="HY211" s="59"/>
      <c r="HZ211" s="59"/>
      <c r="IA211" s="59"/>
      <c r="IB211" s="59"/>
      <c r="IC211" s="59"/>
      <c r="ID211" s="59"/>
      <c r="IE211" s="59"/>
      <c r="IF211" s="59"/>
      <c r="IG211" s="59"/>
      <c r="IH211" s="59"/>
      <c r="II211" s="59"/>
      <c r="IJ211" s="59"/>
      <c r="IK211" s="59"/>
      <c r="IL211" s="59"/>
      <c r="IM211" s="59"/>
      <c r="IN211" s="59"/>
    </row>
    <row r="212" spans="1:248" s="15" customFormat="1" ht="23.25" customHeight="1">
      <c r="A212" s="129" t="s">
        <v>256</v>
      </c>
      <c r="B212" s="129"/>
      <c r="C212" s="129"/>
      <c r="D212" s="155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59"/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  <c r="FJ212" s="59"/>
      <c r="FK212" s="59"/>
      <c r="FL212" s="59"/>
      <c r="FM212" s="59"/>
      <c r="FN212" s="59"/>
      <c r="FO212" s="59"/>
      <c r="FP212" s="59"/>
      <c r="FQ212" s="59"/>
      <c r="FR212" s="59"/>
      <c r="FS212" s="59"/>
      <c r="FT212" s="59"/>
      <c r="FU212" s="59"/>
      <c r="FV212" s="59"/>
      <c r="FW212" s="59"/>
      <c r="FX212" s="59"/>
      <c r="FY212" s="59"/>
      <c r="FZ212" s="59"/>
      <c r="GA212" s="59"/>
      <c r="GB212" s="59"/>
      <c r="GC212" s="59"/>
      <c r="GD212" s="59"/>
      <c r="GE212" s="59"/>
      <c r="GF212" s="59"/>
      <c r="GG212" s="59"/>
      <c r="GH212" s="59"/>
      <c r="GI212" s="59"/>
      <c r="GJ212" s="59"/>
      <c r="GK212" s="59"/>
      <c r="GL212" s="59"/>
      <c r="GM212" s="59"/>
      <c r="GN212" s="59"/>
      <c r="GO212" s="59"/>
      <c r="GP212" s="59"/>
      <c r="GQ212" s="59"/>
      <c r="GR212" s="59"/>
      <c r="GS212" s="59"/>
      <c r="GT212" s="59"/>
      <c r="GU212" s="59"/>
      <c r="GV212" s="59"/>
      <c r="GW212" s="59"/>
      <c r="GX212" s="59"/>
      <c r="GY212" s="59"/>
      <c r="GZ212" s="59"/>
      <c r="HA212" s="59"/>
      <c r="HB212" s="59"/>
      <c r="HC212" s="59"/>
      <c r="HD212" s="59"/>
      <c r="HE212" s="59"/>
      <c r="HF212" s="59"/>
      <c r="HG212" s="59"/>
      <c r="HH212" s="59"/>
      <c r="HI212" s="59"/>
      <c r="HJ212" s="59"/>
      <c r="HK212" s="59"/>
      <c r="HL212" s="59"/>
      <c r="HM212" s="59"/>
      <c r="HN212" s="59"/>
      <c r="HO212" s="59"/>
      <c r="HP212" s="59"/>
      <c r="HQ212" s="59"/>
      <c r="HR212" s="59"/>
      <c r="HS212" s="59"/>
      <c r="HT212" s="59"/>
      <c r="HU212" s="59"/>
      <c r="HV212" s="59"/>
      <c r="HW212" s="59"/>
      <c r="HX212" s="59"/>
      <c r="HY212" s="59"/>
      <c r="HZ212" s="59"/>
      <c r="IA212" s="59"/>
      <c r="IB212" s="59"/>
      <c r="IC212" s="59"/>
      <c r="ID212" s="59"/>
      <c r="IE212" s="59"/>
      <c r="IF212" s="59"/>
      <c r="IG212" s="59"/>
      <c r="IH212" s="59"/>
      <c r="II212" s="59"/>
      <c r="IJ212" s="59"/>
      <c r="IK212" s="59"/>
      <c r="IL212" s="59"/>
      <c r="IM212" s="59"/>
      <c r="IN212" s="59"/>
    </row>
    <row r="213" spans="1:4" s="65" customFormat="1" ht="12" customHeight="1">
      <c r="A213" s="131" t="s">
        <v>267</v>
      </c>
      <c r="B213" s="135"/>
      <c r="C213" s="135"/>
      <c r="D213" s="135"/>
    </row>
    <row r="214" spans="1:248" s="15" customFormat="1" ht="5.25" customHeight="1">
      <c r="A214" s="127"/>
      <c r="B214" s="127"/>
      <c r="C214" s="127"/>
      <c r="D214" s="135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  <c r="GC214" s="59"/>
      <c r="GD214" s="59"/>
      <c r="GE214" s="59"/>
      <c r="GF214" s="59"/>
      <c r="GG214" s="59"/>
      <c r="GH214" s="59"/>
      <c r="GI214" s="59"/>
      <c r="GJ214" s="59"/>
      <c r="GK214" s="59"/>
      <c r="GL214" s="59"/>
      <c r="GM214" s="59"/>
      <c r="GN214" s="59"/>
      <c r="GO214" s="59"/>
      <c r="GP214" s="59"/>
      <c r="GQ214" s="59"/>
      <c r="GR214" s="59"/>
      <c r="GS214" s="59"/>
      <c r="GT214" s="59"/>
      <c r="GU214" s="59"/>
      <c r="GV214" s="59"/>
      <c r="GW214" s="59"/>
      <c r="GX214" s="59"/>
      <c r="GY214" s="59"/>
      <c r="GZ214" s="59"/>
      <c r="HA214" s="59"/>
      <c r="HB214" s="59"/>
      <c r="HC214" s="59"/>
      <c r="HD214" s="59"/>
      <c r="HE214" s="59"/>
      <c r="HF214" s="59"/>
      <c r="HG214" s="59"/>
      <c r="HH214" s="59"/>
      <c r="HI214" s="59"/>
      <c r="HJ214" s="59"/>
      <c r="HK214" s="59"/>
      <c r="HL214" s="59"/>
      <c r="HM214" s="59"/>
      <c r="HN214" s="59"/>
      <c r="HO214" s="59"/>
      <c r="HP214" s="59"/>
      <c r="HQ214" s="59"/>
      <c r="HR214" s="59"/>
      <c r="HS214" s="59"/>
      <c r="HT214" s="59"/>
      <c r="HU214" s="59"/>
      <c r="HV214" s="59"/>
      <c r="HW214" s="59"/>
      <c r="HX214" s="59"/>
      <c r="HY214" s="59"/>
      <c r="HZ214" s="59"/>
      <c r="IA214" s="59"/>
      <c r="IB214" s="59"/>
      <c r="IC214" s="59"/>
      <c r="ID214" s="59"/>
      <c r="IE214" s="59"/>
      <c r="IF214" s="59"/>
      <c r="IG214" s="59"/>
      <c r="IH214" s="59"/>
      <c r="II214" s="59"/>
      <c r="IJ214" s="59"/>
      <c r="IK214" s="59"/>
      <c r="IL214" s="59"/>
      <c r="IM214" s="59"/>
      <c r="IN214" s="59"/>
    </row>
    <row r="215" spans="1:248" s="15" customFormat="1" ht="33" customHeight="1">
      <c r="A215" s="132" t="s">
        <v>277</v>
      </c>
      <c r="B215" s="132"/>
      <c r="C215" s="132"/>
      <c r="D215" s="155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  <c r="GC215" s="59"/>
      <c r="GD215" s="59"/>
      <c r="GE215" s="59"/>
      <c r="GF215" s="59"/>
      <c r="GG215" s="59"/>
      <c r="GH215" s="59"/>
      <c r="GI215" s="59"/>
      <c r="GJ215" s="59"/>
      <c r="GK215" s="59"/>
      <c r="GL215" s="59"/>
      <c r="GM215" s="59"/>
      <c r="GN215" s="59"/>
      <c r="GO215" s="59"/>
      <c r="GP215" s="59"/>
      <c r="GQ215" s="59"/>
      <c r="GR215" s="59"/>
      <c r="GS215" s="59"/>
      <c r="GT215" s="59"/>
      <c r="GU215" s="59"/>
      <c r="GV215" s="59"/>
      <c r="GW215" s="59"/>
      <c r="GX215" s="59"/>
      <c r="GY215" s="59"/>
      <c r="GZ215" s="59"/>
      <c r="HA215" s="59"/>
      <c r="HB215" s="59"/>
      <c r="HC215" s="59"/>
      <c r="HD215" s="59"/>
      <c r="HE215" s="59"/>
      <c r="HF215" s="59"/>
      <c r="HG215" s="59"/>
      <c r="HH215" s="59"/>
      <c r="HI215" s="59"/>
      <c r="HJ215" s="59"/>
      <c r="HK215" s="59"/>
      <c r="HL215" s="59"/>
      <c r="HM215" s="59"/>
      <c r="HN215" s="59"/>
      <c r="HO215" s="59"/>
      <c r="HP215" s="59"/>
      <c r="HQ215" s="59"/>
      <c r="HR215" s="59"/>
      <c r="HS215" s="59"/>
      <c r="HT215" s="59"/>
      <c r="HU215" s="59"/>
      <c r="HV215" s="59"/>
      <c r="HW215" s="59"/>
      <c r="HX215" s="59"/>
      <c r="HY215" s="59"/>
      <c r="HZ215" s="59"/>
      <c r="IA215" s="59"/>
      <c r="IB215" s="59"/>
      <c r="IC215" s="59"/>
      <c r="ID215" s="59"/>
      <c r="IE215" s="59"/>
      <c r="IF215" s="59"/>
      <c r="IG215" s="59"/>
      <c r="IH215" s="59"/>
      <c r="II215" s="59"/>
      <c r="IJ215" s="59"/>
      <c r="IK215" s="59"/>
      <c r="IL215" s="59"/>
      <c r="IM215" s="59"/>
      <c r="IN215" s="59"/>
    </row>
    <row r="216" spans="1:248" s="49" customFormat="1" ht="5.25" customHeight="1">
      <c r="A216" s="127"/>
      <c r="B216" s="127"/>
      <c r="C216" s="127"/>
      <c r="D216" s="135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  <c r="HJ216" s="59"/>
      <c r="HK216" s="59"/>
      <c r="HL216" s="59"/>
      <c r="HM216" s="59"/>
      <c r="HN216" s="59"/>
      <c r="HO216" s="59"/>
      <c r="HP216" s="59"/>
      <c r="HQ216" s="59"/>
      <c r="HR216" s="59"/>
      <c r="HS216" s="59"/>
      <c r="HT216" s="59"/>
      <c r="HU216" s="59"/>
      <c r="HV216" s="59"/>
      <c r="HW216" s="59"/>
      <c r="HX216" s="59"/>
      <c r="HY216" s="59"/>
      <c r="HZ216" s="59"/>
      <c r="IA216" s="59"/>
      <c r="IB216" s="59"/>
      <c r="IC216" s="59"/>
      <c r="ID216" s="59"/>
      <c r="IE216" s="59"/>
      <c r="IF216" s="59"/>
      <c r="IG216" s="59"/>
      <c r="IH216" s="59"/>
      <c r="II216" s="59"/>
      <c r="IJ216" s="59"/>
      <c r="IK216" s="59"/>
      <c r="IL216" s="59"/>
      <c r="IM216" s="59"/>
      <c r="IN216" s="59"/>
    </row>
    <row r="217" spans="1:248" s="1" customFormat="1" ht="12.75">
      <c r="A217" s="127" t="s">
        <v>276</v>
      </c>
      <c r="B217" s="127"/>
      <c r="C217" s="127"/>
      <c r="D217" s="135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59"/>
      <c r="HB217" s="59"/>
      <c r="HC217" s="59"/>
      <c r="HD217" s="59"/>
      <c r="HE217" s="59"/>
      <c r="HF217" s="59"/>
      <c r="HG217" s="59"/>
      <c r="HH217" s="59"/>
      <c r="HI217" s="59"/>
      <c r="HJ217" s="59"/>
      <c r="HK217" s="59"/>
      <c r="HL217" s="59"/>
      <c r="HM217" s="59"/>
      <c r="HN217" s="59"/>
      <c r="HO217" s="59"/>
      <c r="HP217" s="59"/>
      <c r="HQ217" s="59"/>
      <c r="HR217" s="59"/>
      <c r="HS217" s="59"/>
      <c r="HT217" s="59"/>
      <c r="HU217" s="59"/>
      <c r="HV217" s="59"/>
      <c r="HW217" s="59"/>
      <c r="HX217" s="59"/>
      <c r="HY217" s="59"/>
      <c r="HZ217" s="59"/>
      <c r="IA217" s="59"/>
      <c r="IB217" s="59"/>
      <c r="IC217" s="59"/>
      <c r="ID217" s="59"/>
      <c r="IE217" s="59"/>
      <c r="IF217" s="59"/>
      <c r="IG217" s="59"/>
      <c r="IH217" s="59"/>
      <c r="II217" s="59"/>
      <c r="IJ217" s="59"/>
      <c r="IK217" s="59"/>
      <c r="IL217" s="59"/>
      <c r="IM217" s="59"/>
      <c r="IN217" s="59"/>
    </row>
    <row r="218" spans="1:248" s="1" customFormat="1" ht="12.75">
      <c r="A218" s="127" t="s">
        <v>223</v>
      </c>
      <c r="B218" s="127"/>
      <c r="C218" s="127"/>
      <c r="D218" s="135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  <c r="GG218" s="59"/>
      <c r="GH218" s="59"/>
      <c r="GI218" s="59"/>
      <c r="GJ218" s="59"/>
      <c r="GK218" s="59"/>
      <c r="GL218" s="59"/>
      <c r="GM218" s="59"/>
      <c r="GN218" s="59"/>
      <c r="GO218" s="59"/>
      <c r="GP218" s="59"/>
      <c r="GQ218" s="59"/>
      <c r="GR218" s="59"/>
      <c r="GS218" s="59"/>
      <c r="GT218" s="59"/>
      <c r="GU218" s="59"/>
      <c r="GV218" s="59"/>
      <c r="GW218" s="59"/>
      <c r="GX218" s="59"/>
      <c r="GY218" s="59"/>
      <c r="GZ218" s="59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  <c r="HP218" s="59"/>
      <c r="HQ218" s="59"/>
      <c r="HR218" s="59"/>
      <c r="HS218" s="59"/>
      <c r="HT218" s="59"/>
      <c r="HU218" s="59"/>
      <c r="HV218" s="59"/>
      <c r="HW218" s="59"/>
      <c r="HX218" s="59"/>
      <c r="HY218" s="59"/>
      <c r="HZ218" s="59"/>
      <c r="IA218" s="59"/>
      <c r="IB218" s="59"/>
      <c r="IC218" s="59"/>
      <c r="ID218" s="59"/>
      <c r="IE218" s="59"/>
      <c r="IF218" s="59"/>
      <c r="IG218" s="59"/>
      <c r="IH218" s="59"/>
      <c r="II218" s="59"/>
      <c r="IJ218" s="59"/>
      <c r="IK218" s="59"/>
      <c r="IL218" s="59"/>
      <c r="IM218" s="59"/>
      <c r="IN218" s="59"/>
    </row>
    <row r="219" spans="1:4" s="65" customFormat="1" ht="12" customHeight="1">
      <c r="A219" s="75"/>
      <c r="B219" s="74"/>
      <c r="C219" s="74"/>
      <c r="D219" s="87"/>
    </row>
    <row r="220" ht="12">
      <c r="D220" s="83"/>
    </row>
  </sheetData>
  <sheetProtection/>
  <mergeCells count="178">
    <mergeCell ref="A218:D218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6:B186"/>
    <mergeCell ref="A187:B187"/>
    <mergeCell ref="A188:B188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73:B173"/>
    <mergeCell ref="A174:B174"/>
    <mergeCell ref="A175:B175"/>
    <mergeCell ref="A176:B176"/>
    <mergeCell ref="A178:B178"/>
    <mergeCell ref="A179:B179"/>
    <mergeCell ref="A164:B164"/>
    <mergeCell ref="A165:B165"/>
    <mergeCell ref="A166:B166"/>
    <mergeCell ref="A169:B169"/>
    <mergeCell ref="A170:B170"/>
    <mergeCell ref="A171:B171"/>
    <mergeCell ref="A157:B157"/>
    <mergeCell ref="A158:B158"/>
    <mergeCell ref="A160:B160"/>
    <mergeCell ref="A161:B161"/>
    <mergeCell ref="A162:B162"/>
    <mergeCell ref="A163:B163"/>
    <mergeCell ref="A151:B151"/>
    <mergeCell ref="A152:B152"/>
    <mergeCell ref="A153:B153"/>
    <mergeCell ref="A154:B154"/>
    <mergeCell ref="A155:B155"/>
    <mergeCell ref="A156:B156"/>
    <mergeCell ref="A143:B143"/>
    <mergeCell ref="A144:B144"/>
    <mergeCell ref="A145:B145"/>
    <mergeCell ref="A146:B146"/>
    <mergeCell ref="A147:B147"/>
    <mergeCell ref="A150:B150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6:B116"/>
    <mergeCell ref="A117:B117"/>
    <mergeCell ref="A118:B118"/>
    <mergeCell ref="A119:B119"/>
    <mergeCell ref="A120:B120"/>
    <mergeCell ref="A124:B124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7:C7"/>
    <mergeCell ref="A8:B8"/>
    <mergeCell ref="A10:B10"/>
    <mergeCell ref="A11:B11"/>
    <mergeCell ref="A15:B15"/>
    <mergeCell ref="A19:B19"/>
    <mergeCell ref="A1:D1"/>
    <mergeCell ref="A2:D2"/>
    <mergeCell ref="A3:D3"/>
    <mergeCell ref="A4:D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2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1" customWidth="1"/>
    <col min="2" max="2" width="31.00390625" style="1" customWidth="1"/>
    <col min="3" max="3" width="15.7109375" style="2" customWidth="1"/>
    <col min="4" max="4" width="15.7109375" style="72" customWidth="1"/>
    <col min="5" max="16384" width="9.140625" style="1" customWidth="1"/>
  </cols>
  <sheetData>
    <row r="1" spans="1:4" s="3" customFormat="1" ht="12.75" customHeight="1">
      <c r="A1" s="148"/>
      <c r="B1" s="148"/>
      <c r="C1" s="148"/>
      <c r="D1" s="135"/>
    </row>
    <row r="2" spans="1:4" s="3" customFormat="1" ht="12.75" customHeight="1">
      <c r="A2" s="149" t="s">
        <v>268</v>
      </c>
      <c r="B2" s="149"/>
      <c r="C2" s="149"/>
      <c r="D2" s="135"/>
    </row>
    <row r="3" spans="1:4" s="4" customFormat="1" ht="12.75" customHeight="1">
      <c r="A3" s="150"/>
      <c r="B3" s="150"/>
      <c r="C3" s="150"/>
      <c r="D3" s="135"/>
    </row>
    <row r="4" spans="1:4" s="4" customFormat="1" ht="12.75" customHeight="1">
      <c r="A4" s="151"/>
      <c r="B4" s="151"/>
      <c r="C4" s="151"/>
      <c r="D4" s="156"/>
    </row>
    <row r="5" spans="1:4" s="5" customFormat="1" ht="12" customHeight="1">
      <c r="A5" s="153"/>
      <c r="B5" s="153"/>
      <c r="C5" s="6" t="s">
        <v>218</v>
      </c>
      <c r="D5" s="66" t="s">
        <v>225</v>
      </c>
    </row>
    <row r="6" spans="1:4" s="5" customFormat="1" ht="12" customHeight="1">
      <c r="A6" s="154"/>
      <c r="B6" s="154"/>
      <c r="C6" s="7" t="s">
        <v>224</v>
      </c>
      <c r="D6" s="67"/>
    </row>
    <row r="7" spans="1:4" s="8" customFormat="1" ht="12" customHeight="1">
      <c r="A7" s="146"/>
      <c r="B7" s="146"/>
      <c r="C7" s="146"/>
      <c r="D7" s="68"/>
    </row>
    <row r="8" spans="1:4" s="9" customFormat="1" ht="12" customHeight="1">
      <c r="A8" s="147" t="s">
        <v>255</v>
      </c>
      <c r="B8" s="147"/>
      <c r="C8" s="10">
        <f>C10+C21+C36+C40+C50+C122+C148+C121+C178</f>
        <v>281220</v>
      </c>
      <c r="D8" s="69">
        <v>126.01344143375293</v>
      </c>
    </row>
    <row r="9" spans="1:4" s="9" customFormat="1" ht="12" customHeight="1">
      <c r="A9" s="11"/>
      <c r="B9" s="11"/>
      <c r="C9" s="12"/>
      <c r="D9" s="70"/>
    </row>
    <row r="10" spans="1:4" s="13" customFormat="1" ht="12" customHeight="1">
      <c r="A10" s="140" t="s">
        <v>0</v>
      </c>
      <c r="B10" s="140"/>
      <c r="C10" s="14">
        <f>C11+C15+C19</f>
        <v>103770</v>
      </c>
      <c r="D10" s="69">
        <v>28.73662908355016</v>
      </c>
    </row>
    <row r="11" spans="1:4" s="15" customFormat="1" ht="12" customHeight="1">
      <c r="A11" s="133" t="s">
        <v>1</v>
      </c>
      <c r="B11" s="133"/>
      <c r="C11" s="16">
        <f>C12+C13+C14</f>
        <v>47959</v>
      </c>
      <c r="D11" s="73">
        <v>19.464542630163265</v>
      </c>
    </row>
    <row r="12" spans="1:4" s="15" customFormat="1" ht="12" customHeight="1">
      <c r="A12" s="17"/>
      <c r="B12" s="18" t="s">
        <v>2</v>
      </c>
      <c r="C12" s="16">
        <f>C194+C195+C197+C202+C203</f>
        <v>27611</v>
      </c>
      <c r="D12" s="73">
        <v>12.024193256310891</v>
      </c>
    </row>
    <row r="13" spans="1:4" s="15" customFormat="1" ht="12" customHeight="1">
      <c r="A13" s="17"/>
      <c r="B13" s="18" t="s">
        <v>3</v>
      </c>
      <c r="C13" s="16">
        <f>+C198</f>
        <v>13260</v>
      </c>
      <c r="D13" s="73">
        <v>22.458521870286578</v>
      </c>
    </row>
    <row r="14" spans="1:4" s="15" customFormat="1" ht="12" customHeight="1">
      <c r="A14" s="17"/>
      <c r="B14" s="19" t="s">
        <v>4</v>
      </c>
      <c r="C14" s="16">
        <f>C196+C199+C200+C201</f>
        <v>7088</v>
      </c>
      <c r="D14" s="73">
        <v>42.84706546275395</v>
      </c>
    </row>
    <row r="15" spans="1:4" s="15" customFormat="1" ht="12" customHeight="1">
      <c r="A15" s="133" t="s">
        <v>5</v>
      </c>
      <c r="B15" s="133"/>
      <c r="C15" s="16">
        <f>C16+C17+C18</f>
        <v>36058</v>
      </c>
      <c r="D15" s="73">
        <v>15.993676853957513</v>
      </c>
    </row>
    <row r="16" spans="1:4" s="15" customFormat="1" ht="12" customHeight="1">
      <c r="A16" s="17"/>
      <c r="B16" s="18" t="s">
        <v>6</v>
      </c>
      <c r="C16" s="16">
        <f>+C190</f>
        <v>20200</v>
      </c>
      <c r="D16" s="73">
        <v>8.99009900990099</v>
      </c>
    </row>
    <row r="17" spans="1:4" s="15" customFormat="1" ht="12" customHeight="1">
      <c r="A17" s="17"/>
      <c r="B17" s="18" t="s">
        <v>7</v>
      </c>
      <c r="C17" s="16">
        <f>+C189</f>
        <v>6178</v>
      </c>
      <c r="D17" s="73">
        <v>29.944966008416962</v>
      </c>
    </row>
    <row r="18" spans="1:4" s="15" customFormat="1" ht="12" customHeight="1">
      <c r="A18" s="20"/>
      <c r="B18" s="18" t="s">
        <v>8</v>
      </c>
      <c r="C18" s="16">
        <f>C191</f>
        <v>9680</v>
      </c>
      <c r="D18" s="73">
        <v>21.704545454545453</v>
      </c>
    </row>
    <row r="19" spans="1:4" s="15" customFormat="1" ht="12" customHeight="1">
      <c r="A19" s="139" t="s">
        <v>9</v>
      </c>
      <c r="B19" s="139"/>
      <c r="C19" s="22">
        <f>C181+C182+C183+C166+C184+C185+C171+C186+C174</f>
        <v>19753</v>
      </c>
      <c r="D19" s="73">
        <v>74.51020098212929</v>
      </c>
    </row>
    <row r="20" spans="1:4" s="15" customFormat="1" ht="12" customHeight="1">
      <c r="A20" s="20"/>
      <c r="B20" s="20"/>
      <c r="C20" s="20"/>
      <c r="D20" s="70"/>
    </row>
    <row r="21" spans="1:4" s="13" customFormat="1" ht="12" customHeight="1">
      <c r="A21" s="140" t="s">
        <v>234</v>
      </c>
      <c r="B21" s="140"/>
      <c r="C21" s="14">
        <f>C22+C23+C24+C27+C30+C31</f>
        <v>111995</v>
      </c>
      <c r="D21" s="69">
        <v>62.69387026206527</v>
      </c>
    </row>
    <row r="22" spans="1:4" s="15" customFormat="1" ht="12" customHeight="1">
      <c r="A22" s="133" t="s">
        <v>11</v>
      </c>
      <c r="B22" s="133"/>
      <c r="C22" s="16">
        <f>C125+C127+C128+C136+C137+C139+C140+C142+C143</f>
        <v>6792</v>
      </c>
      <c r="D22" s="73">
        <v>616.0335689045937</v>
      </c>
    </row>
    <row r="23" spans="1:4" s="15" customFormat="1" ht="12" customHeight="1">
      <c r="A23" s="133" t="s">
        <v>12</v>
      </c>
      <c r="B23" s="133"/>
      <c r="C23" s="16">
        <f>C133</f>
        <v>5180</v>
      </c>
      <c r="D23" s="73">
        <v>99.4980694980695</v>
      </c>
    </row>
    <row r="24" spans="1:4" s="15" customFormat="1" ht="12" customHeight="1">
      <c r="A24" s="133" t="s">
        <v>13</v>
      </c>
      <c r="B24" s="133"/>
      <c r="C24" s="16">
        <f>C25+C26</f>
        <v>26038</v>
      </c>
      <c r="D24" s="73">
        <v>48.797910745833015</v>
      </c>
    </row>
    <row r="25" spans="1:4" s="15" customFormat="1" ht="12" customHeight="1">
      <c r="A25" s="23"/>
      <c r="B25" s="18" t="s">
        <v>14</v>
      </c>
      <c r="C25" s="16">
        <f>C126+C130+C132+C138+C144+C147</f>
        <v>15576</v>
      </c>
      <c r="D25" s="73">
        <v>5.591936312275295</v>
      </c>
    </row>
    <row r="26" spans="1:4" s="15" customFormat="1" ht="12" customHeight="1">
      <c r="A26" s="20"/>
      <c r="B26" s="18" t="s">
        <v>15</v>
      </c>
      <c r="C26" s="16">
        <f>C131+C134+C135+C145</f>
        <v>10462</v>
      </c>
      <c r="D26" s="73">
        <v>113.12368571974767</v>
      </c>
    </row>
    <row r="27" spans="1:4" s="15" customFormat="1" ht="12" customHeight="1">
      <c r="A27" s="133" t="s">
        <v>16</v>
      </c>
      <c r="B27" s="133"/>
      <c r="C27" s="16">
        <f>C28+C29</f>
        <v>6509</v>
      </c>
      <c r="D27" s="73">
        <v>58.242433553541254</v>
      </c>
    </row>
    <row r="28" spans="1:4" s="15" customFormat="1" ht="12" customHeight="1">
      <c r="A28" s="23"/>
      <c r="B28" s="18" t="s">
        <v>17</v>
      </c>
      <c r="C28" s="16">
        <f>+C129</f>
        <v>5350</v>
      </c>
      <c r="D28" s="73">
        <v>22.11214953271028</v>
      </c>
    </row>
    <row r="29" spans="1:4" s="15" customFormat="1" ht="12" customHeight="1">
      <c r="A29" s="20"/>
      <c r="B29" s="18" t="s">
        <v>18</v>
      </c>
      <c r="C29" s="16">
        <f>C146</f>
        <v>1159</v>
      </c>
      <c r="D29" s="73">
        <v>225.02157031924074</v>
      </c>
    </row>
    <row r="30" spans="1:4" s="15" customFormat="1" ht="12" customHeight="1">
      <c r="A30" s="133" t="s">
        <v>19</v>
      </c>
      <c r="B30" s="133"/>
      <c r="C30" s="16">
        <f>C141</f>
        <v>10538</v>
      </c>
      <c r="D30" s="73">
        <v>6.623647750996393</v>
      </c>
    </row>
    <row r="31" spans="1:4" s="15" customFormat="1" ht="12" customHeight="1">
      <c r="A31" s="133" t="s">
        <v>235</v>
      </c>
      <c r="B31" s="133"/>
      <c r="C31" s="16">
        <f>C32+C33+C34</f>
        <v>56938</v>
      </c>
      <c r="D31" s="73">
        <v>10.57992904562858</v>
      </c>
    </row>
    <row r="32" spans="1:4" s="15" customFormat="1" ht="12" customHeight="1">
      <c r="A32" s="23"/>
      <c r="B32" s="18" t="s">
        <v>21</v>
      </c>
      <c r="C32" s="16">
        <f>C156</f>
        <v>18753</v>
      </c>
      <c r="D32" s="73">
        <v>3.0341811976750384</v>
      </c>
    </row>
    <row r="33" spans="1:4" s="15" customFormat="1" ht="12" customHeight="1">
      <c r="A33" s="17"/>
      <c r="B33" s="18" t="s">
        <v>22</v>
      </c>
      <c r="C33" s="16">
        <f>C152+C153+C154+C157</f>
        <v>9208</v>
      </c>
      <c r="D33" s="73">
        <v>2.2480451781059947</v>
      </c>
    </row>
    <row r="34" spans="1:4" s="15" customFormat="1" ht="12" customHeight="1">
      <c r="A34" s="17"/>
      <c r="B34" s="24" t="s">
        <v>236</v>
      </c>
      <c r="C34" s="22">
        <f>C151+C155+C158</f>
        <v>28977</v>
      </c>
      <c r="D34" s="73">
        <v>18.110915553715014</v>
      </c>
    </row>
    <row r="35" spans="1:4" s="15" customFormat="1" ht="12" customHeight="1">
      <c r="A35" s="20"/>
      <c r="B35" s="20"/>
      <c r="C35" s="20"/>
      <c r="D35" s="70"/>
    </row>
    <row r="36" spans="1:4" s="13" customFormat="1" ht="12" customHeight="1">
      <c r="A36" s="140" t="s">
        <v>24</v>
      </c>
      <c r="B36" s="140"/>
      <c r="C36" s="14">
        <f>C37+C38</f>
        <v>15868</v>
      </c>
      <c r="D36" s="69">
        <v>316.2969498361482</v>
      </c>
    </row>
    <row r="37" spans="1:4" s="15" customFormat="1" ht="12" customHeight="1">
      <c r="A37" s="133" t="s">
        <v>25</v>
      </c>
      <c r="B37" s="133"/>
      <c r="C37" s="16">
        <f>C161+C162+C164+C165+C167+C170+C172+C173+C176+C177</f>
        <v>13373</v>
      </c>
      <c r="D37" s="73">
        <v>329.3501832049652</v>
      </c>
    </row>
    <row r="38" spans="1:4" s="15" customFormat="1" ht="12" customHeight="1">
      <c r="A38" s="139" t="s">
        <v>26</v>
      </c>
      <c r="B38" s="139"/>
      <c r="C38" s="22">
        <f>+C163+C168+C175</f>
        <v>2495</v>
      </c>
      <c r="D38" s="73">
        <v>246.3326653306613</v>
      </c>
    </row>
    <row r="39" spans="1:4" s="15" customFormat="1" ht="12" customHeight="1">
      <c r="A39" s="20"/>
      <c r="B39" s="20"/>
      <c r="C39" s="20"/>
      <c r="D39" s="70"/>
    </row>
    <row r="40" spans="1:4" s="13" customFormat="1" ht="12" customHeight="1">
      <c r="A40" s="140" t="s">
        <v>27</v>
      </c>
      <c r="B40" s="140"/>
      <c r="C40" s="14">
        <f>C41+C42+C45</f>
        <v>29528</v>
      </c>
      <c r="D40" s="69">
        <v>498.6047141696018</v>
      </c>
    </row>
    <row r="41" spans="1:4" s="15" customFormat="1" ht="12" customHeight="1">
      <c r="A41" s="133" t="s">
        <v>28</v>
      </c>
      <c r="B41" s="133"/>
      <c r="C41" s="16">
        <f>C80+C81+C84+C85+C87+C89+C91+C92+C96+C98+C103+C104+C108+C111+C114+C116+C119+C120</f>
        <v>10389</v>
      </c>
      <c r="D41" s="73">
        <v>959.2261045336414</v>
      </c>
    </row>
    <row r="42" spans="1:4" s="15" customFormat="1" ht="12" customHeight="1">
      <c r="A42" s="145" t="s">
        <v>29</v>
      </c>
      <c r="B42" s="145"/>
      <c r="C42" s="16">
        <f>C43+C44</f>
        <v>11487</v>
      </c>
      <c r="D42" s="73">
        <v>205.6585705580221</v>
      </c>
    </row>
    <row r="43" spans="1:4" s="15" customFormat="1" ht="12" customHeight="1">
      <c r="A43" s="24"/>
      <c r="B43" s="18" t="s">
        <v>30</v>
      </c>
      <c r="C43" s="16">
        <f>C74+C101+C90+C169+C94+C99+C117</f>
        <v>7024</v>
      </c>
      <c r="D43" s="73">
        <v>194.63268792710707</v>
      </c>
    </row>
    <row r="44" spans="1:4" s="15" customFormat="1" ht="12" customHeight="1">
      <c r="A44" s="24"/>
      <c r="B44" s="18" t="s">
        <v>31</v>
      </c>
      <c r="C44" s="16">
        <f>C82+C107+C109</f>
        <v>4463</v>
      </c>
      <c r="D44" s="73">
        <v>223.01142729105982</v>
      </c>
    </row>
    <row r="45" spans="1:4" s="15" customFormat="1" ht="12" customHeight="1">
      <c r="A45" s="133" t="s">
        <v>33</v>
      </c>
      <c r="B45" s="133"/>
      <c r="C45" s="16">
        <f>C46+C47+C48</f>
        <v>7652</v>
      </c>
      <c r="D45" s="73">
        <v>312.99006795608994</v>
      </c>
    </row>
    <row r="46" spans="1:4" s="15" customFormat="1" ht="12" customHeight="1">
      <c r="A46" s="24"/>
      <c r="B46" s="18" t="s">
        <v>34</v>
      </c>
      <c r="C46" s="16">
        <f>+C70+C71+C79+C100</f>
        <v>3371</v>
      </c>
      <c r="D46" s="73">
        <v>85.4642539305844</v>
      </c>
    </row>
    <row r="47" spans="1:4" s="15" customFormat="1" ht="12" customHeight="1">
      <c r="A47" s="24"/>
      <c r="B47" s="18" t="s">
        <v>35</v>
      </c>
      <c r="C47" s="16">
        <f>C73+C75+C86+C88+C102+C106+C112+C115</f>
        <v>2714</v>
      </c>
      <c r="D47" s="73">
        <v>228.8135593220339</v>
      </c>
    </row>
    <row r="48" spans="1:4" s="15" customFormat="1" ht="12" customHeight="1">
      <c r="A48" s="24"/>
      <c r="B48" s="24" t="s">
        <v>36</v>
      </c>
      <c r="C48" s="22">
        <f>C69+C76+C83+C93+C105+C110+C118</f>
        <v>1567</v>
      </c>
      <c r="D48" s="73">
        <v>948.245054243778</v>
      </c>
    </row>
    <row r="49" spans="1:4" s="15" customFormat="1" ht="12" customHeight="1">
      <c r="A49" s="19"/>
      <c r="B49" s="19"/>
      <c r="C49" s="19"/>
      <c r="D49" s="70"/>
    </row>
    <row r="50" spans="1:4" s="13" customFormat="1" ht="12" customHeight="1">
      <c r="A50" s="140" t="s">
        <v>37</v>
      </c>
      <c r="B50" s="140"/>
      <c r="C50" s="14">
        <f>C51+C52+C53</f>
        <v>12645</v>
      </c>
      <c r="D50" s="69">
        <v>450.16211941478844</v>
      </c>
    </row>
    <row r="51" spans="1:4" s="15" customFormat="1" ht="12" customHeight="1">
      <c r="A51" s="133" t="s">
        <v>38</v>
      </c>
      <c r="B51" s="133"/>
      <c r="C51" s="16">
        <f>C56+C59+C62+C66</f>
        <v>1178</v>
      </c>
      <c r="D51" s="73">
        <v>1674.0237691001698</v>
      </c>
    </row>
    <row r="52" spans="1:4" s="15" customFormat="1" ht="12" customHeight="1">
      <c r="A52" s="133" t="s">
        <v>39</v>
      </c>
      <c r="B52" s="133"/>
      <c r="C52" s="16">
        <f>C72+C77+C78+C60+C61+C95+C97+C63+C64+C113+C65</f>
        <v>7735</v>
      </c>
      <c r="D52" s="73">
        <v>426.80025856496445</v>
      </c>
    </row>
    <row r="53" spans="1:4" s="15" customFormat="1" ht="12" customHeight="1">
      <c r="A53" s="139" t="s">
        <v>40</v>
      </c>
      <c r="B53" s="139"/>
      <c r="C53" s="22">
        <f>C58+C57</f>
        <v>3732</v>
      </c>
      <c r="D53" s="73">
        <v>112.2722400857449</v>
      </c>
    </row>
    <row r="54" spans="1:4" s="15" customFormat="1" ht="12" customHeight="1">
      <c r="A54" s="19"/>
      <c r="B54" s="25"/>
      <c r="C54" s="26"/>
      <c r="D54" s="70"/>
    </row>
    <row r="55" spans="1:4" s="15" customFormat="1" ht="12" customHeight="1">
      <c r="A55" s="144" t="s">
        <v>41</v>
      </c>
      <c r="B55" s="144"/>
      <c r="C55" s="12">
        <f>SUM(C56:C66)</f>
        <v>10079</v>
      </c>
      <c r="D55" s="69">
        <v>511.59837285444985</v>
      </c>
    </row>
    <row r="56" spans="1:4" s="15" customFormat="1" ht="12" customHeight="1">
      <c r="A56" s="133" t="s">
        <v>42</v>
      </c>
      <c r="B56" s="133"/>
      <c r="C56" s="16">
        <v>253</v>
      </c>
      <c r="D56" s="73">
        <v>1337.9446640316205</v>
      </c>
    </row>
    <row r="57" spans="1:4" s="15" customFormat="1" ht="12" customHeight="1">
      <c r="A57" s="133" t="s">
        <v>44</v>
      </c>
      <c r="B57" s="133"/>
      <c r="C57" s="16">
        <v>2550</v>
      </c>
      <c r="D57" s="73">
        <v>80.74509803921569</v>
      </c>
    </row>
    <row r="58" spans="1:4" s="15" customFormat="1" ht="12" customHeight="1">
      <c r="A58" s="133" t="s">
        <v>45</v>
      </c>
      <c r="B58" s="133"/>
      <c r="C58" s="16">
        <v>1182</v>
      </c>
      <c r="D58" s="73">
        <v>180.28764805414554</v>
      </c>
    </row>
    <row r="59" spans="1:4" s="15" customFormat="1" ht="12" customHeight="1">
      <c r="A59" s="133" t="s">
        <v>46</v>
      </c>
      <c r="B59" s="133"/>
      <c r="C59" s="16">
        <v>535</v>
      </c>
      <c r="D59" s="73">
        <v>1557.196261682243</v>
      </c>
    </row>
    <row r="60" spans="1:4" s="15" customFormat="1" ht="12" customHeight="1">
      <c r="A60" s="133" t="s">
        <v>47</v>
      </c>
      <c r="B60" s="133"/>
      <c r="C60" s="16">
        <v>246</v>
      </c>
      <c r="D60" s="73">
        <v>1175.6097560975609</v>
      </c>
    </row>
    <row r="61" spans="1:4" s="15" customFormat="1" ht="12" customHeight="1">
      <c r="A61" s="133" t="s">
        <v>49</v>
      </c>
      <c r="B61" s="133"/>
      <c r="C61" s="16">
        <v>3177</v>
      </c>
      <c r="D61" s="73">
        <v>475.60591753226316</v>
      </c>
    </row>
    <row r="62" spans="1:4" s="15" customFormat="1" ht="12" customHeight="1">
      <c r="A62" s="133" t="s">
        <v>51</v>
      </c>
      <c r="B62" s="133"/>
      <c r="C62" s="16">
        <v>226</v>
      </c>
      <c r="D62" s="73">
        <v>2034.070796460177</v>
      </c>
    </row>
    <row r="63" spans="1:4" s="15" customFormat="1" ht="12" customHeight="1">
      <c r="A63" s="133" t="s">
        <v>52</v>
      </c>
      <c r="B63" s="133"/>
      <c r="C63" s="16">
        <v>523</v>
      </c>
      <c r="D63" s="73">
        <v>458.508604206501</v>
      </c>
    </row>
    <row r="64" spans="1:4" s="15" customFormat="1" ht="12" customHeight="1">
      <c r="A64" s="133" t="s">
        <v>53</v>
      </c>
      <c r="B64" s="133"/>
      <c r="C64" s="16">
        <v>608</v>
      </c>
      <c r="D64" s="73">
        <v>432.07236842105266</v>
      </c>
    </row>
    <row r="65" spans="1:4" s="15" customFormat="1" ht="12" customHeight="1">
      <c r="A65" s="133" t="s">
        <v>54</v>
      </c>
      <c r="B65" s="133"/>
      <c r="C65" s="16">
        <v>615</v>
      </c>
      <c r="D65" s="73">
        <v>752.3577235772358</v>
      </c>
    </row>
    <row r="66" spans="1:4" s="15" customFormat="1" ht="12" customHeight="1">
      <c r="A66" s="139" t="s">
        <v>55</v>
      </c>
      <c r="B66" s="139"/>
      <c r="C66" s="22">
        <v>164</v>
      </c>
      <c r="D66" s="73">
        <v>2077.439024390244</v>
      </c>
    </row>
    <row r="67" spans="1:4" s="15" customFormat="1" ht="12" customHeight="1">
      <c r="A67" s="19"/>
      <c r="B67" s="19"/>
      <c r="C67" s="19"/>
      <c r="D67" s="70"/>
    </row>
    <row r="68" spans="1:4" s="15" customFormat="1" ht="12" customHeight="1">
      <c r="A68" s="140" t="s">
        <v>56</v>
      </c>
      <c r="B68" s="140"/>
      <c r="C68" s="14">
        <f>SUM(C69:C121)</f>
        <v>30820</v>
      </c>
      <c r="D68" s="69">
        <v>493.8449059052563</v>
      </c>
    </row>
    <row r="69" spans="1:4" s="15" customFormat="1" ht="12" customHeight="1">
      <c r="A69" s="133" t="s">
        <v>57</v>
      </c>
      <c r="B69" s="133"/>
      <c r="C69" s="16">
        <v>250</v>
      </c>
      <c r="D69" s="73">
        <v>1807.1999999999998</v>
      </c>
    </row>
    <row r="70" spans="1:4" s="15" customFormat="1" ht="12" customHeight="1">
      <c r="A70" s="133" t="s">
        <v>58</v>
      </c>
      <c r="B70" s="133"/>
      <c r="C70" s="16">
        <v>2206</v>
      </c>
      <c r="D70" s="73">
        <v>64.09791477787851</v>
      </c>
    </row>
    <row r="71" spans="1:4" s="15" customFormat="1" ht="12" customHeight="1">
      <c r="A71" s="133" t="s">
        <v>59</v>
      </c>
      <c r="B71" s="133"/>
      <c r="C71" s="16">
        <v>259</v>
      </c>
      <c r="D71" s="73">
        <v>142.0849420849421</v>
      </c>
    </row>
    <row r="72" spans="1:4" s="15" customFormat="1" ht="12" customHeight="1">
      <c r="A72" s="133" t="s">
        <v>60</v>
      </c>
      <c r="B72" s="133"/>
      <c r="C72" s="16">
        <v>848</v>
      </c>
      <c r="D72" s="73">
        <v>118.39622641509433</v>
      </c>
    </row>
    <row r="73" spans="1:4" s="15" customFormat="1" ht="12" customHeight="1">
      <c r="A73" s="133" t="s">
        <v>61</v>
      </c>
      <c r="B73" s="133"/>
      <c r="C73" s="16">
        <v>381</v>
      </c>
      <c r="D73" s="73">
        <v>80.0524934383202</v>
      </c>
    </row>
    <row r="74" spans="1:4" s="15" customFormat="1" ht="12" customHeight="1">
      <c r="A74" s="133" t="s">
        <v>62</v>
      </c>
      <c r="B74" s="133"/>
      <c r="C74" s="16">
        <v>187</v>
      </c>
      <c r="D74" s="73">
        <v>841.7112299465241</v>
      </c>
    </row>
    <row r="75" spans="1:4" s="15" customFormat="1" ht="12" customHeight="1">
      <c r="A75" s="133" t="s">
        <v>63</v>
      </c>
      <c r="B75" s="133"/>
      <c r="C75" s="16">
        <v>257</v>
      </c>
      <c r="D75" s="73">
        <v>250.58365758754863</v>
      </c>
    </row>
    <row r="76" spans="1:4" s="15" customFormat="1" ht="12" customHeight="1">
      <c r="A76" s="133" t="s">
        <v>64</v>
      </c>
      <c r="B76" s="133"/>
      <c r="C76" s="16">
        <v>641</v>
      </c>
      <c r="D76" s="73">
        <v>413.1045241809672</v>
      </c>
    </row>
    <row r="77" spans="1:4" s="15" customFormat="1" ht="12" customHeight="1">
      <c r="A77" s="133" t="s">
        <v>65</v>
      </c>
      <c r="B77" s="133"/>
      <c r="C77" s="16">
        <v>186</v>
      </c>
      <c r="D77" s="73">
        <v>486.5591397849462</v>
      </c>
    </row>
    <row r="78" spans="1:4" s="15" customFormat="1" ht="12" customHeight="1">
      <c r="A78" s="133" t="s">
        <v>67</v>
      </c>
      <c r="B78" s="133"/>
      <c r="C78" s="16">
        <v>415</v>
      </c>
      <c r="D78" s="73">
        <v>119.27710843373494</v>
      </c>
    </row>
    <row r="79" spans="1:4" s="15" customFormat="1" ht="12" customHeight="1">
      <c r="A79" s="133" t="s">
        <v>68</v>
      </c>
      <c r="B79" s="133"/>
      <c r="C79" s="16">
        <v>396</v>
      </c>
      <c r="D79" s="73">
        <v>199.74747474747474</v>
      </c>
    </row>
    <row r="80" spans="1:4" s="15" customFormat="1" ht="12" customHeight="1">
      <c r="A80" s="133" t="s">
        <v>69</v>
      </c>
      <c r="B80" s="133"/>
      <c r="C80" s="16">
        <v>76</v>
      </c>
      <c r="D80" s="73">
        <v>2000</v>
      </c>
    </row>
    <row r="81" spans="1:4" s="15" customFormat="1" ht="12" customHeight="1">
      <c r="A81" s="133" t="s">
        <v>71</v>
      </c>
      <c r="B81" s="133"/>
      <c r="C81" s="16">
        <v>128</v>
      </c>
      <c r="D81" s="73">
        <v>1657.03125</v>
      </c>
    </row>
    <row r="82" spans="1:4" s="15" customFormat="1" ht="12" customHeight="1">
      <c r="A82" s="133" t="s">
        <v>72</v>
      </c>
      <c r="B82" s="133"/>
      <c r="C82" s="16">
        <v>3638</v>
      </c>
      <c r="D82" s="73">
        <v>181.500824628917</v>
      </c>
    </row>
    <row r="83" spans="1:4" s="15" customFormat="1" ht="12" customHeight="1">
      <c r="A83" s="133" t="s">
        <v>75</v>
      </c>
      <c r="B83" s="133"/>
      <c r="C83" s="16">
        <v>284</v>
      </c>
      <c r="D83" s="73">
        <v>1539.7887323943662</v>
      </c>
    </row>
    <row r="84" spans="1:4" s="15" customFormat="1" ht="12" customHeight="1">
      <c r="A84" s="133" t="s">
        <v>78</v>
      </c>
      <c r="B84" s="133"/>
      <c r="C84" s="16">
        <v>615</v>
      </c>
      <c r="D84" s="73">
        <v>757.0731707317073</v>
      </c>
    </row>
    <row r="85" spans="1:4" s="15" customFormat="1" ht="12" customHeight="1">
      <c r="A85" s="133" t="s">
        <v>79</v>
      </c>
      <c r="B85" s="133"/>
      <c r="C85" s="16">
        <v>206</v>
      </c>
      <c r="D85" s="73">
        <v>1011.1650485436893</v>
      </c>
    </row>
    <row r="86" spans="1:4" s="15" customFormat="1" ht="12" customHeight="1">
      <c r="A86" s="133" t="s">
        <v>80</v>
      </c>
      <c r="B86" s="133"/>
      <c r="C86" s="16">
        <v>439</v>
      </c>
      <c r="D86" s="73">
        <v>199.3166287015945</v>
      </c>
    </row>
    <row r="87" spans="1:4" s="15" customFormat="1" ht="12" customHeight="1">
      <c r="A87" s="133" t="s">
        <v>81</v>
      </c>
      <c r="B87" s="133"/>
      <c r="C87" s="16">
        <v>106</v>
      </c>
      <c r="D87" s="73">
        <v>1282.0754716981132</v>
      </c>
    </row>
    <row r="88" spans="1:4" s="15" customFormat="1" ht="12" customHeight="1">
      <c r="A88" s="133" t="s">
        <v>82</v>
      </c>
      <c r="B88" s="133"/>
      <c r="C88" s="16">
        <v>275</v>
      </c>
      <c r="D88" s="73">
        <v>198.54545454545453</v>
      </c>
    </row>
    <row r="89" spans="1:4" s="15" customFormat="1" ht="12" customHeight="1">
      <c r="A89" s="133" t="s">
        <v>83</v>
      </c>
      <c r="B89" s="133"/>
      <c r="C89" s="16">
        <v>61</v>
      </c>
      <c r="D89" s="73">
        <v>862.295081967213</v>
      </c>
    </row>
    <row r="90" spans="1:4" s="15" customFormat="1" ht="12" customHeight="1">
      <c r="A90" s="133" t="s">
        <v>84</v>
      </c>
      <c r="B90" s="133"/>
      <c r="C90" s="16">
        <v>71</v>
      </c>
      <c r="D90" s="73">
        <v>1829.5774647887324</v>
      </c>
    </row>
    <row r="91" spans="1:4" s="15" customFormat="1" ht="12" customHeight="1">
      <c r="A91" s="133" t="s">
        <v>85</v>
      </c>
      <c r="B91" s="133"/>
      <c r="C91" s="16">
        <v>186</v>
      </c>
      <c r="D91" s="73">
        <v>959.6774193548388</v>
      </c>
    </row>
    <row r="92" spans="1:4" s="15" customFormat="1" ht="12" customHeight="1">
      <c r="A92" s="133" t="s">
        <v>86</v>
      </c>
      <c r="B92" s="133"/>
      <c r="C92" s="16">
        <v>7593</v>
      </c>
      <c r="D92" s="73">
        <v>841.9860397734756</v>
      </c>
    </row>
    <row r="93" spans="1:4" s="15" customFormat="1" ht="12" customHeight="1">
      <c r="A93" s="133" t="s">
        <v>87</v>
      </c>
      <c r="B93" s="133"/>
      <c r="C93" s="16">
        <v>110</v>
      </c>
      <c r="D93" s="73">
        <v>1449.090909090909</v>
      </c>
    </row>
    <row r="94" spans="1:4" s="15" customFormat="1" ht="12" customHeight="1">
      <c r="A94" s="133" t="s">
        <v>88</v>
      </c>
      <c r="B94" s="133"/>
      <c r="C94" s="16">
        <v>237</v>
      </c>
      <c r="D94" s="73">
        <v>556.1181434599156</v>
      </c>
    </row>
    <row r="95" spans="1:4" s="15" customFormat="1" ht="12" customHeight="1">
      <c r="A95" s="133" t="s">
        <v>89</v>
      </c>
      <c r="B95" s="133"/>
      <c r="C95" s="16">
        <v>100</v>
      </c>
      <c r="D95" s="73">
        <v>664</v>
      </c>
    </row>
    <row r="96" spans="1:4" s="15" customFormat="1" ht="12" customHeight="1">
      <c r="A96" s="133" t="s">
        <v>90</v>
      </c>
      <c r="B96" s="133"/>
      <c r="C96" s="16">
        <v>74</v>
      </c>
      <c r="D96" s="73">
        <v>8371.621621621622</v>
      </c>
    </row>
    <row r="97" spans="1:4" s="15" customFormat="1" ht="12" customHeight="1">
      <c r="A97" s="133" t="s">
        <v>91</v>
      </c>
      <c r="B97" s="133"/>
      <c r="C97" s="16">
        <v>457</v>
      </c>
      <c r="D97" s="73">
        <v>318.81838074398246</v>
      </c>
    </row>
    <row r="98" spans="1:4" s="15" customFormat="1" ht="12" customHeight="1">
      <c r="A98" s="133" t="s">
        <v>92</v>
      </c>
      <c r="B98" s="133"/>
      <c r="C98" s="16">
        <v>168</v>
      </c>
      <c r="D98" s="73">
        <v>1075</v>
      </c>
    </row>
    <row r="99" spans="1:4" s="15" customFormat="1" ht="12" customHeight="1">
      <c r="A99" s="133" t="s">
        <v>93</v>
      </c>
      <c r="B99" s="133"/>
      <c r="C99" s="16">
        <v>1113</v>
      </c>
      <c r="D99" s="73">
        <v>123.53998203054807</v>
      </c>
    </row>
    <row r="100" spans="1:4" s="15" customFormat="1" ht="12" customHeight="1">
      <c r="A100" s="133" t="s">
        <v>94</v>
      </c>
      <c r="B100" s="133"/>
      <c r="C100" s="16">
        <v>510</v>
      </c>
      <c r="D100" s="73">
        <v>60.3921568627451</v>
      </c>
    </row>
    <row r="101" spans="1:4" s="15" customFormat="1" ht="12" customHeight="1">
      <c r="A101" s="133" t="s">
        <v>95</v>
      </c>
      <c r="B101" s="133"/>
      <c r="C101" s="16">
        <v>3608</v>
      </c>
      <c r="D101" s="73">
        <v>129.0188470066519</v>
      </c>
    </row>
    <row r="102" spans="1:4" s="15" customFormat="1" ht="12" customHeight="1">
      <c r="A102" s="133" t="s">
        <v>96</v>
      </c>
      <c r="B102" s="133"/>
      <c r="C102" s="16">
        <v>336</v>
      </c>
      <c r="D102" s="73">
        <v>266.66666666666663</v>
      </c>
    </row>
    <row r="103" spans="1:4" s="15" customFormat="1" ht="12" customHeight="1">
      <c r="A103" s="133" t="s">
        <v>97</v>
      </c>
      <c r="B103" s="133"/>
      <c r="C103" s="16">
        <v>279</v>
      </c>
      <c r="D103" s="73">
        <v>270.60931899641577</v>
      </c>
    </row>
    <row r="104" spans="1:4" s="15" customFormat="1" ht="12" customHeight="1">
      <c r="A104" s="133" t="s">
        <v>98</v>
      </c>
      <c r="B104" s="133"/>
      <c r="C104" s="16">
        <v>156</v>
      </c>
      <c r="D104" s="73">
        <v>515.3846153846155</v>
      </c>
    </row>
    <row r="105" spans="1:4" s="15" customFormat="1" ht="12" customHeight="1">
      <c r="A105" s="133" t="s">
        <v>99</v>
      </c>
      <c r="B105" s="133"/>
      <c r="C105" s="16">
        <v>89</v>
      </c>
      <c r="D105" s="73">
        <v>371.91011235955057</v>
      </c>
    </row>
    <row r="106" spans="1:4" s="15" customFormat="1" ht="12" customHeight="1">
      <c r="A106" s="133" t="s">
        <v>100</v>
      </c>
      <c r="B106" s="133"/>
      <c r="C106" s="16">
        <v>434</v>
      </c>
      <c r="D106" s="73">
        <v>194.23963133640555</v>
      </c>
    </row>
    <row r="107" spans="1:4" s="15" customFormat="1" ht="12" customHeight="1">
      <c r="A107" s="133" t="s">
        <v>101</v>
      </c>
      <c r="B107" s="133"/>
      <c r="C107" s="16">
        <v>208</v>
      </c>
      <c r="D107" s="73">
        <v>704.8076923076924</v>
      </c>
    </row>
    <row r="108" spans="1:4" s="15" customFormat="1" ht="12" customHeight="1">
      <c r="A108" s="133" t="s">
        <v>102</v>
      </c>
      <c r="B108" s="133"/>
      <c r="C108" s="16">
        <v>89</v>
      </c>
      <c r="D108" s="73">
        <v>4665.168539325842</v>
      </c>
    </row>
    <row r="109" spans="1:4" s="15" customFormat="1" ht="12" customHeight="1">
      <c r="A109" s="133" t="s">
        <v>103</v>
      </c>
      <c r="B109" s="133"/>
      <c r="C109" s="16">
        <v>617</v>
      </c>
      <c r="D109" s="73">
        <v>305.34846029173417</v>
      </c>
    </row>
    <row r="110" spans="1:4" s="15" customFormat="1" ht="12" customHeight="1">
      <c r="A110" s="133" t="s">
        <v>104</v>
      </c>
      <c r="B110" s="133"/>
      <c r="C110" s="16">
        <v>42</v>
      </c>
      <c r="D110" s="73">
        <v>1935.7142857142858</v>
      </c>
    </row>
    <row r="111" spans="1:4" s="15" customFormat="1" ht="12" customHeight="1">
      <c r="A111" s="133" t="s">
        <v>105</v>
      </c>
      <c r="B111" s="133"/>
      <c r="C111" s="16">
        <v>156</v>
      </c>
      <c r="D111" s="73">
        <v>1033.3333333333335</v>
      </c>
    </row>
    <row r="112" spans="1:4" s="15" customFormat="1" ht="12" customHeight="1">
      <c r="A112" s="133" t="s">
        <v>106</v>
      </c>
      <c r="B112" s="133"/>
      <c r="C112" s="16">
        <v>304</v>
      </c>
      <c r="D112" s="73">
        <v>459.8684210526316</v>
      </c>
    </row>
    <row r="113" spans="1:4" s="15" customFormat="1" ht="12" customHeight="1">
      <c r="A113" s="133" t="s">
        <v>107</v>
      </c>
      <c r="B113" s="133"/>
      <c r="C113" s="16">
        <v>560</v>
      </c>
      <c r="D113" s="73">
        <v>148.92857142857144</v>
      </c>
    </row>
    <row r="114" spans="1:4" s="15" customFormat="1" ht="12" customHeight="1">
      <c r="A114" s="133" t="s">
        <v>108</v>
      </c>
      <c r="B114" s="133"/>
      <c r="C114" s="16">
        <v>75</v>
      </c>
      <c r="D114" s="73">
        <v>2949.333333333333</v>
      </c>
    </row>
    <row r="115" spans="1:4" s="15" customFormat="1" ht="12" customHeight="1">
      <c r="A115" s="133" t="s">
        <v>109</v>
      </c>
      <c r="B115" s="133"/>
      <c r="C115" s="16">
        <v>288</v>
      </c>
      <c r="D115" s="73">
        <v>244.09722222222223</v>
      </c>
    </row>
    <row r="116" spans="1:4" s="15" customFormat="1" ht="12" customHeight="1">
      <c r="A116" s="133" t="s">
        <v>111</v>
      </c>
      <c r="B116" s="133"/>
      <c r="C116" s="16">
        <v>85</v>
      </c>
      <c r="D116" s="73">
        <v>2097.6470588235293</v>
      </c>
    </row>
    <row r="117" spans="1:4" s="15" customFormat="1" ht="12" customHeight="1">
      <c r="A117" s="133" t="s">
        <v>112</v>
      </c>
      <c r="B117" s="133"/>
      <c r="C117" s="16">
        <v>525</v>
      </c>
      <c r="D117" s="73">
        <v>584</v>
      </c>
    </row>
    <row r="118" spans="1:4" s="15" customFormat="1" ht="12" customHeight="1">
      <c r="A118" s="133" t="s">
        <v>114</v>
      </c>
      <c r="B118" s="133"/>
      <c r="C118" s="16">
        <v>151</v>
      </c>
      <c r="D118" s="73">
        <v>385.43046357615896</v>
      </c>
    </row>
    <row r="119" spans="1:4" s="15" customFormat="1" ht="12" customHeight="1">
      <c r="A119" s="133" t="s">
        <v>115</v>
      </c>
      <c r="B119" s="133"/>
      <c r="C119" s="16">
        <v>139</v>
      </c>
      <c r="D119" s="73">
        <v>1417.9856115107914</v>
      </c>
    </row>
    <row r="120" spans="1:4" s="15" customFormat="1" ht="12" customHeight="1">
      <c r="A120" s="141" t="s">
        <v>116</v>
      </c>
      <c r="B120" s="141"/>
      <c r="C120" s="22">
        <v>197</v>
      </c>
      <c r="D120" s="73">
        <v>193.90862944162436</v>
      </c>
    </row>
    <row r="121" spans="1:4" s="15" customFormat="1" ht="12" customHeight="1">
      <c r="A121" s="48" t="s">
        <v>220</v>
      </c>
      <c r="B121" s="48"/>
      <c r="C121" s="16">
        <v>9</v>
      </c>
      <c r="D121" s="73" t="s">
        <v>226</v>
      </c>
    </row>
    <row r="122" spans="1:4" s="15" customFormat="1" ht="12" customHeight="1">
      <c r="A122" s="21" t="s">
        <v>298</v>
      </c>
      <c r="B122" s="21"/>
      <c r="C122" s="29">
        <v>2980</v>
      </c>
      <c r="D122" s="73" t="s">
        <v>226</v>
      </c>
    </row>
    <row r="123" spans="1:4" s="15" customFormat="1" ht="12" customHeight="1">
      <c r="A123" s="19"/>
      <c r="B123" s="19"/>
      <c r="C123" s="19"/>
      <c r="D123" s="70"/>
    </row>
    <row r="124" spans="1:4" s="15" customFormat="1" ht="12" customHeight="1">
      <c r="A124" s="140" t="s">
        <v>117</v>
      </c>
      <c r="B124" s="140"/>
      <c r="C124" s="14">
        <f>SUM(C125:C147)</f>
        <v>55057</v>
      </c>
      <c r="D124" s="69">
        <v>116.58826307281545</v>
      </c>
    </row>
    <row r="125" spans="1:4" s="15" customFormat="1" ht="12" customHeight="1">
      <c r="A125" s="133" t="s">
        <v>118</v>
      </c>
      <c r="B125" s="133"/>
      <c r="C125" s="16">
        <v>495</v>
      </c>
      <c r="D125" s="73">
        <v>1114.141414141414</v>
      </c>
    </row>
    <row r="126" spans="1:4" s="15" customFormat="1" ht="12" customHeight="1">
      <c r="A126" s="133" t="s">
        <v>119</v>
      </c>
      <c r="B126" s="133"/>
      <c r="C126" s="16">
        <v>4852</v>
      </c>
      <c r="D126" s="73">
        <v>3.606760098928277</v>
      </c>
    </row>
    <row r="127" spans="1:4" s="15" customFormat="1" ht="12" customHeight="1">
      <c r="A127" s="133" t="s">
        <v>120</v>
      </c>
      <c r="B127" s="133"/>
      <c r="C127" s="16">
        <v>382</v>
      </c>
      <c r="D127" s="73">
        <v>129.58115183246073</v>
      </c>
    </row>
    <row r="128" spans="1:4" s="15" customFormat="1" ht="12" customHeight="1">
      <c r="A128" s="133" t="s">
        <v>121</v>
      </c>
      <c r="B128" s="133"/>
      <c r="C128" s="16">
        <v>1780</v>
      </c>
      <c r="D128" s="73">
        <v>99.6067415730337</v>
      </c>
    </row>
    <row r="129" spans="1:4" s="15" customFormat="1" ht="12" customHeight="1">
      <c r="A129" s="133" t="s">
        <v>123</v>
      </c>
      <c r="B129" s="133"/>
      <c r="C129" s="16">
        <v>5350</v>
      </c>
      <c r="D129" s="73">
        <v>22.11214953271028</v>
      </c>
    </row>
    <row r="130" spans="1:4" s="15" customFormat="1" ht="12" customHeight="1">
      <c r="A130" s="133" t="s">
        <v>124</v>
      </c>
      <c r="B130" s="133"/>
      <c r="C130" s="16">
        <v>771</v>
      </c>
      <c r="D130" s="73">
        <v>1.8158236057068744</v>
      </c>
    </row>
    <row r="131" spans="1:4" s="15" customFormat="1" ht="12" customHeight="1">
      <c r="A131" s="133" t="s">
        <v>125</v>
      </c>
      <c r="B131" s="133"/>
      <c r="C131" s="16">
        <v>3582</v>
      </c>
      <c r="D131" s="73">
        <v>81.21161362367393</v>
      </c>
    </row>
    <row r="132" spans="1:4" s="15" customFormat="1" ht="12" customHeight="1">
      <c r="A132" s="133" t="s">
        <v>126</v>
      </c>
      <c r="B132" s="133"/>
      <c r="C132" s="16">
        <v>2595</v>
      </c>
      <c r="D132" s="73">
        <v>4.123314065510597</v>
      </c>
    </row>
    <row r="133" spans="1:4" s="27" customFormat="1" ht="12" customHeight="1">
      <c r="A133" s="166" t="s">
        <v>127</v>
      </c>
      <c r="B133" s="166"/>
      <c r="C133" s="28">
        <v>5180</v>
      </c>
      <c r="D133" s="73">
        <v>99.4980694980695</v>
      </c>
    </row>
    <row r="134" spans="1:4" s="15" customFormat="1" ht="12" customHeight="1">
      <c r="A134" s="133" t="s">
        <v>128</v>
      </c>
      <c r="B134" s="133"/>
      <c r="C134" s="16">
        <v>694</v>
      </c>
      <c r="D134" s="73">
        <v>658.2132564841498</v>
      </c>
    </row>
    <row r="135" spans="1:4" s="15" customFormat="1" ht="12" customHeight="1">
      <c r="A135" s="133" t="s">
        <v>131</v>
      </c>
      <c r="B135" s="133"/>
      <c r="C135" s="16">
        <v>5817</v>
      </c>
      <c r="D135" s="73">
        <v>22.657727350868146</v>
      </c>
    </row>
    <row r="136" spans="1:4" s="15" customFormat="1" ht="12" customHeight="1">
      <c r="A136" s="133" t="s">
        <v>132</v>
      </c>
      <c r="B136" s="133"/>
      <c r="C136" s="16">
        <v>1869</v>
      </c>
      <c r="D136" s="73">
        <v>862.6003210272874</v>
      </c>
    </row>
    <row r="137" spans="1:4" s="15" customFormat="1" ht="12" customHeight="1">
      <c r="A137" s="133" t="s">
        <v>133</v>
      </c>
      <c r="B137" s="133"/>
      <c r="C137" s="16">
        <v>926</v>
      </c>
      <c r="D137" s="73">
        <v>714.0388768898488</v>
      </c>
    </row>
    <row r="138" spans="1:4" s="15" customFormat="1" ht="12" customHeight="1">
      <c r="A138" s="133" t="s">
        <v>134</v>
      </c>
      <c r="B138" s="133"/>
      <c r="C138" s="16">
        <v>1217</v>
      </c>
      <c r="D138" s="73">
        <v>17.748562037797864</v>
      </c>
    </row>
    <row r="139" spans="1:4" s="15" customFormat="1" ht="12" customHeight="1">
      <c r="A139" s="133" t="s">
        <v>135</v>
      </c>
      <c r="B139" s="133"/>
      <c r="C139" s="16">
        <v>586</v>
      </c>
      <c r="D139" s="73">
        <v>1240.2730375426622</v>
      </c>
    </row>
    <row r="140" spans="1:4" s="15" customFormat="1" ht="12" customHeight="1">
      <c r="A140" s="133" t="s">
        <v>137</v>
      </c>
      <c r="B140" s="133"/>
      <c r="C140" s="16">
        <v>59</v>
      </c>
      <c r="D140" s="73">
        <v>4552.542372881356</v>
      </c>
    </row>
    <row r="141" spans="1:4" s="15" customFormat="1" ht="12" customHeight="1">
      <c r="A141" s="133" t="s">
        <v>138</v>
      </c>
      <c r="B141" s="133"/>
      <c r="C141" s="16">
        <v>10538</v>
      </c>
      <c r="D141" s="73">
        <v>6.623647750996393</v>
      </c>
    </row>
    <row r="142" spans="1:4" s="15" customFormat="1" ht="12" customHeight="1">
      <c r="A142" s="133" t="s">
        <v>139</v>
      </c>
      <c r="B142" s="133"/>
      <c r="C142" s="16">
        <v>194</v>
      </c>
      <c r="D142" s="73">
        <v>395.36082474226805</v>
      </c>
    </row>
    <row r="143" spans="1:4" s="15" customFormat="1" ht="12" customHeight="1">
      <c r="A143" s="133" t="s">
        <v>140</v>
      </c>
      <c r="B143" s="133"/>
      <c r="C143" s="16">
        <v>501</v>
      </c>
      <c r="D143" s="73">
        <v>120.35928143712576</v>
      </c>
    </row>
    <row r="144" spans="1:4" s="15" customFormat="1" ht="12" customHeight="1">
      <c r="A144" s="133" t="s">
        <v>141</v>
      </c>
      <c r="B144" s="133"/>
      <c r="C144" s="16">
        <v>3751</v>
      </c>
      <c r="D144" s="73">
        <v>2.319381498267129</v>
      </c>
    </row>
    <row r="145" spans="1:4" s="15" customFormat="1" ht="12" customHeight="1">
      <c r="A145" s="133" t="s">
        <v>143</v>
      </c>
      <c r="B145" s="133"/>
      <c r="C145" s="16">
        <v>369</v>
      </c>
      <c r="D145" s="73">
        <v>823.8482384823849</v>
      </c>
    </row>
    <row r="146" spans="1:4" s="15" customFormat="1" ht="12" customHeight="1">
      <c r="A146" s="133" t="s">
        <v>242</v>
      </c>
      <c r="B146" s="133"/>
      <c r="C146" s="16">
        <v>1159</v>
      </c>
      <c r="D146" s="73">
        <v>225.02157031924074</v>
      </c>
    </row>
    <row r="147" spans="1:4" s="15" customFormat="1" ht="12" customHeight="1">
      <c r="A147" s="133" t="s">
        <v>146</v>
      </c>
      <c r="B147" s="133"/>
      <c r="C147" s="16">
        <v>2390</v>
      </c>
      <c r="D147" s="73">
        <v>11.380753138075313</v>
      </c>
    </row>
    <row r="148" spans="1:4" s="15" customFormat="1" ht="12" customHeight="1">
      <c r="A148" s="21" t="s">
        <v>297</v>
      </c>
      <c r="B148" s="21"/>
      <c r="C148" s="29">
        <v>4137</v>
      </c>
      <c r="D148" s="73" t="s">
        <v>226</v>
      </c>
    </row>
    <row r="149" spans="1:4" s="15" customFormat="1" ht="12" customHeight="1">
      <c r="A149" s="19"/>
      <c r="B149" s="19"/>
      <c r="C149" s="19"/>
      <c r="D149" s="71"/>
    </row>
    <row r="150" spans="1:4" s="15" customFormat="1" ht="12" customHeight="1">
      <c r="A150" s="140" t="s">
        <v>147</v>
      </c>
      <c r="B150" s="140"/>
      <c r="C150" s="14">
        <f>SUM(C151:C158)</f>
        <v>56938</v>
      </c>
      <c r="D150" s="69">
        <v>10.57992904562858</v>
      </c>
    </row>
    <row r="151" spans="1:4" s="15" customFormat="1" ht="12" customHeight="1">
      <c r="A151" s="133" t="s">
        <v>148</v>
      </c>
      <c r="B151" s="133"/>
      <c r="C151" s="16">
        <v>2732</v>
      </c>
      <c r="D151" s="73">
        <v>54.13616398243045</v>
      </c>
    </row>
    <row r="152" spans="1:4" s="15" customFormat="1" ht="12" customHeight="1">
      <c r="A152" s="133" t="s">
        <v>149</v>
      </c>
      <c r="B152" s="133"/>
      <c r="C152" s="16">
        <v>2201</v>
      </c>
      <c r="D152" s="73">
        <v>2.498864152657883</v>
      </c>
    </row>
    <row r="153" spans="1:4" s="15" customFormat="1" ht="12" customHeight="1">
      <c r="A153" s="133" t="s">
        <v>150</v>
      </c>
      <c r="B153" s="133"/>
      <c r="C153" s="16">
        <v>4331</v>
      </c>
      <c r="D153" s="73">
        <v>1.293003925190487</v>
      </c>
    </row>
    <row r="154" spans="1:4" s="15" customFormat="1" ht="12" customHeight="1">
      <c r="A154" s="133" t="s">
        <v>151</v>
      </c>
      <c r="B154" s="133"/>
      <c r="C154" s="16">
        <v>2010</v>
      </c>
      <c r="D154" s="73">
        <v>2.5373134328358207</v>
      </c>
    </row>
    <row r="155" spans="1:4" s="15" customFormat="1" ht="12" customHeight="1">
      <c r="A155" s="133" t="s">
        <v>152</v>
      </c>
      <c r="B155" s="133"/>
      <c r="C155" s="16">
        <v>15130</v>
      </c>
      <c r="D155" s="73">
        <v>7.779246530072703</v>
      </c>
    </row>
    <row r="156" spans="1:4" s="15" customFormat="1" ht="12" customHeight="1">
      <c r="A156" s="133" t="s">
        <v>153</v>
      </c>
      <c r="B156" s="133"/>
      <c r="C156" s="16">
        <v>18753</v>
      </c>
      <c r="D156" s="73">
        <v>3.0341811976750384</v>
      </c>
    </row>
    <row r="157" spans="1:4" s="15" customFormat="1" ht="12" customHeight="1">
      <c r="A157" s="133" t="s">
        <v>154</v>
      </c>
      <c r="B157" s="133"/>
      <c r="C157" s="16">
        <v>666</v>
      </c>
      <c r="D157" s="73">
        <v>6.756756756756757</v>
      </c>
    </row>
    <row r="158" spans="1:4" s="15" customFormat="1" ht="12" customHeight="1">
      <c r="A158" s="139" t="s">
        <v>155</v>
      </c>
      <c r="B158" s="139"/>
      <c r="C158" s="22">
        <v>11115</v>
      </c>
      <c r="D158" s="73">
        <v>23.31983805668016</v>
      </c>
    </row>
    <row r="159" spans="1:4" s="15" customFormat="1" ht="12" customHeight="1">
      <c r="A159" s="19"/>
      <c r="B159" s="19"/>
      <c r="C159" s="19"/>
      <c r="D159" s="70"/>
    </row>
    <row r="160" spans="1:4" s="15" customFormat="1" ht="12" customHeight="1">
      <c r="A160" s="140" t="s">
        <v>156</v>
      </c>
      <c r="B160" s="140"/>
      <c r="C160" s="14">
        <f>SUM(C161:C178)</f>
        <v>20578</v>
      </c>
      <c r="D160" s="69">
        <v>253.00320730877638</v>
      </c>
    </row>
    <row r="161" spans="1:4" s="15" customFormat="1" ht="12" customHeight="1">
      <c r="A161" s="133" t="s">
        <v>157</v>
      </c>
      <c r="B161" s="133"/>
      <c r="C161" s="16">
        <v>2139</v>
      </c>
      <c r="D161" s="73">
        <v>231.13604488078542</v>
      </c>
    </row>
    <row r="162" spans="1:4" s="15" customFormat="1" ht="12" customHeight="1">
      <c r="A162" s="133" t="s">
        <v>158</v>
      </c>
      <c r="B162" s="133"/>
      <c r="C162" s="16">
        <v>1912</v>
      </c>
      <c r="D162" s="73">
        <v>959.571129707113</v>
      </c>
    </row>
    <row r="163" spans="1:4" s="15" customFormat="1" ht="12" customHeight="1">
      <c r="A163" s="133" t="s">
        <v>159</v>
      </c>
      <c r="B163" s="133"/>
      <c r="C163" s="16">
        <v>838</v>
      </c>
      <c r="D163" s="73">
        <v>340.69212410501194</v>
      </c>
    </row>
    <row r="164" spans="1:4" s="15" customFormat="1" ht="12" customHeight="1">
      <c r="A164" s="133" t="s">
        <v>160</v>
      </c>
      <c r="B164" s="133"/>
      <c r="C164" s="16">
        <v>823</v>
      </c>
      <c r="D164" s="73">
        <v>341.3122721749696</v>
      </c>
    </row>
    <row r="165" spans="1:4" s="15" customFormat="1" ht="12" customHeight="1">
      <c r="A165" s="133" t="s">
        <v>161</v>
      </c>
      <c r="B165" s="133"/>
      <c r="C165" s="16">
        <v>627</v>
      </c>
      <c r="D165" s="73">
        <v>1395.6937799043062</v>
      </c>
    </row>
    <row r="166" spans="1:4" s="15" customFormat="1" ht="12" customHeight="1">
      <c r="A166" s="133" t="s">
        <v>162</v>
      </c>
      <c r="B166" s="133"/>
      <c r="C166" s="16">
        <v>746</v>
      </c>
      <c r="D166" s="73">
        <v>100.80428954423593</v>
      </c>
    </row>
    <row r="167" spans="1:4" s="15" customFormat="1" ht="12" customHeight="1">
      <c r="A167" s="133" t="s">
        <v>163</v>
      </c>
      <c r="B167" s="133"/>
      <c r="C167" s="16">
        <v>920</v>
      </c>
      <c r="D167" s="73">
        <v>88.80434782608695</v>
      </c>
    </row>
    <row r="168" spans="1:4" s="15" customFormat="1" ht="12" customHeight="1">
      <c r="A168" s="133" t="s">
        <v>164</v>
      </c>
      <c r="B168" s="133"/>
      <c r="C168" s="16">
        <v>1002</v>
      </c>
      <c r="D168" s="73">
        <v>83.73253493013972</v>
      </c>
    </row>
    <row r="169" spans="1:4" s="15" customFormat="1" ht="12" customHeight="1">
      <c r="A169" s="133" t="s">
        <v>165</v>
      </c>
      <c r="B169" s="133"/>
      <c r="C169" s="16">
        <v>1283</v>
      </c>
      <c r="D169" s="73">
        <v>29.929851909586908</v>
      </c>
    </row>
    <row r="170" spans="1:4" s="15" customFormat="1" ht="12" customHeight="1">
      <c r="A170" s="133" t="s">
        <v>166</v>
      </c>
      <c r="B170" s="133"/>
      <c r="C170" s="16">
        <v>1009</v>
      </c>
      <c r="D170" s="73">
        <v>143.50842418235877</v>
      </c>
    </row>
    <row r="171" spans="1:4" s="15" customFormat="1" ht="12" customHeight="1">
      <c r="A171" s="133" t="s">
        <v>167</v>
      </c>
      <c r="B171" s="133"/>
      <c r="C171" s="16">
        <v>759</v>
      </c>
      <c r="D171" s="73">
        <v>16.205533596837945</v>
      </c>
    </row>
    <row r="172" spans="1:4" s="15" customFormat="1" ht="12" customHeight="1">
      <c r="A172" s="133" t="s">
        <v>168</v>
      </c>
      <c r="B172" s="133"/>
      <c r="C172" s="16">
        <v>969</v>
      </c>
      <c r="D172" s="73">
        <v>296.38802889576885</v>
      </c>
    </row>
    <row r="173" spans="1:4" s="15" customFormat="1" ht="12" customHeight="1">
      <c r="A173" s="133" t="s">
        <v>169</v>
      </c>
      <c r="B173" s="133"/>
      <c r="C173" s="16">
        <v>801</v>
      </c>
      <c r="D173" s="73">
        <v>75.53058676654182</v>
      </c>
    </row>
    <row r="174" spans="1:4" s="15" customFormat="1" ht="12" customHeight="1">
      <c r="A174" s="133" t="s">
        <v>170</v>
      </c>
      <c r="B174" s="133"/>
      <c r="C174" s="16">
        <v>1634</v>
      </c>
      <c r="D174" s="73">
        <v>37.5764993880049</v>
      </c>
    </row>
    <row r="175" spans="1:4" s="15" customFormat="1" ht="12" customHeight="1">
      <c r="A175" s="133" t="s">
        <v>171</v>
      </c>
      <c r="B175" s="133"/>
      <c r="C175" s="16">
        <v>655</v>
      </c>
      <c r="D175" s="73">
        <v>374.35114503816794</v>
      </c>
    </row>
    <row r="176" spans="1:4" s="15" customFormat="1" ht="12" customHeight="1">
      <c r="A176" s="133" t="s">
        <v>172</v>
      </c>
      <c r="B176" s="133"/>
      <c r="C176" s="16">
        <v>3359</v>
      </c>
      <c r="D176" s="73">
        <v>6.966359035427211</v>
      </c>
    </row>
    <row r="177" spans="1:4" s="15" customFormat="1" ht="12" customHeight="1">
      <c r="A177" s="133" t="s">
        <v>173</v>
      </c>
      <c r="B177" s="133"/>
      <c r="C177" s="16">
        <v>814</v>
      </c>
      <c r="D177" s="73">
        <v>395.2088452088452</v>
      </c>
    </row>
    <row r="178" spans="1:4" s="15" customFormat="1" ht="12" customHeight="1">
      <c r="A178" s="21" t="s">
        <v>219</v>
      </c>
      <c r="B178" s="21"/>
      <c r="C178" s="29">
        <v>288</v>
      </c>
      <c r="D178" s="73" t="s">
        <v>226</v>
      </c>
    </row>
    <row r="179" spans="1:4" s="15" customFormat="1" ht="12" customHeight="1">
      <c r="A179" s="19"/>
      <c r="B179" s="19"/>
      <c r="C179" s="19"/>
      <c r="D179" s="70"/>
    </row>
    <row r="180" spans="1:4" s="15" customFormat="1" ht="12" customHeight="1">
      <c r="A180" s="140" t="s">
        <v>174</v>
      </c>
      <c r="B180" s="140"/>
      <c r="C180" s="14">
        <f>SUM(C181:C186)</f>
        <v>16614</v>
      </c>
      <c r="D180" s="69">
        <v>79.62561694956061</v>
      </c>
    </row>
    <row r="181" spans="1:4" s="15" customFormat="1" ht="12" customHeight="1">
      <c r="A181" s="133" t="s">
        <v>175</v>
      </c>
      <c r="B181" s="133"/>
      <c r="C181" s="16">
        <v>5900</v>
      </c>
      <c r="D181" s="73">
        <v>104.6779661016949</v>
      </c>
    </row>
    <row r="182" spans="1:4" s="15" customFormat="1" ht="12" customHeight="1">
      <c r="A182" s="133" t="s">
        <v>176</v>
      </c>
      <c r="B182" s="133"/>
      <c r="C182" s="16">
        <v>2056</v>
      </c>
      <c r="D182" s="73">
        <v>142.07198443579767</v>
      </c>
    </row>
    <row r="183" spans="1:4" s="15" customFormat="1" ht="12" customHeight="1">
      <c r="A183" s="133" t="s">
        <v>177</v>
      </c>
      <c r="B183" s="133"/>
      <c r="C183" s="16">
        <v>1768</v>
      </c>
      <c r="D183" s="73">
        <v>40.89366515837104</v>
      </c>
    </row>
    <row r="184" spans="1:4" s="15" customFormat="1" ht="12" customHeight="1">
      <c r="A184" s="133" t="s">
        <v>178</v>
      </c>
      <c r="B184" s="133"/>
      <c r="C184" s="16">
        <v>1846</v>
      </c>
      <c r="D184" s="73">
        <v>30.390032502708557</v>
      </c>
    </row>
    <row r="185" spans="1:4" s="15" customFormat="1" ht="12" customHeight="1">
      <c r="A185" s="133" t="s">
        <v>179</v>
      </c>
      <c r="B185" s="133"/>
      <c r="C185" s="16">
        <v>3142</v>
      </c>
      <c r="D185" s="73">
        <v>56.619987269255255</v>
      </c>
    </row>
    <row r="186" spans="1:4" s="15" customFormat="1" ht="12" customHeight="1">
      <c r="A186" s="139" t="s">
        <v>180</v>
      </c>
      <c r="B186" s="139"/>
      <c r="C186" s="22">
        <v>1902</v>
      </c>
      <c r="D186" s="73">
        <v>56.20399579390115</v>
      </c>
    </row>
    <row r="187" spans="1:4" s="15" customFormat="1" ht="12" customHeight="1">
      <c r="A187" s="19"/>
      <c r="B187" s="19"/>
      <c r="C187" s="19"/>
      <c r="D187" s="70"/>
    </row>
    <row r="188" spans="1:4" s="15" customFormat="1" ht="12" customHeight="1">
      <c r="A188" s="140" t="s">
        <v>181</v>
      </c>
      <c r="B188" s="140"/>
      <c r="C188" s="14">
        <f>SUM(C189:C191)</f>
        <v>36058</v>
      </c>
      <c r="D188" s="69">
        <v>15.993676853957513</v>
      </c>
    </row>
    <row r="189" spans="1:4" s="15" customFormat="1" ht="12" customHeight="1">
      <c r="A189" s="133" t="s">
        <v>182</v>
      </c>
      <c r="B189" s="133"/>
      <c r="C189" s="16">
        <v>6178</v>
      </c>
      <c r="D189" s="73">
        <v>29.944966008416962</v>
      </c>
    </row>
    <row r="190" spans="1:4" s="15" customFormat="1" ht="12" customHeight="1">
      <c r="A190" s="133" t="s">
        <v>183</v>
      </c>
      <c r="B190" s="133"/>
      <c r="C190" s="16">
        <v>20200</v>
      </c>
      <c r="D190" s="73">
        <v>8.99009900990099</v>
      </c>
    </row>
    <row r="191" spans="1:4" s="15" customFormat="1" ht="12" customHeight="1">
      <c r="A191" s="141" t="s">
        <v>237</v>
      </c>
      <c r="B191" s="141"/>
      <c r="C191" s="29">
        <v>9680</v>
      </c>
      <c r="D191" s="73">
        <v>21.704545454545453</v>
      </c>
    </row>
    <row r="192" spans="1:4" s="15" customFormat="1" ht="12" customHeight="1">
      <c r="A192" s="19"/>
      <c r="B192" s="19"/>
      <c r="C192" s="19"/>
      <c r="D192" s="70"/>
    </row>
    <row r="193" spans="1:4" s="15" customFormat="1" ht="12" customHeight="1">
      <c r="A193" s="140" t="s">
        <v>187</v>
      </c>
      <c r="B193" s="140"/>
      <c r="C193" s="14">
        <f>SUM(C194:C203)</f>
        <v>47959</v>
      </c>
      <c r="D193" s="69">
        <v>19.464542630163265</v>
      </c>
    </row>
    <row r="194" spans="1:4" s="15" customFormat="1" ht="12" customHeight="1">
      <c r="A194" s="133" t="s">
        <v>188</v>
      </c>
      <c r="B194" s="133"/>
      <c r="C194" s="16">
        <v>9435</v>
      </c>
      <c r="D194" s="73">
        <v>16.173820879703232</v>
      </c>
    </row>
    <row r="195" spans="1:4" s="15" customFormat="1" ht="12" customHeight="1">
      <c r="A195" s="133" t="s">
        <v>190</v>
      </c>
      <c r="B195" s="133"/>
      <c r="C195" s="16">
        <v>7518</v>
      </c>
      <c r="D195" s="73">
        <v>1.449853684490556</v>
      </c>
    </row>
    <row r="196" spans="1:4" s="15" customFormat="1" ht="12" customHeight="1">
      <c r="A196" s="133" t="s">
        <v>191</v>
      </c>
      <c r="B196" s="133"/>
      <c r="C196" s="16">
        <v>648</v>
      </c>
      <c r="D196" s="73">
        <v>160.1851851851852</v>
      </c>
    </row>
    <row r="197" spans="1:4" s="15" customFormat="1" ht="12" customHeight="1">
      <c r="A197" s="133" t="s">
        <v>196</v>
      </c>
      <c r="B197" s="133"/>
      <c r="C197" s="16">
        <v>1455</v>
      </c>
      <c r="D197" s="73">
        <v>13.195876288659795</v>
      </c>
    </row>
    <row r="198" spans="1:4" s="15" customFormat="1" ht="12" customHeight="1">
      <c r="A198" s="133" t="s">
        <v>197</v>
      </c>
      <c r="B198" s="133"/>
      <c r="C198" s="16">
        <v>13260</v>
      </c>
      <c r="D198" s="73">
        <v>22.458521870286578</v>
      </c>
    </row>
    <row r="199" spans="1:4" s="15" customFormat="1" ht="12" customHeight="1">
      <c r="A199" s="133" t="s">
        <v>198</v>
      </c>
      <c r="B199" s="133"/>
      <c r="C199" s="16">
        <v>1952</v>
      </c>
      <c r="D199" s="73">
        <v>45.03073770491803</v>
      </c>
    </row>
    <row r="200" spans="1:4" s="15" customFormat="1" ht="12" customHeight="1">
      <c r="A200" s="133" t="s">
        <v>201</v>
      </c>
      <c r="B200" s="133"/>
      <c r="C200" s="16">
        <v>3889</v>
      </c>
      <c r="D200" s="73">
        <v>8.742607354075597</v>
      </c>
    </row>
    <row r="201" spans="1:4" s="15" customFormat="1" ht="12" customHeight="1">
      <c r="A201" s="133" t="s">
        <v>202</v>
      </c>
      <c r="B201" s="133"/>
      <c r="C201" s="16">
        <v>599</v>
      </c>
      <c r="D201" s="73">
        <v>130.2170283806344</v>
      </c>
    </row>
    <row r="202" spans="1:4" s="15" customFormat="1" ht="12" customHeight="1">
      <c r="A202" s="133" t="s">
        <v>203</v>
      </c>
      <c r="B202" s="133"/>
      <c r="C202" s="16">
        <v>1682</v>
      </c>
      <c r="D202" s="73">
        <v>25.208085612366233</v>
      </c>
    </row>
    <row r="203" spans="1:4" s="64" customFormat="1" ht="12" customHeight="1">
      <c r="A203" s="141" t="s">
        <v>204</v>
      </c>
      <c r="B203" s="141"/>
      <c r="C203" s="22">
        <v>7521</v>
      </c>
      <c r="D203" s="73">
        <v>14.213535434117802</v>
      </c>
    </row>
    <row r="204" spans="1:4" s="15" customFormat="1" ht="12" customHeight="1">
      <c r="A204" s="19"/>
      <c r="B204" s="19"/>
      <c r="C204" s="19"/>
      <c r="D204" s="70"/>
    </row>
    <row r="205" spans="1:4" s="15" customFormat="1" ht="12" customHeight="1">
      <c r="A205" s="140" t="s">
        <v>206</v>
      </c>
      <c r="B205" s="140"/>
      <c r="C205" s="14">
        <f>SUM(C206:C213)</f>
        <v>274103</v>
      </c>
      <c r="D205" s="69">
        <v>129.28534164164566</v>
      </c>
    </row>
    <row r="206" spans="1:4" s="15" customFormat="1" ht="12" customHeight="1">
      <c r="A206" s="133" t="s">
        <v>207</v>
      </c>
      <c r="B206" s="133"/>
      <c r="C206" s="16">
        <f>SUM(C56:C66)</f>
        <v>10079</v>
      </c>
      <c r="D206" s="73">
        <v>511.59837285444985</v>
      </c>
    </row>
    <row r="207" spans="1:4" s="15" customFormat="1" ht="12" customHeight="1">
      <c r="A207" s="133" t="s">
        <v>208</v>
      </c>
      <c r="B207" s="133"/>
      <c r="C207" s="16">
        <f>SUM(C69:C121)</f>
        <v>30820</v>
      </c>
      <c r="D207" s="73">
        <v>493.8449059052563</v>
      </c>
    </row>
    <row r="208" spans="1:4" s="15" customFormat="1" ht="12" customHeight="1">
      <c r="A208" s="133" t="s">
        <v>209</v>
      </c>
      <c r="B208" s="133"/>
      <c r="C208" s="16">
        <f>SUM(C125:C147)</f>
        <v>55057</v>
      </c>
      <c r="D208" s="73">
        <v>116.58826307281545</v>
      </c>
    </row>
    <row r="209" spans="1:4" s="15" customFormat="1" ht="12" customHeight="1">
      <c r="A209" s="133" t="s">
        <v>210</v>
      </c>
      <c r="B209" s="133"/>
      <c r="C209" s="16">
        <f>SUM(C151:C158)</f>
        <v>56938</v>
      </c>
      <c r="D209" s="73">
        <v>10.57992904562858</v>
      </c>
    </row>
    <row r="210" spans="1:4" s="15" customFormat="1" ht="12" customHeight="1">
      <c r="A210" s="133" t="s">
        <v>211</v>
      </c>
      <c r="B210" s="133"/>
      <c r="C210" s="16">
        <f>SUM(C161:C178)</f>
        <v>20578</v>
      </c>
      <c r="D210" s="73">
        <v>253.00320730877638</v>
      </c>
    </row>
    <row r="211" spans="1:4" s="15" customFormat="1" ht="12" customHeight="1">
      <c r="A211" s="133" t="s">
        <v>212</v>
      </c>
      <c r="B211" s="133"/>
      <c r="C211" s="16">
        <f>SUM(C181:C186)</f>
        <v>16614</v>
      </c>
      <c r="D211" s="73">
        <v>79.62561694956061</v>
      </c>
    </row>
    <row r="212" spans="1:4" s="15" customFormat="1" ht="12" customHeight="1">
      <c r="A212" s="133" t="s">
        <v>213</v>
      </c>
      <c r="B212" s="133"/>
      <c r="C212" s="16">
        <f>SUM(C189:C191)</f>
        <v>36058</v>
      </c>
      <c r="D212" s="73">
        <v>15.993676853957513</v>
      </c>
    </row>
    <row r="213" spans="1:4" s="15" customFormat="1" ht="12" customHeight="1">
      <c r="A213" s="139" t="s">
        <v>214</v>
      </c>
      <c r="B213" s="139"/>
      <c r="C213" s="22">
        <f>SUM(C194:C203)</f>
        <v>47959</v>
      </c>
      <c r="D213" s="73">
        <v>19.464542630163265</v>
      </c>
    </row>
    <row r="214" spans="1:4" s="15" customFormat="1" ht="12" customHeight="1">
      <c r="A214" s="19"/>
      <c r="B214" s="19"/>
      <c r="C214" s="19"/>
      <c r="D214" s="70"/>
    </row>
    <row r="215" spans="1:4" s="15" customFormat="1" ht="12" customHeight="1">
      <c r="A215" s="140" t="s">
        <v>264</v>
      </c>
      <c r="B215" s="140"/>
      <c r="C215" s="14">
        <f>SUM(C216:C219)</f>
        <v>89534</v>
      </c>
      <c r="D215" s="69">
        <v>364.0672817030402</v>
      </c>
    </row>
    <row r="216" spans="1:4" s="15" customFormat="1" ht="12" customHeight="1">
      <c r="A216" s="133" t="s">
        <v>259</v>
      </c>
      <c r="B216" s="133"/>
      <c r="C216" s="16">
        <f>+C161+C162+C164+C165+C166+C167+C168+C170+C171+C172+C173+C174+C175+C176+C177+C182</f>
        <v>20225</v>
      </c>
      <c r="D216" s="73">
        <v>255.84672435105068</v>
      </c>
    </row>
    <row r="217" spans="1:4" s="15" customFormat="1" ht="12" customHeight="1">
      <c r="A217" s="133" t="s">
        <v>260</v>
      </c>
      <c r="B217" s="133"/>
      <c r="C217" s="16">
        <f>+C56+C57+C58+C59+C60+C61+C62+C63+C64+C65+C66+C78</f>
        <v>10494</v>
      </c>
      <c r="D217" s="73">
        <v>496.08347627215556</v>
      </c>
    </row>
    <row r="218" spans="1:4" s="15" customFormat="1" ht="12" customHeight="1">
      <c r="A218" s="133" t="s">
        <v>261</v>
      </c>
      <c r="B218" s="133"/>
      <c r="C218" s="16">
        <f>+C125+C127+C129+C130+C134+C136+C137+C138+C139+C140+C142+C143+C145+C146+C151+C158</f>
        <v>28419</v>
      </c>
      <c r="D218" s="73">
        <v>196.23491326225414</v>
      </c>
    </row>
    <row r="219" spans="1:4" s="15" customFormat="1" ht="12" customHeight="1">
      <c r="A219" s="133" t="s">
        <v>262</v>
      </c>
      <c r="B219" s="133"/>
      <c r="C219" s="16">
        <f>+C69+C70+C71+C72+C73+C74+C75+C76+C77+C79+C80+C81+C82+C83+C84+C85+C86+C87+C88+C89+C90+C91+C92+C93+C94+C95+C96+C97+C98+C99+C100+C101+C102+C103+C104+C105+C106+C107+C108+C109+C110+C111+C112+C113+C114+C115+C116+C117+C118+C119+C120</f>
        <v>30396</v>
      </c>
      <c r="D219" s="73">
        <v>499.1051454138702</v>
      </c>
    </row>
    <row r="220" spans="1:4" s="15" customFormat="1" ht="12" customHeight="1">
      <c r="A220" s="21" t="s">
        <v>263</v>
      </c>
      <c r="B220" s="21"/>
      <c r="C220" s="29">
        <f>+C131+C133+C135+C147+C163+C169+C183+C186</f>
        <v>22760</v>
      </c>
      <c r="D220" s="73">
        <v>64.51669595782073</v>
      </c>
    </row>
    <row r="221" spans="1:4" s="15" customFormat="1" ht="12" customHeight="1">
      <c r="A221" s="25"/>
      <c r="B221" s="25"/>
      <c r="C221" s="26"/>
      <c r="D221" s="70"/>
    </row>
    <row r="222" spans="1:4" s="15" customFormat="1" ht="12" customHeight="1">
      <c r="A222" s="61" t="s">
        <v>265</v>
      </c>
      <c r="B222" s="61"/>
      <c r="C222" s="10">
        <f>+C205-C215</f>
        <v>184569</v>
      </c>
      <c r="D222" s="69">
        <v>15.393159197915143</v>
      </c>
    </row>
    <row r="223" spans="1:4" s="43" customFormat="1" ht="5.25" customHeight="1">
      <c r="A223" s="167"/>
      <c r="B223" s="167"/>
      <c r="C223" s="167"/>
      <c r="D223" s="135"/>
    </row>
    <row r="224" spans="1:4" s="63" customFormat="1" ht="12" customHeight="1">
      <c r="A224" s="161" t="s">
        <v>266</v>
      </c>
      <c r="B224" s="162"/>
      <c r="C224" s="162"/>
      <c r="D224" s="162"/>
    </row>
    <row r="225" spans="1:250" s="15" customFormat="1" ht="12" customHeight="1">
      <c r="A225" s="163" t="s">
        <v>269</v>
      </c>
      <c r="B225" s="163"/>
      <c r="C225" s="163"/>
      <c r="D225" s="135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</row>
    <row r="226" spans="1:250" s="15" customFormat="1" ht="12" customHeight="1">
      <c r="A226" s="163" t="s">
        <v>248</v>
      </c>
      <c r="B226" s="163"/>
      <c r="C226" s="163"/>
      <c r="D226" s="135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59"/>
      <c r="GT226" s="59"/>
      <c r="GU226" s="59"/>
      <c r="GV226" s="59"/>
      <c r="GW226" s="59"/>
      <c r="GX226" s="59"/>
      <c r="GY226" s="59"/>
      <c r="GZ226" s="59"/>
      <c r="HA226" s="59"/>
      <c r="HB226" s="59"/>
      <c r="HC226" s="59"/>
      <c r="HD226" s="59"/>
      <c r="HE226" s="59"/>
      <c r="HF226" s="59"/>
      <c r="HG226" s="59"/>
      <c r="HH226" s="59"/>
      <c r="HI226" s="59"/>
      <c r="HJ226" s="59"/>
      <c r="HK226" s="59"/>
      <c r="HL226" s="59"/>
      <c r="HM226" s="59"/>
      <c r="HN226" s="59"/>
      <c r="HO226" s="59"/>
      <c r="HP226" s="59"/>
      <c r="HQ226" s="59"/>
      <c r="HR226" s="59"/>
      <c r="HS226" s="59"/>
      <c r="HT226" s="59"/>
      <c r="HU226" s="59"/>
      <c r="HV226" s="59"/>
      <c r="HW226" s="59"/>
      <c r="HX226" s="59"/>
      <c r="HY226" s="59"/>
      <c r="HZ226" s="59"/>
      <c r="IA226" s="59"/>
      <c r="IB226" s="59"/>
      <c r="IC226" s="59"/>
      <c r="ID226" s="59"/>
      <c r="IE226" s="59"/>
      <c r="IF226" s="59"/>
      <c r="IG226" s="59"/>
      <c r="IH226" s="59"/>
      <c r="II226" s="59"/>
      <c r="IJ226" s="59"/>
      <c r="IK226" s="59"/>
      <c r="IL226" s="59"/>
      <c r="IM226" s="59"/>
      <c r="IN226" s="59"/>
      <c r="IO226" s="59"/>
      <c r="IP226" s="59"/>
    </row>
    <row r="227" spans="1:250" s="15" customFormat="1" ht="23.25" customHeight="1">
      <c r="A227" s="164" t="s">
        <v>256</v>
      </c>
      <c r="B227" s="164"/>
      <c r="C227" s="164"/>
      <c r="D227" s="155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  <c r="HH227" s="59"/>
      <c r="HI227" s="59"/>
      <c r="HJ227" s="59"/>
      <c r="HK227" s="59"/>
      <c r="HL227" s="59"/>
      <c r="HM227" s="59"/>
      <c r="HN227" s="59"/>
      <c r="HO227" s="59"/>
      <c r="HP227" s="59"/>
      <c r="HQ227" s="59"/>
      <c r="HR227" s="59"/>
      <c r="HS227" s="59"/>
      <c r="HT227" s="59"/>
      <c r="HU227" s="59"/>
      <c r="HV227" s="59"/>
      <c r="HW227" s="59"/>
      <c r="HX227" s="59"/>
      <c r="HY227" s="59"/>
      <c r="HZ227" s="59"/>
      <c r="IA227" s="59"/>
      <c r="IB227" s="59"/>
      <c r="IC227" s="59"/>
      <c r="ID227" s="59"/>
      <c r="IE227" s="59"/>
      <c r="IF227" s="59"/>
      <c r="IG227" s="59"/>
      <c r="IH227" s="59"/>
      <c r="II227" s="59"/>
      <c r="IJ227" s="59"/>
      <c r="IK227" s="59"/>
      <c r="IL227" s="59"/>
      <c r="IM227" s="59"/>
      <c r="IN227" s="59"/>
      <c r="IO227" s="59"/>
      <c r="IP227" s="59"/>
    </row>
    <row r="228" spans="1:4" s="65" customFormat="1" ht="12" customHeight="1">
      <c r="A228" s="131" t="s">
        <v>267</v>
      </c>
      <c r="B228" s="135"/>
      <c r="C228" s="135"/>
      <c r="D228" s="135"/>
    </row>
    <row r="229" spans="1:250" s="15" customFormat="1" ht="5.25" customHeight="1">
      <c r="A229" s="165"/>
      <c r="B229" s="165"/>
      <c r="C229" s="165"/>
      <c r="D229" s="135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59"/>
      <c r="HE229" s="59"/>
      <c r="HF229" s="59"/>
      <c r="HG229" s="59"/>
      <c r="HH229" s="59"/>
      <c r="HI229" s="59"/>
      <c r="HJ229" s="59"/>
      <c r="HK229" s="59"/>
      <c r="HL229" s="59"/>
      <c r="HM229" s="59"/>
      <c r="HN229" s="59"/>
      <c r="HO229" s="59"/>
      <c r="HP229" s="59"/>
      <c r="HQ229" s="59"/>
      <c r="HR229" s="59"/>
      <c r="HS229" s="59"/>
      <c r="HT229" s="59"/>
      <c r="HU229" s="59"/>
      <c r="HV229" s="59"/>
      <c r="HW229" s="59"/>
      <c r="HX229" s="59"/>
      <c r="HY229" s="59"/>
      <c r="HZ229" s="59"/>
      <c r="IA229" s="59"/>
      <c r="IB229" s="59"/>
      <c r="IC229" s="59"/>
      <c r="ID229" s="59"/>
      <c r="IE229" s="59"/>
      <c r="IF229" s="59"/>
      <c r="IG229" s="59"/>
      <c r="IH229" s="59"/>
      <c r="II229" s="59"/>
      <c r="IJ229" s="59"/>
      <c r="IK229" s="59"/>
      <c r="IL229" s="59"/>
      <c r="IM229" s="59"/>
      <c r="IN229" s="59"/>
      <c r="IO229" s="59"/>
      <c r="IP229" s="59"/>
    </row>
    <row r="230" spans="1:250" s="15" customFormat="1" ht="23.25" customHeight="1">
      <c r="A230" s="160" t="s">
        <v>270</v>
      </c>
      <c r="B230" s="160"/>
      <c r="C230" s="160"/>
      <c r="D230" s="155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59"/>
      <c r="HE230" s="59"/>
      <c r="HF230" s="59"/>
      <c r="HG230" s="59"/>
      <c r="HH230" s="59"/>
      <c r="HI230" s="59"/>
      <c r="HJ230" s="59"/>
      <c r="HK230" s="59"/>
      <c r="HL230" s="59"/>
      <c r="HM230" s="59"/>
      <c r="HN230" s="59"/>
      <c r="HO230" s="59"/>
      <c r="HP230" s="59"/>
      <c r="HQ230" s="59"/>
      <c r="HR230" s="59"/>
      <c r="HS230" s="59"/>
      <c r="HT230" s="59"/>
      <c r="HU230" s="59"/>
      <c r="HV230" s="59"/>
      <c r="HW230" s="59"/>
      <c r="HX230" s="59"/>
      <c r="HY230" s="59"/>
      <c r="HZ230" s="59"/>
      <c r="IA230" s="59"/>
      <c r="IB230" s="59"/>
      <c r="IC230" s="59"/>
      <c r="ID230" s="59"/>
      <c r="IE230" s="59"/>
      <c r="IF230" s="59"/>
      <c r="IG230" s="59"/>
      <c r="IH230" s="59"/>
      <c r="II230" s="59"/>
      <c r="IJ230" s="59"/>
      <c r="IK230" s="59"/>
      <c r="IL230" s="59"/>
      <c r="IM230" s="59"/>
      <c r="IN230" s="59"/>
      <c r="IO230" s="59"/>
      <c r="IP230" s="59"/>
    </row>
    <row r="231" spans="1:250" s="49" customFormat="1" ht="5.25" customHeight="1">
      <c r="A231" s="165"/>
      <c r="B231" s="165"/>
      <c r="C231" s="165"/>
      <c r="D231" s="135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  <c r="GC231" s="59"/>
      <c r="GD231" s="59"/>
      <c r="GE231" s="59"/>
      <c r="GF231" s="59"/>
      <c r="GG231" s="59"/>
      <c r="GH231" s="59"/>
      <c r="GI231" s="59"/>
      <c r="GJ231" s="59"/>
      <c r="GK231" s="59"/>
      <c r="GL231" s="59"/>
      <c r="GM231" s="59"/>
      <c r="GN231" s="59"/>
      <c r="GO231" s="59"/>
      <c r="GP231" s="59"/>
      <c r="GQ231" s="59"/>
      <c r="GR231" s="59"/>
      <c r="GS231" s="59"/>
      <c r="GT231" s="59"/>
      <c r="GU231" s="59"/>
      <c r="GV231" s="59"/>
      <c r="GW231" s="59"/>
      <c r="GX231" s="59"/>
      <c r="GY231" s="59"/>
      <c r="GZ231" s="59"/>
      <c r="HA231" s="59"/>
      <c r="HB231" s="59"/>
      <c r="HC231" s="59"/>
      <c r="HD231" s="59"/>
      <c r="HE231" s="59"/>
      <c r="HF231" s="59"/>
      <c r="HG231" s="59"/>
      <c r="HH231" s="59"/>
      <c r="HI231" s="59"/>
      <c r="HJ231" s="59"/>
      <c r="HK231" s="59"/>
      <c r="HL231" s="59"/>
      <c r="HM231" s="59"/>
      <c r="HN231" s="59"/>
      <c r="HO231" s="59"/>
      <c r="HP231" s="59"/>
      <c r="HQ231" s="59"/>
      <c r="HR231" s="59"/>
      <c r="HS231" s="59"/>
      <c r="HT231" s="59"/>
      <c r="HU231" s="59"/>
      <c r="HV231" s="59"/>
      <c r="HW231" s="59"/>
      <c r="HX231" s="59"/>
      <c r="HY231" s="59"/>
      <c r="HZ231" s="59"/>
      <c r="IA231" s="59"/>
      <c r="IB231" s="59"/>
      <c r="IC231" s="59"/>
      <c r="ID231" s="59"/>
      <c r="IE231" s="59"/>
      <c r="IF231" s="59"/>
      <c r="IG231" s="59"/>
      <c r="IH231" s="59"/>
      <c r="II231" s="59"/>
      <c r="IJ231" s="59"/>
      <c r="IK231" s="59"/>
      <c r="IL231" s="59"/>
      <c r="IM231" s="59"/>
      <c r="IN231" s="59"/>
      <c r="IO231" s="59"/>
      <c r="IP231" s="59"/>
    </row>
    <row r="232" spans="1:250" ht="12" customHeight="1">
      <c r="A232" s="165" t="s">
        <v>271</v>
      </c>
      <c r="B232" s="165"/>
      <c r="C232" s="165"/>
      <c r="D232" s="135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  <c r="GC232" s="59"/>
      <c r="GD232" s="59"/>
      <c r="GE232" s="59"/>
      <c r="GF232" s="59"/>
      <c r="GG232" s="59"/>
      <c r="GH232" s="59"/>
      <c r="GI232" s="59"/>
      <c r="GJ232" s="59"/>
      <c r="GK232" s="59"/>
      <c r="GL232" s="59"/>
      <c r="GM232" s="59"/>
      <c r="GN232" s="59"/>
      <c r="GO232" s="59"/>
      <c r="GP232" s="59"/>
      <c r="GQ232" s="59"/>
      <c r="GR232" s="59"/>
      <c r="GS232" s="59"/>
      <c r="GT232" s="59"/>
      <c r="GU232" s="59"/>
      <c r="GV232" s="59"/>
      <c r="GW232" s="59"/>
      <c r="GX232" s="59"/>
      <c r="GY232" s="59"/>
      <c r="GZ232" s="59"/>
      <c r="HA232" s="59"/>
      <c r="HB232" s="59"/>
      <c r="HC232" s="59"/>
      <c r="HD232" s="59"/>
      <c r="HE232" s="59"/>
      <c r="HF232" s="59"/>
      <c r="HG232" s="59"/>
      <c r="HH232" s="59"/>
      <c r="HI232" s="59"/>
      <c r="HJ232" s="59"/>
      <c r="HK232" s="59"/>
      <c r="HL232" s="59"/>
      <c r="HM232" s="59"/>
      <c r="HN232" s="59"/>
      <c r="HO232" s="59"/>
      <c r="HP232" s="59"/>
      <c r="HQ232" s="59"/>
      <c r="HR232" s="59"/>
      <c r="HS232" s="59"/>
      <c r="HT232" s="59"/>
      <c r="HU232" s="59"/>
      <c r="HV232" s="59"/>
      <c r="HW232" s="59"/>
      <c r="HX232" s="59"/>
      <c r="HY232" s="59"/>
      <c r="HZ232" s="59"/>
      <c r="IA232" s="59"/>
      <c r="IB232" s="59"/>
      <c r="IC232" s="59"/>
      <c r="ID232" s="59"/>
      <c r="IE232" s="59"/>
      <c r="IF232" s="59"/>
      <c r="IG232" s="59"/>
      <c r="IH232" s="59"/>
      <c r="II232" s="59"/>
      <c r="IJ232" s="59"/>
      <c r="IK232" s="59"/>
      <c r="IL232" s="59"/>
      <c r="IM232" s="59"/>
      <c r="IN232" s="59"/>
      <c r="IO232" s="59"/>
      <c r="IP232" s="59"/>
    </row>
    <row r="233" spans="1:250" ht="12" customHeight="1">
      <c r="A233" s="165" t="s">
        <v>223</v>
      </c>
      <c r="B233" s="165"/>
      <c r="C233" s="165"/>
      <c r="D233" s="135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  <c r="GC233" s="59"/>
      <c r="GD233" s="59"/>
      <c r="GE233" s="59"/>
      <c r="GF233" s="59"/>
      <c r="GG233" s="59"/>
      <c r="GH233" s="59"/>
      <c r="GI233" s="59"/>
      <c r="GJ233" s="59"/>
      <c r="GK233" s="59"/>
      <c r="GL233" s="59"/>
      <c r="GM233" s="59"/>
      <c r="GN233" s="59"/>
      <c r="GO233" s="59"/>
      <c r="GP233" s="59"/>
      <c r="GQ233" s="59"/>
      <c r="GR233" s="59"/>
      <c r="GS233" s="59"/>
      <c r="GT233" s="59"/>
      <c r="GU233" s="59"/>
      <c r="GV233" s="59"/>
      <c r="GW233" s="59"/>
      <c r="GX233" s="59"/>
      <c r="GY233" s="59"/>
      <c r="GZ233" s="59"/>
      <c r="HA233" s="59"/>
      <c r="HB233" s="59"/>
      <c r="HC233" s="59"/>
      <c r="HD233" s="59"/>
      <c r="HE233" s="59"/>
      <c r="HF233" s="59"/>
      <c r="HG233" s="59"/>
      <c r="HH233" s="59"/>
      <c r="HI233" s="59"/>
      <c r="HJ233" s="59"/>
      <c r="HK233" s="59"/>
      <c r="HL233" s="59"/>
      <c r="HM233" s="59"/>
      <c r="HN233" s="59"/>
      <c r="HO233" s="59"/>
      <c r="HP233" s="59"/>
      <c r="HQ233" s="59"/>
      <c r="HR233" s="59"/>
      <c r="HS233" s="59"/>
      <c r="HT233" s="59"/>
      <c r="HU233" s="59"/>
      <c r="HV233" s="59"/>
      <c r="HW233" s="59"/>
      <c r="HX233" s="59"/>
      <c r="HY233" s="59"/>
      <c r="HZ233" s="59"/>
      <c r="IA233" s="59"/>
      <c r="IB233" s="59"/>
      <c r="IC233" s="59"/>
      <c r="ID233" s="59"/>
      <c r="IE233" s="59"/>
      <c r="IF233" s="59"/>
      <c r="IG233" s="59"/>
      <c r="IH233" s="59"/>
      <c r="II233" s="59"/>
      <c r="IJ233" s="59"/>
      <c r="IK233" s="59"/>
      <c r="IL233" s="59"/>
      <c r="IM233" s="59"/>
      <c r="IN233" s="59"/>
      <c r="IO233" s="59"/>
      <c r="IP233" s="59"/>
    </row>
    <row r="234" spans="1:4" s="65" customFormat="1" ht="12" customHeight="1">
      <c r="A234" s="168"/>
      <c r="B234" s="135"/>
      <c r="C234" s="135"/>
      <c r="D234" s="135"/>
    </row>
    <row r="235" spans="1:4" s="63" customFormat="1" ht="12" customHeight="1">
      <c r="A235" s="169"/>
      <c r="B235" s="162"/>
      <c r="C235" s="162"/>
      <c r="D235" s="162"/>
    </row>
    <row r="236" ht="12" customHeight="1"/>
    <row r="237" ht="12" customHeight="1"/>
    <row r="238" ht="12" customHeight="1"/>
    <row r="239" ht="12" customHeight="1"/>
  </sheetData>
  <sheetProtection/>
  <mergeCells count="195">
    <mergeCell ref="A231:D231"/>
    <mergeCell ref="A232:D232"/>
    <mergeCell ref="A233:D233"/>
    <mergeCell ref="A234:D234"/>
    <mergeCell ref="A235:D235"/>
    <mergeCell ref="A1:D1"/>
    <mergeCell ref="A2:D2"/>
    <mergeCell ref="A3:D3"/>
    <mergeCell ref="A4:D4"/>
    <mergeCell ref="A5:B5"/>
    <mergeCell ref="A6:B6"/>
    <mergeCell ref="A7:C7"/>
    <mergeCell ref="A8:B8"/>
    <mergeCell ref="A10:B10"/>
    <mergeCell ref="A11:B11"/>
    <mergeCell ref="A15:B15"/>
    <mergeCell ref="A223:D223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80:B180"/>
    <mergeCell ref="A181:B181"/>
    <mergeCell ref="A182:B182"/>
    <mergeCell ref="A183:B183"/>
    <mergeCell ref="A184:B184"/>
    <mergeCell ref="A185:B185"/>
    <mergeCell ref="A186:B186"/>
    <mergeCell ref="A188:B188"/>
    <mergeCell ref="A189:B189"/>
    <mergeCell ref="A190:B190"/>
    <mergeCell ref="A191:B191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5:B215"/>
    <mergeCell ref="A216:B216"/>
    <mergeCell ref="A217:B217"/>
    <mergeCell ref="A218:B218"/>
    <mergeCell ref="A219:B219"/>
    <mergeCell ref="A230:D230"/>
    <mergeCell ref="A224:D224"/>
    <mergeCell ref="A225:D225"/>
    <mergeCell ref="A226:D226"/>
    <mergeCell ref="A227:D227"/>
    <mergeCell ref="A228:D228"/>
    <mergeCell ref="A229:D2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1" customWidth="1"/>
    <col min="2" max="2" width="31.00390625" style="1" customWidth="1"/>
    <col min="3" max="3" width="15.7109375" style="2" customWidth="1"/>
    <col min="4" max="4" width="15.7109375" style="46" customWidth="1"/>
    <col min="5" max="222" width="9.140625" style="1" customWidth="1"/>
    <col min="223" max="223" width="1.7109375" style="1" customWidth="1"/>
    <col min="224" max="224" width="28.140625" style="1" customWidth="1"/>
    <col min="225" max="242" width="8.421875" style="1" customWidth="1"/>
    <col min="243" max="16384" width="9.140625" style="1" customWidth="1"/>
  </cols>
  <sheetData>
    <row r="1" spans="1:4" s="3" customFormat="1" ht="12.75" customHeight="1">
      <c r="A1" s="148"/>
      <c r="B1" s="148"/>
      <c r="C1" s="148"/>
      <c r="D1" s="135"/>
    </row>
    <row r="2" spans="1:256" s="3" customFormat="1" ht="12.75" customHeight="1">
      <c r="A2" s="148" t="s">
        <v>254</v>
      </c>
      <c r="B2" s="148"/>
      <c r="C2" s="148"/>
      <c r="D2" s="16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4" s="4" customFormat="1" ht="12.75" customHeight="1">
      <c r="A3" s="172"/>
      <c r="B3" s="135"/>
      <c r="C3" s="135"/>
      <c r="D3" s="135"/>
    </row>
    <row r="4" spans="1:4" s="4" customFormat="1" ht="12.75" customHeight="1">
      <c r="A4" s="151"/>
      <c r="B4" s="151"/>
      <c r="C4" s="151"/>
      <c r="D4" s="156"/>
    </row>
    <row r="5" spans="1:256" s="5" customFormat="1" ht="12" customHeight="1">
      <c r="A5" s="173"/>
      <c r="B5" s="174"/>
      <c r="C5" s="6" t="s">
        <v>218</v>
      </c>
      <c r="D5" s="52" t="s">
        <v>225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s="5" customFormat="1" ht="12" customHeight="1">
      <c r="A6" s="175"/>
      <c r="B6" s="176"/>
      <c r="C6" s="7" t="s">
        <v>224</v>
      </c>
      <c r="D6" s="54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8" customFormat="1" ht="12" customHeight="1">
      <c r="A7" s="53"/>
      <c r="B7" s="55"/>
      <c r="C7" s="56"/>
      <c r="D7" s="57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4" s="9" customFormat="1" ht="12" customHeight="1">
      <c r="A8" s="177" t="s">
        <v>255</v>
      </c>
      <c r="B8" s="177"/>
      <c r="C8" s="10">
        <v>281220</v>
      </c>
      <c r="D8" s="30">
        <v>125.14970485740702</v>
      </c>
    </row>
    <row r="9" spans="1:4" s="9" customFormat="1" ht="12" customHeight="1">
      <c r="A9" s="11"/>
      <c r="B9" s="11"/>
      <c r="C9" s="12"/>
      <c r="D9" s="30"/>
    </row>
    <row r="10" spans="1:4" s="13" customFormat="1" ht="12" customHeight="1">
      <c r="A10" s="140" t="s">
        <v>0</v>
      </c>
      <c r="B10" s="140"/>
      <c r="C10" s="14">
        <v>103771</v>
      </c>
      <c r="D10" s="32">
        <v>28.54651106763932</v>
      </c>
    </row>
    <row r="11" spans="1:4" s="15" customFormat="1" ht="12" customHeight="1">
      <c r="A11" s="133" t="s">
        <v>1</v>
      </c>
      <c r="B11" s="133"/>
      <c r="C11" s="16">
        <v>47960</v>
      </c>
      <c r="D11" s="33">
        <v>19.480817347789824</v>
      </c>
    </row>
    <row r="12" spans="1:4" s="15" customFormat="1" ht="12" customHeight="1">
      <c r="A12" s="17"/>
      <c r="B12" s="18" t="s">
        <v>2</v>
      </c>
      <c r="C12" s="16">
        <v>27612</v>
      </c>
      <c r="D12" s="33">
        <v>12.154135882949442</v>
      </c>
    </row>
    <row r="13" spans="1:4" s="15" customFormat="1" ht="12" customHeight="1">
      <c r="A13" s="17"/>
      <c r="B13" s="18" t="s">
        <v>3</v>
      </c>
      <c r="C13" s="16">
        <v>13260</v>
      </c>
      <c r="D13" s="33">
        <v>22.518853695324285</v>
      </c>
    </row>
    <row r="14" spans="1:4" s="15" customFormat="1" ht="12" customHeight="1">
      <c r="A14" s="17"/>
      <c r="B14" s="19" t="s">
        <v>4</v>
      </c>
      <c r="C14" s="16">
        <v>7088</v>
      </c>
      <c r="D14" s="33">
        <v>42.339164785553045</v>
      </c>
    </row>
    <row r="15" spans="1:4" s="15" customFormat="1" ht="12" customHeight="1">
      <c r="A15" s="133" t="s">
        <v>5</v>
      </c>
      <c r="B15" s="133"/>
      <c r="C15" s="16">
        <v>36058</v>
      </c>
      <c r="D15" s="33">
        <v>15.846691441566366</v>
      </c>
    </row>
    <row r="16" spans="1:4" s="15" customFormat="1" ht="12" customHeight="1">
      <c r="A16" s="17"/>
      <c r="B16" s="18" t="s">
        <v>6</v>
      </c>
      <c r="C16" s="16">
        <v>20200</v>
      </c>
      <c r="D16" s="33">
        <v>8.826732673267326</v>
      </c>
    </row>
    <row r="17" spans="1:4" s="15" customFormat="1" ht="12" customHeight="1">
      <c r="A17" s="17"/>
      <c r="B17" s="18" t="s">
        <v>7</v>
      </c>
      <c r="C17" s="16">
        <v>6178</v>
      </c>
      <c r="D17" s="33">
        <v>30.042084817092913</v>
      </c>
    </row>
    <row r="18" spans="1:4" s="15" customFormat="1" ht="12" customHeight="1">
      <c r="A18" s="20"/>
      <c r="B18" s="18" t="s">
        <v>8</v>
      </c>
      <c r="C18" s="16">
        <v>9680</v>
      </c>
      <c r="D18" s="33">
        <v>21.43595041322314</v>
      </c>
    </row>
    <row r="19" spans="1:4" s="15" customFormat="1" ht="12" customHeight="1">
      <c r="A19" s="141" t="s">
        <v>9</v>
      </c>
      <c r="B19" s="141"/>
      <c r="C19" s="22">
        <v>19753</v>
      </c>
      <c r="D19" s="38">
        <v>73.74069761555207</v>
      </c>
    </row>
    <row r="20" spans="1:4" s="15" customFormat="1" ht="12" customHeight="1">
      <c r="A20" s="20"/>
      <c r="B20" s="20"/>
      <c r="C20" s="20"/>
      <c r="D20" s="30"/>
    </row>
    <row r="21" spans="1:4" s="13" customFormat="1" ht="12" customHeight="1">
      <c r="A21" s="140" t="s">
        <v>234</v>
      </c>
      <c r="B21" s="140"/>
      <c r="C21" s="14">
        <v>111995</v>
      </c>
      <c r="D21" s="32">
        <v>62.20992008571812</v>
      </c>
    </row>
    <row r="22" spans="1:4" s="15" customFormat="1" ht="12" customHeight="1">
      <c r="A22" s="133" t="s">
        <v>11</v>
      </c>
      <c r="B22" s="133"/>
      <c r="C22" s="16">
        <v>6792</v>
      </c>
      <c r="D22" s="33">
        <v>611.6313309776207</v>
      </c>
    </row>
    <row r="23" spans="1:4" s="15" customFormat="1" ht="12" customHeight="1">
      <c r="A23" s="133" t="s">
        <v>12</v>
      </c>
      <c r="B23" s="133"/>
      <c r="C23" s="16">
        <v>5180</v>
      </c>
      <c r="D23" s="33">
        <v>99.15057915057915</v>
      </c>
    </row>
    <row r="24" spans="1:4" s="15" customFormat="1" ht="12" customHeight="1">
      <c r="A24" s="133" t="s">
        <v>13</v>
      </c>
      <c r="B24" s="133"/>
      <c r="C24" s="16">
        <v>26038</v>
      </c>
      <c r="D24" s="33">
        <v>48.08741070742761</v>
      </c>
    </row>
    <row r="25" spans="1:4" s="15" customFormat="1" ht="12" customHeight="1">
      <c r="A25" s="23"/>
      <c r="B25" s="18" t="s">
        <v>14</v>
      </c>
      <c r="C25" s="16">
        <v>15576</v>
      </c>
      <c r="D25" s="33">
        <v>5.668977914740626</v>
      </c>
    </row>
    <row r="26" spans="1:4" s="15" customFormat="1" ht="12" customHeight="1">
      <c r="A26" s="20"/>
      <c r="B26" s="18" t="s">
        <v>15</v>
      </c>
      <c r="C26" s="16">
        <v>10462</v>
      </c>
      <c r="D26" s="33">
        <v>111.24068055821066</v>
      </c>
    </row>
    <row r="27" spans="1:4" s="15" customFormat="1" ht="12" customHeight="1">
      <c r="A27" s="133" t="s">
        <v>16</v>
      </c>
      <c r="B27" s="133"/>
      <c r="C27" s="16">
        <v>6509</v>
      </c>
      <c r="D27" s="33">
        <v>58.1963435243509</v>
      </c>
    </row>
    <row r="28" spans="1:4" s="15" customFormat="1" ht="12" customHeight="1">
      <c r="A28" s="23"/>
      <c r="B28" s="18" t="s">
        <v>17</v>
      </c>
      <c r="C28" s="16">
        <v>5350</v>
      </c>
      <c r="D28" s="33">
        <v>21.869158878504674</v>
      </c>
    </row>
    <row r="29" spans="1:4" s="15" customFormat="1" ht="12" customHeight="1">
      <c r="A29" s="20"/>
      <c r="B29" s="18" t="s">
        <v>18</v>
      </c>
      <c r="C29" s="16">
        <v>1159</v>
      </c>
      <c r="D29" s="33">
        <v>225.8843830888697</v>
      </c>
    </row>
    <row r="30" spans="1:4" s="15" customFormat="1" ht="12" customHeight="1">
      <c r="A30" s="133" t="s">
        <v>19</v>
      </c>
      <c r="B30" s="133"/>
      <c r="C30" s="16">
        <v>10538</v>
      </c>
      <c r="D30" s="33">
        <v>6.65211615107231</v>
      </c>
    </row>
    <row r="31" spans="1:4" s="15" customFormat="1" ht="12" customHeight="1">
      <c r="A31" s="133" t="s">
        <v>235</v>
      </c>
      <c r="B31" s="133"/>
      <c r="C31" s="16">
        <v>56938</v>
      </c>
      <c r="D31" s="33">
        <v>10.509677192735959</v>
      </c>
    </row>
    <row r="32" spans="1:4" s="15" customFormat="1" ht="12" customHeight="1">
      <c r="A32" s="23"/>
      <c r="B32" s="18" t="s">
        <v>21</v>
      </c>
      <c r="C32" s="16">
        <v>18753</v>
      </c>
      <c r="D32" s="33">
        <v>2.879539273716205</v>
      </c>
    </row>
    <row r="33" spans="1:4" s="15" customFormat="1" ht="12" customHeight="1">
      <c r="A33" s="17"/>
      <c r="B33" s="18" t="s">
        <v>22</v>
      </c>
      <c r="C33" s="16">
        <v>9208</v>
      </c>
      <c r="D33" s="33">
        <v>2.2914856646394437</v>
      </c>
    </row>
    <row r="34" spans="1:4" s="15" customFormat="1" ht="12" customHeight="1">
      <c r="A34" s="17"/>
      <c r="B34" s="24" t="s">
        <v>236</v>
      </c>
      <c r="C34" s="22">
        <v>28977</v>
      </c>
      <c r="D34" s="34">
        <v>18.059150360630845</v>
      </c>
    </row>
    <row r="35" spans="1:4" s="15" customFormat="1" ht="12" customHeight="1">
      <c r="A35" s="20"/>
      <c r="B35" s="20"/>
      <c r="C35" s="20"/>
      <c r="D35" s="30"/>
    </row>
    <row r="36" spans="1:4" s="13" customFormat="1" ht="12" customHeight="1">
      <c r="A36" s="140" t="s">
        <v>24</v>
      </c>
      <c r="B36" s="140"/>
      <c r="C36" s="14">
        <v>15868</v>
      </c>
      <c r="D36" s="32">
        <v>312.33299722712377</v>
      </c>
    </row>
    <row r="37" spans="1:4" s="15" customFormat="1" ht="12" customHeight="1">
      <c r="A37" s="133" t="s">
        <v>25</v>
      </c>
      <c r="B37" s="133"/>
      <c r="C37" s="16">
        <v>13373</v>
      </c>
      <c r="D37" s="33">
        <v>325.7159949151275</v>
      </c>
    </row>
    <row r="38" spans="1:4" s="15" customFormat="1" ht="12" customHeight="1">
      <c r="A38" s="141" t="s">
        <v>26</v>
      </c>
      <c r="B38" s="141"/>
      <c r="C38" s="22">
        <v>2495</v>
      </c>
      <c r="D38" s="34">
        <v>240.6012024048096</v>
      </c>
    </row>
    <row r="39" spans="1:4" s="15" customFormat="1" ht="12" customHeight="1">
      <c r="A39" s="20"/>
      <c r="B39" s="20"/>
      <c r="C39" s="20"/>
      <c r="D39" s="30"/>
    </row>
    <row r="40" spans="1:4" s="13" customFormat="1" ht="12" customHeight="1">
      <c r="A40" s="140" t="s">
        <v>27</v>
      </c>
      <c r="B40" s="140"/>
      <c r="C40" s="14">
        <v>29527</v>
      </c>
      <c r="D40" s="32">
        <v>496.62681613438554</v>
      </c>
    </row>
    <row r="41" spans="1:4" s="15" customFormat="1" ht="12" customHeight="1">
      <c r="A41" s="133" t="s">
        <v>28</v>
      </c>
      <c r="B41" s="133"/>
      <c r="C41" s="16">
        <v>10388</v>
      </c>
      <c r="D41" s="33">
        <v>957.5760492876396</v>
      </c>
    </row>
    <row r="42" spans="1:4" s="15" customFormat="1" ht="12" customHeight="1">
      <c r="A42" s="133" t="s">
        <v>29</v>
      </c>
      <c r="B42" s="133"/>
      <c r="C42" s="16">
        <v>11487</v>
      </c>
      <c r="D42" s="33">
        <v>204.20475319926874</v>
      </c>
    </row>
    <row r="43" spans="1:4" s="15" customFormat="1" ht="12" customHeight="1">
      <c r="A43" s="24"/>
      <c r="B43" s="18" t="s">
        <v>30</v>
      </c>
      <c r="C43" s="16">
        <v>7024</v>
      </c>
      <c r="D43" s="33">
        <v>193.86389521640092</v>
      </c>
    </row>
    <row r="44" spans="1:4" s="15" customFormat="1" ht="12" customHeight="1">
      <c r="A44" s="24"/>
      <c r="B44" s="18" t="s">
        <v>31</v>
      </c>
      <c r="C44" s="16">
        <v>4463</v>
      </c>
      <c r="D44" s="33">
        <v>220.4794980954515</v>
      </c>
    </row>
    <row r="45" spans="1:4" s="15" customFormat="1" ht="12" customHeight="1">
      <c r="A45" s="133" t="s">
        <v>33</v>
      </c>
      <c r="B45" s="133"/>
      <c r="C45" s="16">
        <v>7652</v>
      </c>
      <c r="D45" s="33">
        <v>309.84056455828545</v>
      </c>
    </row>
    <row r="46" spans="1:4" s="15" customFormat="1" ht="12" customHeight="1">
      <c r="A46" s="24"/>
      <c r="B46" s="18" t="s">
        <v>34</v>
      </c>
      <c r="C46" s="16">
        <v>3371</v>
      </c>
      <c r="D46" s="33">
        <v>84.2183328389202</v>
      </c>
    </row>
    <row r="47" spans="1:4" s="15" customFormat="1" ht="12" customHeight="1">
      <c r="A47" s="24"/>
      <c r="B47" s="18" t="s">
        <v>35</v>
      </c>
      <c r="C47" s="16">
        <v>2714</v>
      </c>
      <c r="D47" s="33">
        <v>229.43994104642593</v>
      </c>
    </row>
    <row r="48" spans="1:4" s="15" customFormat="1" ht="12" customHeight="1">
      <c r="A48" s="24"/>
      <c r="B48" s="24" t="s">
        <v>36</v>
      </c>
      <c r="C48" s="22">
        <v>1567</v>
      </c>
      <c r="D48" s="38">
        <v>934.4607530312701</v>
      </c>
    </row>
    <row r="49" spans="1:4" s="15" customFormat="1" ht="12" customHeight="1">
      <c r="A49" s="19"/>
      <c r="B49" s="19"/>
      <c r="C49" s="19"/>
      <c r="D49" s="30"/>
    </row>
    <row r="50" spans="1:4" s="13" customFormat="1" ht="12" customHeight="1">
      <c r="A50" s="140" t="s">
        <v>37</v>
      </c>
      <c r="B50" s="140"/>
      <c r="C50" s="14">
        <v>12645</v>
      </c>
      <c r="D50" s="32">
        <v>446.42941874258605</v>
      </c>
    </row>
    <row r="51" spans="1:4" s="15" customFormat="1" ht="12" customHeight="1">
      <c r="A51" s="133" t="s">
        <v>38</v>
      </c>
      <c r="B51" s="133"/>
      <c r="C51" s="16">
        <v>1178</v>
      </c>
      <c r="D51" s="33">
        <v>1665.195246179966</v>
      </c>
    </row>
    <row r="52" spans="1:4" s="15" customFormat="1" ht="12" customHeight="1">
      <c r="A52" s="133" t="s">
        <v>39</v>
      </c>
      <c r="B52" s="133"/>
      <c r="C52" s="16">
        <v>7735</v>
      </c>
      <c r="D52" s="33">
        <v>422.6373626373626</v>
      </c>
    </row>
    <row r="53" spans="1:4" s="15" customFormat="1" ht="12" customHeight="1">
      <c r="A53" s="141" t="s">
        <v>40</v>
      </c>
      <c r="B53" s="141"/>
      <c r="C53" s="22">
        <v>3732</v>
      </c>
      <c r="D53" s="34">
        <v>111.03965702036443</v>
      </c>
    </row>
    <row r="54" spans="1:4" s="15" customFormat="1" ht="12" customHeight="1">
      <c r="A54" s="19"/>
      <c r="B54" s="25"/>
      <c r="C54" s="26"/>
      <c r="D54" s="30"/>
    </row>
    <row r="55" spans="1:4" s="15" customFormat="1" ht="12" customHeight="1">
      <c r="A55" s="140" t="s">
        <v>41</v>
      </c>
      <c r="B55" s="140"/>
      <c r="C55" s="12">
        <v>10079</v>
      </c>
      <c r="D55" s="32">
        <v>507.81823593610477</v>
      </c>
    </row>
    <row r="56" spans="1:4" s="15" customFormat="1" ht="12" customHeight="1">
      <c r="A56" s="133" t="s">
        <v>42</v>
      </c>
      <c r="B56" s="133"/>
      <c r="C56" s="16">
        <v>253</v>
      </c>
      <c r="D56" s="33">
        <v>1339.9209486166008</v>
      </c>
    </row>
    <row r="57" spans="1:4" s="15" customFormat="1" ht="12" customHeight="1">
      <c r="A57" s="133" t="s">
        <v>44</v>
      </c>
      <c r="B57" s="133"/>
      <c r="C57" s="16">
        <v>2550</v>
      </c>
      <c r="D57" s="33">
        <v>80.31372549019608</v>
      </c>
    </row>
    <row r="58" spans="1:4" s="15" customFormat="1" ht="12" customHeight="1">
      <c r="A58" s="133" t="s">
        <v>45</v>
      </c>
      <c r="B58" s="133"/>
      <c r="C58" s="16">
        <v>1182</v>
      </c>
      <c r="D58" s="33">
        <v>177.32656514382404</v>
      </c>
    </row>
    <row r="59" spans="1:4" s="15" customFormat="1" ht="12" customHeight="1">
      <c r="A59" s="133" t="s">
        <v>46</v>
      </c>
      <c r="B59" s="133"/>
      <c r="C59" s="16">
        <v>535</v>
      </c>
      <c r="D59" s="33">
        <v>1527.8504672897195</v>
      </c>
    </row>
    <row r="60" spans="1:4" s="15" customFormat="1" ht="12" customHeight="1">
      <c r="A60" s="133" t="s">
        <v>47</v>
      </c>
      <c r="B60" s="133"/>
      <c r="C60" s="16">
        <v>246</v>
      </c>
      <c r="D60" s="33">
        <v>1162.1951219512193</v>
      </c>
    </row>
    <row r="61" spans="1:4" s="15" customFormat="1" ht="12" customHeight="1">
      <c r="A61" s="133" t="s">
        <v>49</v>
      </c>
      <c r="B61" s="133"/>
      <c r="C61" s="16">
        <v>3177</v>
      </c>
      <c r="D61" s="33">
        <v>470.1920050361977</v>
      </c>
    </row>
    <row r="62" spans="1:4" s="15" customFormat="1" ht="12" customHeight="1">
      <c r="A62" s="133" t="s">
        <v>51</v>
      </c>
      <c r="B62" s="133"/>
      <c r="C62" s="16">
        <v>226</v>
      </c>
      <c r="D62" s="33">
        <v>2050</v>
      </c>
    </row>
    <row r="63" spans="1:4" s="15" customFormat="1" ht="12" customHeight="1">
      <c r="A63" s="133" t="s">
        <v>52</v>
      </c>
      <c r="B63" s="133"/>
      <c r="C63" s="16">
        <v>523</v>
      </c>
      <c r="D63" s="33">
        <v>458.89101338432124</v>
      </c>
    </row>
    <row r="64" spans="1:4" s="15" customFormat="1" ht="12" customHeight="1">
      <c r="A64" s="133" t="s">
        <v>53</v>
      </c>
      <c r="B64" s="133"/>
      <c r="C64" s="16">
        <v>608</v>
      </c>
      <c r="D64" s="33">
        <v>429.2763157894737</v>
      </c>
    </row>
    <row r="65" spans="1:4" s="15" customFormat="1" ht="12" customHeight="1">
      <c r="A65" s="133" t="s">
        <v>54</v>
      </c>
      <c r="B65" s="133"/>
      <c r="C65" s="16">
        <v>615</v>
      </c>
      <c r="D65" s="33">
        <v>750.569105691057</v>
      </c>
    </row>
    <row r="66" spans="1:4" s="15" customFormat="1" ht="12" customHeight="1">
      <c r="A66" s="141" t="s">
        <v>55</v>
      </c>
      <c r="B66" s="141"/>
      <c r="C66" s="22">
        <v>164</v>
      </c>
      <c r="D66" s="38">
        <v>2084.756097560976</v>
      </c>
    </row>
    <row r="67" spans="1:4" s="15" customFormat="1" ht="12" customHeight="1">
      <c r="A67" s="19"/>
      <c r="B67" s="19"/>
      <c r="C67" s="19"/>
      <c r="D67" s="30"/>
    </row>
    <row r="68" spans="1:4" s="15" customFormat="1" ht="12" customHeight="1">
      <c r="A68" s="140" t="s">
        <v>56</v>
      </c>
      <c r="B68" s="140"/>
      <c r="C68" s="14">
        <v>30819</v>
      </c>
      <c r="D68" s="32">
        <v>491.6512540964989</v>
      </c>
    </row>
    <row r="69" spans="1:4" s="15" customFormat="1" ht="12" customHeight="1">
      <c r="A69" s="133" t="s">
        <v>57</v>
      </c>
      <c r="B69" s="133"/>
      <c r="C69" s="16">
        <v>250</v>
      </c>
      <c r="D69" s="33">
        <v>1786.8</v>
      </c>
    </row>
    <row r="70" spans="1:4" s="15" customFormat="1" ht="12" customHeight="1">
      <c r="A70" s="133" t="s">
        <v>58</v>
      </c>
      <c r="B70" s="133"/>
      <c r="C70" s="16">
        <v>2206</v>
      </c>
      <c r="D70" s="33">
        <v>64.41523118766999</v>
      </c>
    </row>
    <row r="71" spans="1:4" s="15" customFormat="1" ht="12" customHeight="1">
      <c r="A71" s="133" t="s">
        <v>59</v>
      </c>
      <c r="B71" s="133"/>
      <c r="C71" s="16">
        <v>259</v>
      </c>
      <c r="D71" s="33">
        <v>134.36293436293437</v>
      </c>
    </row>
    <row r="72" spans="1:4" s="15" customFormat="1" ht="12" customHeight="1">
      <c r="A72" s="133" t="s">
        <v>60</v>
      </c>
      <c r="B72" s="133"/>
      <c r="C72" s="16">
        <v>848</v>
      </c>
      <c r="D72" s="33">
        <v>118.39622641509433</v>
      </c>
    </row>
    <row r="73" spans="1:4" s="15" customFormat="1" ht="12" customHeight="1">
      <c r="A73" s="133" t="s">
        <v>61</v>
      </c>
      <c r="B73" s="133"/>
      <c r="C73" s="16">
        <v>381</v>
      </c>
      <c r="D73" s="33">
        <v>80.83989501312337</v>
      </c>
    </row>
    <row r="74" spans="1:4" s="15" customFormat="1" ht="12" customHeight="1">
      <c r="A74" s="133" t="s">
        <v>62</v>
      </c>
      <c r="B74" s="133"/>
      <c r="C74" s="16">
        <v>187</v>
      </c>
      <c r="D74" s="33">
        <v>825.6684491978609</v>
      </c>
    </row>
    <row r="75" spans="1:4" s="15" customFormat="1" ht="12" customHeight="1">
      <c r="A75" s="133" t="s">
        <v>63</v>
      </c>
      <c r="B75" s="133"/>
      <c r="C75" s="16">
        <v>257</v>
      </c>
      <c r="D75" s="33">
        <v>247.08171206225683</v>
      </c>
    </row>
    <row r="76" spans="1:4" s="15" customFormat="1" ht="12" customHeight="1">
      <c r="A76" s="133" t="s">
        <v>64</v>
      </c>
      <c r="B76" s="133"/>
      <c r="C76" s="16">
        <v>641</v>
      </c>
      <c r="D76" s="33">
        <v>410.6084243369735</v>
      </c>
    </row>
    <row r="77" spans="1:4" s="15" customFormat="1" ht="12" customHeight="1">
      <c r="A77" s="133" t="s">
        <v>65</v>
      </c>
      <c r="B77" s="133"/>
      <c r="C77" s="16">
        <v>186</v>
      </c>
      <c r="D77" s="33">
        <v>468.2795698924731</v>
      </c>
    </row>
    <row r="78" spans="1:4" s="15" customFormat="1" ht="12" customHeight="1">
      <c r="A78" s="133" t="s">
        <v>67</v>
      </c>
      <c r="B78" s="133"/>
      <c r="C78" s="16">
        <v>415</v>
      </c>
      <c r="D78" s="33">
        <v>116.86746987951808</v>
      </c>
    </row>
    <row r="79" spans="1:4" s="15" customFormat="1" ht="12" customHeight="1">
      <c r="A79" s="133" t="s">
        <v>68</v>
      </c>
      <c r="B79" s="133"/>
      <c r="C79" s="16">
        <v>396</v>
      </c>
      <c r="D79" s="33">
        <v>191.66666666666669</v>
      </c>
    </row>
    <row r="80" spans="1:4" s="15" customFormat="1" ht="12" customHeight="1">
      <c r="A80" s="133" t="s">
        <v>69</v>
      </c>
      <c r="B80" s="133"/>
      <c r="C80" s="16">
        <v>76</v>
      </c>
      <c r="D80" s="33">
        <v>2011.842105263158</v>
      </c>
    </row>
    <row r="81" spans="1:4" s="15" customFormat="1" ht="12" customHeight="1">
      <c r="A81" s="133" t="s">
        <v>71</v>
      </c>
      <c r="B81" s="133"/>
      <c r="C81" s="16">
        <v>128</v>
      </c>
      <c r="D81" s="33">
        <v>1669.53125</v>
      </c>
    </row>
    <row r="82" spans="1:4" s="15" customFormat="1" ht="12" customHeight="1">
      <c r="A82" s="133" t="s">
        <v>72</v>
      </c>
      <c r="B82" s="133"/>
      <c r="C82" s="16">
        <v>3638</v>
      </c>
      <c r="D82" s="33">
        <v>179.32930181418362</v>
      </c>
    </row>
    <row r="83" spans="1:4" s="15" customFormat="1" ht="12" customHeight="1">
      <c r="A83" s="133" t="s">
        <v>75</v>
      </c>
      <c r="B83" s="133"/>
      <c r="C83" s="16">
        <v>284</v>
      </c>
      <c r="D83" s="33">
        <v>1527.8169014084508</v>
      </c>
    </row>
    <row r="84" spans="1:4" s="15" customFormat="1" ht="12" customHeight="1">
      <c r="A84" s="133" t="s">
        <v>78</v>
      </c>
      <c r="B84" s="133"/>
      <c r="C84" s="16">
        <v>615</v>
      </c>
      <c r="D84" s="33">
        <v>759.5121951219512</v>
      </c>
    </row>
    <row r="85" spans="1:4" s="15" customFormat="1" ht="12" customHeight="1">
      <c r="A85" s="133" t="s">
        <v>79</v>
      </c>
      <c r="B85" s="133"/>
      <c r="C85" s="16">
        <v>206</v>
      </c>
      <c r="D85" s="33">
        <v>1003.8834951456311</v>
      </c>
    </row>
    <row r="86" spans="1:4" s="15" customFormat="1" ht="12" customHeight="1">
      <c r="A86" s="133" t="s">
        <v>80</v>
      </c>
      <c r="B86" s="133"/>
      <c r="C86" s="16">
        <v>439</v>
      </c>
      <c r="D86" s="33">
        <v>199.77220956719816</v>
      </c>
    </row>
    <row r="87" spans="1:4" s="15" customFormat="1" ht="12" customHeight="1">
      <c r="A87" s="133" t="s">
        <v>81</v>
      </c>
      <c r="B87" s="133"/>
      <c r="C87" s="16">
        <v>106</v>
      </c>
      <c r="D87" s="33">
        <v>1277.3584905660377</v>
      </c>
    </row>
    <row r="88" spans="1:4" s="15" customFormat="1" ht="12" customHeight="1">
      <c r="A88" s="133" t="s">
        <v>82</v>
      </c>
      <c r="B88" s="133"/>
      <c r="C88" s="16">
        <v>275</v>
      </c>
      <c r="D88" s="33">
        <v>200.36363636363635</v>
      </c>
    </row>
    <row r="89" spans="1:4" s="15" customFormat="1" ht="12" customHeight="1">
      <c r="A89" s="133" t="s">
        <v>83</v>
      </c>
      <c r="B89" s="133"/>
      <c r="C89" s="16">
        <v>61</v>
      </c>
      <c r="D89" s="33">
        <v>850.8196721311476</v>
      </c>
    </row>
    <row r="90" spans="1:4" s="15" customFormat="1" ht="12" customHeight="1">
      <c r="A90" s="133" t="s">
        <v>84</v>
      </c>
      <c r="B90" s="133"/>
      <c r="C90" s="16">
        <v>71</v>
      </c>
      <c r="D90" s="33">
        <v>1781.6901408450703</v>
      </c>
    </row>
    <row r="91" spans="1:4" s="15" customFormat="1" ht="12" customHeight="1">
      <c r="A91" s="133" t="s">
        <v>85</v>
      </c>
      <c r="B91" s="133"/>
      <c r="C91" s="16">
        <v>186</v>
      </c>
      <c r="D91" s="33">
        <v>951.6129032258063</v>
      </c>
    </row>
    <row r="92" spans="1:4" s="15" customFormat="1" ht="12" customHeight="1">
      <c r="A92" s="133" t="s">
        <v>86</v>
      </c>
      <c r="B92" s="133"/>
      <c r="C92" s="16">
        <v>7593</v>
      </c>
      <c r="D92" s="33">
        <v>837.3897010404321</v>
      </c>
    </row>
    <row r="93" spans="1:4" s="15" customFormat="1" ht="12" customHeight="1">
      <c r="A93" s="133" t="s">
        <v>87</v>
      </c>
      <c r="B93" s="133"/>
      <c r="C93" s="16">
        <v>110</v>
      </c>
      <c r="D93" s="33">
        <v>1358.1818181818182</v>
      </c>
    </row>
    <row r="94" spans="1:4" s="15" customFormat="1" ht="12" customHeight="1">
      <c r="A94" s="133" t="s">
        <v>88</v>
      </c>
      <c r="B94" s="133"/>
      <c r="C94" s="16">
        <v>237</v>
      </c>
      <c r="D94" s="33">
        <v>548.5232067510548</v>
      </c>
    </row>
    <row r="95" spans="1:4" s="15" customFormat="1" ht="12" customHeight="1">
      <c r="A95" s="133" t="s">
        <v>89</v>
      </c>
      <c r="B95" s="133"/>
      <c r="C95" s="16">
        <v>100</v>
      </c>
      <c r="D95" s="33">
        <v>631</v>
      </c>
    </row>
    <row r="96" spans="1:4" s="15" customFormat="1" ht="12" customHeight="1">
      <c r="A96" s="133" t="s">
        <v>90</v>
      </c>
      <c r="B96" s="133"/>
      <c r="C96" s="16">
        <v>74</v>
      </c>
      <c r="D96" s="33">
        <v>8390.54054054054</v>
      </c>
    </row>
    <row r="97" spans="1:4" s="15" customFormat="1" ht="12" customHeight="1">
      <c r="A97" s="133" t="s">
        <v>91</v>
      </c>
      <c r="B97" s="133"/>
      <c r="C97" s="16">
        <v>457</v>
      </c>
      <c r="D97" s="33">
        <v>319.69365426695845</v>
      </c>
    </row>
    <row r="98" spans="1:4" s="15" customFormat="1" ht="12" customHeight="1">
      <c r="A98" s="133" t="s">
        <v>92</v>
      </c>
      <c r="B98" s="133"/>
      <c r="C98" s="16">
        <v>168</v>
      </c>
      <c r="D98" s="33">
        <v>1071.4285714285713</v>
      </c>
    </row>
    <row r="99" spans="1:4" s="15" customFormat="1" ht="12" customHeight="1">
      <c r="A99" s="133" t="s">
        <v>93</v>
      </c>
      <c r="B99" s="133"/>
      <c r="C99" s="16">
        <v>1113</v>
      </c>
      <c r="D99" s="33">
        <v>122.0125786163522</v>
      </c>
    </row>
    <row r="100" spans="1:4" s="15" customFormat="1" ht="12" customHeight="1">
      <c r="A100" s="133" t="s">
        <v>94</v>
      </c>
      <c r="B100" s="133"/>
      <c r="C100" s="16">
        <v>510</v>
      </c>
      <c r="D100" s="33">
        <v>60.98039215686275</v>
      </c>
    </row>
    <row r="101" spans="1:4" s="15" customFormat="1" ht="12" customHeight="1">
      <c r="A101" s="133" t="s">
        <v>95</v>
      </c>
      <c r="B101" s="133"/>
      <c r="C101" s="16">
        <v>3608</v>
      </c>
      <c r="D101" s="33">
        <v>130.0720620842572</v>
      </c>
    </row>
    <row r="102" spans="1:4" s="15" customFormat="1" ht="12" customHeight="1">
      <c r="A102" s="133" t="s">
        <v>96</v>
      </c>
      <c r="B102" s="133"/>
      <c r="C102" s="16">
        <v>336</v>
      </c>
      <c r="D102" s="33">
        <v>267.85714285714283</v>
      </c>
    </row>
    <row r="103" spans="1:4" s="15" customFormat="1" ht="12" customHeight="1">
      <c r="A103" s="133" t="s">
        <v>97</v>
      </c>
      <c r="B103" s="133"/>
      <c r="C103" s="16">
        <v>279</v>
      </c>
      <c r="D103" s="33">
        <v>275.6272401433692</v>
      </c>
    </row>
    <row r="104" spans="1:4" s="15" customFormat="1" ht="12" customHeight="1">
      <c r="A104" s="133" t="s">
        <v>98</v>
      </c>
      <c r="B104" s="133"/>
      <c r="C104" s="16">
        <v>156</v>
      </c>
      <c r="D104" s="33">
        <v>526.2820512820513</v>
      </c>
    </row>
    <row r="105" spans="1:4" s="15" customFormat="1" ht="12" customHeight="1">
      <c r="A105" s="133" t="s">
        <v>99</v>
      </c>
      <c r="B105" s="133"/>
      <c r="C105" s="16">
        <v>89</v>
      </c>
      <c r="D105" s="33">
        <v>367.4157303370786</v>
      </c>
    </row>
    <row r="106" spans="1:4" s="15" customFormat="1" ht="12" customHeight="1">
      <c r="A106" s="133" t="s">
        <v>100</v>
      </c>
      <c r="B106" s="133"/>
      <c r="C106" s="16">
        <v>434</v>
      </c>
      <c r="D106" s="33">
        <v>191.70506912442394</v>
      </c>
    </row>
    <row r="107" spans="1:4" s="15" customFormat="1" ht="12" customHeight="1">
      <c r="A107" s="133" t="s">
        <v>101</v>
      </c>
      <c r="B107" s="133"/>
      <c r="C107" s="16">
        <v>208</v>
      </c>
      <c r="D107" s="33">
        <v>692.3076923076924</v>
      </c>
    </row>
    <row r="108" spans="1:4" s="15" customFormat="1" ht="12" customHeight="1">
      <c r="A108" s="133" t="s">
        <v>102</v>
      </c>
      <c r="B108" s="133"/>
      <c r="C108" s="16">
        <v>89</v>
      </c>
      <c r="D108" s="33">
        <v>4555.056179775281</v>
      </c>
    </row>
    <row r="109" spans="1:4" s="15" customFormat="1" ht="12" customHeight="1">
      <c r="A109" s="133" t="s">
        <v>103</v>
      </c>
      <c r="B109" s="133"/>
      <c r="C109" s="16">
        <v>617</v>
      </c>
      <c r="D109" s="33">
        <v>304.05186385737437</v>
      </c>
    </row>
    <row r="110" spans="1:4" s="15" customFormat="1" ht="12" customHeight="1">
      <c r="A110" s="133" t="s">
        <v>104</v>
      </c>
      <c r="B110" s="133"/>
      <c r="C110" s="16">
        <v>42</v>
      </c>
      <c r="D110" s="33">
        <v>1911.904761904762</v>
      </c>
    </row>
    <row r="111" spans="1:4" s="15" customFormat="1" ht="12" customHeight="1">
      <c r="A111" s="133" t="s">
        <v>105</v>
      </c>
      <c r="B111" s="133"/>
      <c r="C111" s="16">
        <v>156</v>
      </c>
      <c r="D111" s="33">
        <v>1038.4615384615386</v>
      </c>
    </row>
    <row r="112" spans="1:4" s="15" customFormat="1" ht="12" customHeight="1">
      <c r="A112" s="133" t="s">
        <v>106</v>
      </c>
      <c r="B112" s="133"/>
      <c r="C112" s="16">
        <v>304</v>
      </c>
      <c r="D112" s="33">
        <v>467.7631578947368</v>
      </c>
    </row>
    <row r="113" spans="1:4" s="15" customFormat="1" ht="12" customHeight="1">
      <c r="A113" s="133" t="s">
        <v>107</v>
      </c>
      <c r="B113" s="133"/>
      <c r="C113" s="16">
        <v>560</v>
      </c>
      <c r="D113" s="33">
        <v>145.7142857142857</v>
      </c>
    </row>
    <row r="114" spans="1:4" s="15" customFormat="1" ht="12" customHeight="1">
      <c r="A114" s="133" t="s">
        <v>108</v>
      </c>
      <c r="B114" s="133"/>
      <c r="C114" s="16">
        <v>74</v>
      </c>
      <c r="D114" s="33">
        <v>3027.027027027027</v>
      </c>
    </row>
    <row r="115" spans="1:4" s="15" customFormat="1" ht="12" customHeight="1">
      <c r="A115" s="133" t="s">
        <v>109</v>
      </c>
      <c r="B115" s="133"/>
      <c r="C115" s="16">
        <v>288</v>
      </c>
      <c r="D115" s="33">
        <v>243.75</v>
      </c>
    </row>
    <row r="116" spans="1:4" s="15" customFormat="1" ht="12" customHeight="1">
      <c r="A116" s="133" t="s">
        <v>111</v>
      </c>
      <c r="B116" s="133"/>
      <c r="C116" s="16">
        <v>85</v>
      </c>
      <c r="D116" s="33">
        <v>2297.6470588235293</v>
      </c>
    </row>
    <row r="117" spans="1:4" s="15" customFormat="1" ht="12" customHeight="1">
      <c r="A117" s="133" t="s">
        <v>112</v>
      </c>
      <c r="B117" s="133"/>
      <c r="C117" s="16">
        <v>525</v>
      </c>
      <c r="D117" s="33">
        <v>585.1428571428571</v>
      </c>
    </row>
    <row r="118" spans="1:4" s="15" customFormat="1" ht="12" customHeight="1">
      <c r="A118" s="133" t="s">
        <v>114</v>
      </c>
      <c r="B118" s="133"/>
      <c r="C118" s="16">
        <v>151</v>
      </c>
      <c r="D118" s="33">
        <v>384.7682119205298</v>
      </c>
    </row>
    <row r="119" spans="1:4" s="15" customFormat="1" ht="12" customHeight="1">
      <c r="A119" s="141" t="s">
        <v>115</v>
      </c>
      <c r="B119" s="141"/>
      <c r="C119" s="22">
        <v>139</v>
      </c>
      <c r="D119" s="33">
        <v>1438.8489208633093</v>
      </c>
    </row>
    <row r="120" spans="1:4" s="15" customFormat="1" ht="12" customHeight="1">
      <c r="A120" s="133" t="s">
        <v>116</v>
      </c>
      <c r="B120" s="133"/>
      <c r="C120" s="16">
        <v>197</v>
      </c>
      <c r="D120" s="33">
        <v>190.86294416243655</v>
      </c>
    </row>
    <row r="121" spans="1:4" s="15" customFormat="1" ht="12" customHeight="1">
      <c r="A121" s="48" t="s">
        <v>220</v>
      </c>
      <c r="B121" s="48"/>
      <c r="C121" s="16">
        <v>9</v>
      </c>
      <c r="D121" s="16" t="s">
        <v>226</v>
      </c>
    </row>
    <row r="122" spans="1:4" s="15" customFormat="1" ht="12" customHeight="1">
      <c r="A122" s="21" t="s">
        <v>233</v>
      </c>
      <c r="B122" s="21"/>
      <c r="C122" s="29">
        <v>2980</v>
      </c>
      <c r="D122" s="29" t="s">
        <v>226</v>
      </c>
    </row>
    <row r="123" spans="1:4" s="15" customFormat="1" ht="12" customHeight="1">
      <c r="A123" s="19"/>
      <c r="B123" s="19"/>
      <c r="C123" s="19"/>
      <c r="D123" s="30"/>
    </row>
    <row r="124" spans="1:4" s="15" customFormat="1" ht="12" customHeight="1">
      <c r="A124" s="140" t="s">
        <v>117</v>
      </c>
      <c r="B124" s="140"/>
      <c r="C124" s="14">
        <v>55057</v>
      </c>
      <c r="D124" s="32">
        <v>115.67648073814412</v>
      </c>
    </row>
    <row r="125" spans="1:4" s="15" customFormat="1" ht="12" customHeight="1">
      <c r="A125" s="133" t="s">
        <v>118</v>
      </c>
      <c r="B125" s="133"/>
      <c r="C125" s="16">
        <v>495</v>
      </c>
      <c r="D125" s="33">
        <v>1098.7878787878788</v>
      </c>
    </row>
    <row r="126" spans="1:4" s="15" customFormat="1" ht="12" customHeight="1">
      <c r="A126" s="133" t="s">
        <v>119</v>
      </c>
      <c r="B126" s="133"/>
      <c r="C126" s="16">
        <v>4852</v>
      </c>
      <c r="D126" s="33">
        <v>3.751030502885408</v>
      </c>
    </row>
    <row r="127" spans="1:4" s="15" customFormat="1" ht="12" customHeight="1">
      <c r="A127" s="133" t="s">
        <v>120</v>
      </c>
      <c r="B127" s="133"/>
      <c r="C127" s="16">
        <v>382</v>
      </c>
      <c r="D127" s="33">
        <v>129.58115183246073</v>
      </c>
    </row>
    <row r="128" spans="1:4" s="15" customFormat="1" ht="12" customHeight="1">
      <c r="A128" s="133" t="s">
        <v>121</v>
      </c>
      <c r="B128" s="133"/>
      <c r="C128" s="16">
        <v>1780</v>
      </c>
      <c r="D128" s="33">
        <v>99.38202247191012</v>
      </c>
    </row>
    <row r="129" spans="1:4" s="15" customFormat="1" ht="12" customHeight="1">
      <c r="A129" s="133" t="s">
        <v>123</v>
      </c>
      <c r="B129" s="133"/>
      <c r="C129" s="16">
        <v>5350</v>
      </c>
      <c r="D129" s="33">
        <v>21.869158878504674</v>
      </c>
    </row>
    <row r="130" spans="1:4" s="15" customFormat="1" ht="12" customHeight="1">
      <c r="A130" s="133" t="s">
        <v>124</v>
      </c>
      <c r="B130" s="133"/>
      <c r="C130" s="16">
        <v>771</v>
      </c>
      <c r="D130" s="33">
        <v>1.6861219195849546</v>
      </c>
    </row>
    <row r="131" spans="1:4" s="15" customFormat="1" ht="12" customHeight="1">
      <c r="A131" s="133" t="s">
        <v>125</v>
      </c>
      <c r="B131" s="133"/>
      <c r="C131" s="16">
        <v>3582</v>
      </c>
      <c r="D131" s="33">
        <v>81.21161362367393</v>
      </c>
    </row>
    <row r="132" spans="1:4" s="15" customFormat="1" ht="12" customHeight="1">
      <c r="A132" s="133" t="s">
        <v>126</v>
      </c>
      <c r="B132" s="133"/>
      <c r="C132" s="16">
        <v>2595</v>
      </c>
      <c r="D132" s="33">
        <v>3.8535645472061653</v>
      </c>
    </row>
    <row r="133" spans="1:4" s="27" customFormat="1" ht="12" customHeight="1">
      <c r="A133" s="166" t="s">
        <v>127</v>
      </c>
      <c r="B133" s="166"/>
      <c r="C133" s="28">
        <v>5180</v>
      </c>
      <c r="D133" s="33">
        <v>99.15057915057915</v>
      </c>
    </row>
    <row r="134" spans="1:4" s="15" customFormat="1" ht="12" customHeight="1">
      <c r="A134" s="133" t="s">
        <v>128</v>
      </c>
      <c r="B134" s="133"/>
      <c r="C134" s="16">
        <v>694</v>
      </c>
      <c r="D134" s="33">
        <v>650</v>
      </c>
    </row>
    <row r="135" spans="1:4" s="15" customFormat="1" ht="12" customHeight="1">
      <c r="A135" s="133" t="s">
        <v>129</v>
      </c>
      <c r="B135" s="133"/>
      <c r="C135" s="16">
        <v>1162</v>
      </c>
      <c r="D135" s="33">
        <v>3.2702237521514634</v>
      </c>
    </row>
    <row r="136" spans="1:4" s="15" customFormat="1" ht="12" customHeight="1">
      <c r="A136" s="133" t="s">
        <v>130</v>
      </c>
      <c r="B136" s="133"/>
      <c r="C136" s="16">
        <v>1709</v>
      </c>
      <c r="D136" s="33">
        <v>17.67115272088941</v>
      </c>
    </row>
    <row r="137" spans="1:4" s="15" customFormat="1" ht="12" customHeight="1">
      <c r="A137" s="133" t="s">
        <v>131</v>
      </c>
      <c r="B137" s="133"/>
      <c r="C137" s="16">
        <v>5817</v>
      </c>
      <c r="D137" s="33">
        <v>23.08750214887399</v>
      </c>
    </row>
    <row r="138" spans="1:4" s="15" customFormat="1" ht="12" customHeight="1">
      <c r="A138" s="133" t="s">
        <v>132</v>
      </c>
      <c r="B138" s="133"/>
      <c r="C138" s="16">
        <v>1869</v>
      </c>
      <c r="D138" s="33">
        <v>854.3606206527554</v>
      </c>
    </row>
    <row r="139" spans="1:4" s="15" customFormat="1" ht="12" customHeight="1">
      <c r="A139" s="133" t="s">
        <v>133</v>
      </c>
      <c r="B139" s="133"/>
      <c r="C139" s="16">
        <v>926</v>
      </c>
      <c r="D139" s="33">
        <v>703.7796976241901</v>
      </c>
    </row>
    <row r="140" spans="1:4" s="15" customFormat="1" ht="12" customHeight="1">
      <c r="A140" s="133" t="s">
        <v>134</v>
      </c>
      <c r="B140" s="133"/>
      <c r="C140" s="16">
        <v>1217</v>
      </c>
      <c r="D140" s="33">
        <v>17.91290057518488</v>
      </c>
    </row>
    <row r="141" spans="1:4" s="15" customFormat="1" ht="12" customHeight="1">
      <c r="A141" s="133" t="s">
        <v>135</v>
      </c>
      <c r="B141" s="133"/>
      <c r="C141" s="16">
        <v>586</v>
      </c>
      <c r="D141" s="33">
        <v>1236.1774744027305</v>
      </c>
    </row>
    <row r="142" spans="1:4" s="15" customFormat="1" ht="12" customHeight="1">
      <c r="A142" s="133" t="s">
        <v>136</v>
      </c>
      <c r="B142" s="133"/>
      <c r="C142" s="16">
        <v>863</v>
      </c>
      <c r="D142" s="33">
        <v>6.025492468134415</v>
      </c>
    </row>
    <row r="143" spans="1:4" s="15" customFormat="1" ht="12" customHeight="1">
      <c r="A143" s="133" t="s">
        <v>137</v>
      </c>
      <c r="B143" s="133"/>
      <c r="C143" s="16">
        <v>59</v>
      </c>
      <c r="D143" s="33">
        <v>4622.033898305084</v>
      </c>
    </row>
    <row r="144" spans="1:4" s="15" customFormat="1" ht="12" customHeight="1">
      <c r="A144" s="133" t="s">
        <v>138</v>
      </c>
      <c r="B144" s="133"/>
      <c r="C144" s="16">
        <v>2781</v>
      </c>
      <c r="D144" s="33">
        <v>8.80978065444085</v>
      </c>
    </row>
    <row r="145" spans="1:4" s="15" customFormat="1" ht="12" customHeight="1">
      <c r="A145" s="133" t="s">
        <v>139</v>
      </c>
      <c r="B145" s="133"/>
      <c r="C145" s="16">
        <v>194</v>
      </c>
      <c r="D145" s="33">
        <v>391.2371134020618</v>
      </c>
    </row>
    <row r="146" spans="1:4" s="15" customFormat="1" ht="12" customHeight="1">
      <c r="A146" s="133" t="s">
        <v>140</v>
      </c>
      <c r="B146" s="133"/>
      <c r="C146" s="16">
        <v>501</v>
      </c>
      <c r="D146" s="33">
        <v>124.55089820359282</v>
      </c>
    </row>
    <row r="147" spans="1:4" s="15" customFormat="1" ht="12" customHeight="1">
      <c r="A147" s="133" t="s">
        <v>141</v>
      </c>
      <c r="B147" s="133"/>
      <c r="C147" s="16">
        <v>3751</v>
      </c>
      <c r="D147" s="33">
        <v>2.426019728072514</v>
      </c>
    </row>
    <row r="148" spans="1:4" s="15" customFormat="1" ht="12" customHeight="1">
      <c r="A148" s="133" t="s">
        <v>143</v>
      </c>
      <c r="B148" s="133"/>
      <c r="C148" s="16">
        <v>369</v>
      </c>
      <c r="D148" s="33">
        <v>779.1327913279133</v>
      </c>
    </row>
    <row r="149" spans="1:4" s="15" customFormat="1" ht="12" customHeight="1">
      <c r="A149" s="133" t="s">
        <v>242</v>
      </c>
      <c r="B149" s="133"/>
      <c r="C149" s="16">
        <v>1159</v>
      </c>
      <c r="D149" s="33">
        <v>225.8843830888697</v>
      </c>
    </row>
    <row r="150" spans="1:4" s="15" customFormat="1" ht="12" customHeight="1">
      <c r="A150" s="141" t="s">
        <v>144</v>
      </c>
      <c r="B150" s="141"/>
      <c r="C150" s="22">
        <v>4023</v>
      </c>
      <c r="D150" s="33">
        <v>1.5908525975640069</v>
      </c>
    </row>
    <row r="151" spans="1:4" s="15" customFormat="1" ht="12" customHeight="1">
      <c r="A151" s="133" t="s">
        <v>146</v>
      </c>
      <c r="B151" s="133"/>
      <c r="C151" s="16">
        <v>2390</v>
      </c>
      <c r="D151" s="33">
        <v>11.673640167364017</v>
      </c>
    </row>
    <row r="152" spans="1:4" s="15" customFormat="1" ht="12" customHeight="1">
      <c r="A152" s="21" t="s">
        <v>232</v>
      </c>
      <c r="B152" s="21"/>
      <c r="C152" s="29">
        <v>4137</v>
      </c>
      <c r="D152" s="30" t="s">
        <v>226</v>
      </c>
    </row>
    <row r="153" spans="1:4" s="15" customFormat="1" ht="12" customHeight="1">
      <c r="A153" s="19"/>
      <c r="B153" s="19"/>
      <c r="C153" s="19"/>
      <c r="D153" s="30"/>
    </row>
    <row r="154" spans="1:4" s="15" customFormat="1" ht="12" customHeight="1">
      <c r="A154" s="140" t="s">
        <v>147</v>
      </c>
      <c r="B154" s="140"/>
      <c r="C154" s="14">
        <v>56938</v>
      </c>
      <c r="D154" s="32">
        <v>10.509677192735959</v>
      </c>
    </row>
    <row r="155" spans="1:4" s="15" customFormat="1" ht="12" customHeight="1">
      <c r="A155" s="133" t="s">
        <v>148</v>
      </c>
      <c r="B155" s="133"/>
      <c r="C155" s="16">
        <v>2732</v>
      </c>
      <c r="D155" s="33">
        <v>53.58711566617862</v>
      </c>
    </row>
    <row r="156" spans="1:4" s="15" customFormat="1" ht="12" customHeight="1">
      <c r="A156" s="133" t="s">
        <v>149</v>
      </c>
      <c r="B156" s="133"/>
      <c r="C156" s="16">
        <v>2201</v>
      </c>
      <c r="D156" s="33">
        <v>2.3625624716038165</v>
      </c>
    </row>
    <row r="157" spans="1:4" s="15" customFormat="1" ht="12" customHeight="1">
      <c r="A157" s="133" t="s">
        <v>150</v>
      </c>
      <c r="B157" s="133"/>
      <c r="C157" s="16">
        <v>4331</v>
      </c>
      <c r="D157" s="33">
        <v>1.3160932809974601</v>
      </c>
    </row>
    <row r="158" spans="1:4" s="15" customFormat="1" ht="12" customHeight="1">
      <c r="A158" s="133" t="s">
        <v>151</v>
      </c>
      <c r="B158" s="133"/>
      <c r="C158" s="16">
        <v>2010</v>
      </c>
      <c r="D158" s="33">
        <v>2.6368159203980097</v>
      </c>
    </row>
    <row r="159" spans="1:4" s="15" customFormat="1" ht="12" customHeight="1">
      <c r="A159" s="133" t="s">
        <v>152</v>
      </c>
      <c r="B159" s="133"/>
      <c r="C159" s="16">
        <v>15130</v>
      </c>
      <c r="D159" s="33">
        <v>7.8321216126900195</v>
      </c>
    </row>
    <row r="160" spans="1:4" s="15" customFormat="1" ht="12" customHeight="1">
      <c r="A160" s="133" t="s">
        <v>153</v>
      </c>
      <c r="B160" s="133"/>
      <c r="C160" s="16">
        <v>18753</v>
      </c>
      <c r="D160" s="33">
        <v>2.879539273716205</v>
      </c>
    </row>
    <row r="161" spans="1:4" s="15" customFormat="1" ht="12" customHeight="1">
      <c r="A161" s="133" t="s">
        <v>154</v>
      </c>
      <c r="B161" s="133"/>
      <c r="C161" s="16">
        <v>666</v>
      </c>
      <c r="D161" s="33">
        <v>7.3573573573573565</v>
      </c>
    </row>
    <row r="162" spans="1:4" s="15" customFormat="1" ht="12" customHeight="1">
      <c r="A162" s="141" t="s">
        <v>155</v>
      </c>
      <c r="B162" s="141"/>
      <c r="C162" s="22">
        <v>11115</v>
      </c>
      <c r="D162" s="34">
        <v>23.247863247863247</v>
      </c>
    </row>
    <row r="163" spans="1:4" s="15" customFormat="1" ht="12" customHeight="1">
      <c r="A163" s="19"/>
      <c r="B163" s="19"/>
      <c r="C163" s="19"/>
      <c r="D163" s="30"/>
    </row>
    <row r="164" spans="1:4" s="15" customFormat="1" ht="12" customHeight="1">
      <c r="A164" s="140" t="s">
        <v>156</v>
      </c>
      <c r="B164" s="140"/>
      <c r="C164" s="14">
        <v>20578</v>
      </c>
      <c r="D164" s="32">
        <v>249.88823014870252</v>
      </c>
    </row>
    <row r="165" spans="1:4" s="15" customFormat="1" ht="12" customHeight="1">
      <c r="A165" s="133" t="s">
        <v>157</v>
      </c>
      <c r="B165" s="133"/>
      <c r="C165" s="16">
        <v>2139</v>
      </c>
      <c r="D165" s="33">
        <v>224.96493688639552</v>
      </c>
    </row>
    <row r="166" spans="1:4" s="15" customFormat="1" ht="12" customHeight="1">
      <c r="A166" s="133" t="s">
        <v>158</v>
      </c>
      <c r="B166" s="133"/>
      <c r="C166" s="16">
        <v>1912</v>
      </c>
      <c r="D166" s="33">
        <v>957.531380753138</v>
      </c>
    </row>
    <row r="167" spans="1:4" s="15" customFormat="1" ht="12" customHeight="1">
      <c r="A167" s="133" t="s">
        <v>159</v>
      </c>
      <c r="B167" s="133"/>
      <c r="C167" s="16">
        <v>838</v>
      </c>
      <c r="D167" s="33">
        <v>329.5942720763723</v>
      </c>
    </row>
    <row r="168" spans="1:4" s="15" customFormat="1" ht="12" customHeight="1">
      <c r="A168" s="133" t="s">
        <v>160</v>
      </c>
      <c r="B168" s="133"/>
      <c r="C168" s="16">
        <v>823</v>
      </c>
      <c r="D168" s="33">
        <v>339.00364520048606</v>
      </c>
    </row>
    <row r="169" spans="1:4" s="15" customFormat="1" ht="12" customHeight="1">
      <c r="A169" s="133" t="s">
        <v>161</v>
      </c>
      <c r="B169" s="133"/>
      <c r="C169" s="16">
        <v>627</v>
      </c>
      <c r="D169" s="33">
        <v>1375.9170653907497</v>
      </c>
    </row>
    <row r="170" spans="1:4" s="15" customFormat="1" ht="12" customHeight="1">
      <c r="A170" s="133" t="s">
        <v>162</v>
      </c>
      <c r="B170" s="133"/>
      <c r="C170" s="16">
        <v>746</v>
      </c>
      <c r="D170" s="33">
        <v>98.5254691689008</v>
      </c>
    </row>
    <row r="171" spans="1:4" s="15" customFormat="1" ht="12" customHeight="1">
      <c r="A171" s="133" t="s">
        <v>163</v>
      </c>
      <c r="B171" s="133"/>
      <c r="C171" s="16">
        <v>920</v>
      </c>
      <c r="D171" s="33">
        <v>85.65217391304348</v>
      </c>
    </row>
    <row r="172" spans="1:4" s="15" customFormat="1" ht="12" customHeight="1">
      <c r="A172" s="133" t="s">
        <v>164</v>
      </c>
      <c r="B172" s="133"/>
      <c r="C172" s="16">
        <v>1002</v>
      </c>
      <c r="D172" s="33">
        <v>82.83433133732535</v>
      </c>
    </row>
    <row r="173" spans="1:4" s="15" customFormat="1" ht="12" customHeight="1">
      <c r="A173" s="133" t="s">
        <v>165</v>
      </c>
      <c r="B173" s="133"/>
      <c r="C173" s="16">
        <v>1283</v>
      </c>
      <c r="D173" s="33">
        <v>30.00779423226812</v>
      </c>
    </row>
    <row r="174" spans="1:4" s="15" customFormat="1" ht="12" customHeight="1">
      <c r="A174" s="133" t="s">
        <v>166</v>
      </c>
      <c r="B174" s="133"/>
      <c r="C174" s="16">
        <v>1009</v>
      </c>
      <c r="D174" s="33">
        <v>140.33696729435084</v>
      </c>
    </row>
    <row r="175" spans="1:4" s="15" customFormat="1" ht="12" customHeight="1">
      <c r="A175" s="133" t="s">
        <v>167</v>
      </c>
      <c r="B175" s="133"/>
      <c r="C175" s="16">
        <v>759</v>
      </c>
      <c r="D175" s="33">
        <v>16.205533596837945</v>
      </c>
    </row>
    <row r="176" spans="1:4" s="15" customFormat="1" ht="12" customHeight="1">
      <c r="A176" s="133" t="s">
        <v>168</v>
      </c>
      <c r="B176" s="133"/>
      <c r="C176" s="16">
        <v>969</v>
      </c>
      <c r="D176" s="33">
        <v>292.26006191950466</v>
      </c>
    </row>
    <row r="177" spans="1:4" s="15" customFormat="1" ht="12" customHeight="1">
      <c r="A177" s="133" t="s">
        <v>169</v>
      </c>
      <c r="B177" s="133"/>
      <c r="C177" s="16">
        <v>801</v>
      </c>
      <c r="D177" s="33">
        <v>75.15605493133583</v>
      </c>
    </row>
    <row r="178" spans="1:4" s="15" customFormat="1" ht="12" customHeight="1">
      <c r="A178" s="133" t="s">
        <v>170</v>
      </c>
      <c r="B178" s="133"/>
      <c r="C178" s="16">
        <v>1634</v>
      </c>
      <c r="D178" s="33">
        <v>37.821297429620564</v>
      </c>
    </row>
    <row r="179" spans="1:4" s="15" customFormat="1" ht="12" customHeight="1">
      <c r="A179" s="133" t="s">
        <v>171</v>
      </c>
      <c r="B179" s="133"/>
      <c r="C179" s="16">
        <v>655</v>
      </c>
      <c r="D179" s="33">
        <v>368.0916030534351</v>
      </c>
    </row>
    <row r="180" spans="1:4" s="15" customFormat="1" ht="12" customHeight="1">
      <c r="A180" s="133" t="s">
        <v>172</v>
      </c>
      <c r="B180" s="133"/>
      <c r="C180" s="16">
        <v>3359</v>
      </c>
      <c r="D180" s="33">
        <v>7.1152128609705265</v>
      </c>
    </row>
    <row r="181" spans="1:4" s="15" customFormat="1" ht="12" customHeight="1">
      <c r="A181" s="133" t="s">
        <v>173</v>
      </c>
      <c r="B181" s="133"/>
      <c r="C181" s="16">
        <v>814</v>
      </c>
      <c r="D181" s="33">
        <v>386.24078624078624</v>
      </c>
    </row>
    <row r="182" spans="1:4" s="15" customFormat="1" ht="12" customHeight="1">
      <c r="A182" s="21" t="s">
        <v>219</v>
      </c>
      <c r="B182" s="21"/>
      <c r="C182" s="29">
        <v>288</v>
      </c>
      <c r="D182" s="30"/>
    </row>
    <row r="183" spans="1:4" s="15" customFormat="1" ht="12" customHeight="1">
      <c r="A183" s="19"/>
      <c r="B183" s="19"/>
      <c r="C183" s="19"/>
      <c r="D183" s="30"/>
    </row>
    <row r="184" spans="1:4" s="15" customFormat="1" ht="12" customHeight="1">
      <c r="A184" s="140" t="s">
        <v>174</v>
      </c>
      <c r="B184" s="140"/>
      <c r="C184" s="14">
        <v>16614</v>
      </c>
      <c r="D184" s="32">
        <v>78.78897315517034</v>
      </c>
    </row>
    <row r="185" spans="1:4" s="15" customFormat="1" ht="12" customHeight="1">
      <c r="A185" s="133" t="s">
        <v>175</v>
      </c>
      <c r="B185" s="133"/>
      <c r="C185" s="16">
        <v>5900</v>
      </c>
      <c r="D185" s="32">
        <v>104.54237288135593</v>
      </c>
    </row>
    <row r="186" spans="1:4" s="15" customFormat="1" ht="12" customHeight="1">
      <c r="A186" s="133" t="s">
        <v>176</v>
      </c>
      <c r="B186" s="133"/>
      <c r="C186" s="16">
        <v>2056</v>
      </c>
      <c r="D186" s="32">
        <v>137.4513618677043</v>
      </c>
    </row>
    <row r="187" spans="1:4" s="15" customFormat="1" ht="12" customHeight="1">
      <c r="A187" s="133" t="s">
        <v>177</v>
      </c>
      <c r="B187" s="133"/>
      <c r="C187" s="16">
        <v>1768</v>
      </c>
      <c r="D187" s="32">
        <v>39.536199095022624</v>
      </c>
    </row>
    <row r="188" spans="1:4" s="15" customFormat="1" ht="12" customHeight="1">
      <c r="A188" s="133" t="s">
        <v>178</v>
      </c>
      <c r="B188" s="133"/>
      <c r="C188" s="16">
        <v>1846</v>
      </c>
      <c r="D188" s="32">
        <v>30.715059588299027</v>
      </c>
    </row>
    <row r="189" spans="1:4" s="15" customFormat="1" ht="12" customHeight="1">
      <c r="A189" s="133" t="s">
        <v>179</v>
      </c>
      <c r="B189" s="133"/>
      <c r="C189" s="16">
        <v>3142</v>
      </c>
      <c r="D189" s="32">
        <v>56.33354551241248</v>
      </c>
    </row>
    <row r="190" spans="1:4" s="15" customFormat="1" ht="12" customHeight="1">
      <c r="A190" s="141" t="s">
        <v>180</v>
      </c>
      <c r="B190" s="141"/>
      <c r="C190" s="22">
        <v>1902</v>
      </c>
      <c r="D190" s="58">
        <v>55.730809674027334</v>
      </c>
    </row>
    <row r="191" spans="1:4" s="15" customFormat="1" ht="12" customHeight="1">
      <c r="A191" s="19"/>
      <c r="B191" s="19"/>
      <c r="C191" s="19"/>
      <c r="D191" s="30"/>
    </row>
    <row r="192" spans="1:4" s="15" customFormat="1" ht="12" customHeight="1">
      <c r="A192" s="140" t="s">
        <v>181</v>
      </c>
      <c r="B192" s="140"/>
      <c r="C192" s="14">
        <v>36058</v>
      </c>
      <c r="D192" s="32">
        <v>15.846691441566366</v>
      </c>
    </row>
    <row r="193" spans="1:4" s="15" customFormat="1" ht="12" customHeight="1">
      <c r="A193" s="133" t="s">
        <v>182</v>
      </c>
      <c r="B193" s="133"/>
      <c r="C193" s="16">
        <v>6178</v>
      </c>
      <c r="D193" s="33">
        <v>30.042084817092913</v>
      </c>
    </row>
    <row r="194" spans="1:4" s="15" customFormat="1" ht="12" customHeight="1">
      <c r="A194" s="133" t="s">
        <v>183</v>
      </c>
      <c r="B194" s="133"/>
      <c r="C194" s="16">
        <v>20200</v>
      </c>
      <c r="D194" s="33">
        <v>8.826732673267326</v>
      </c>
    </row>
    <row r="195" spans="1:4" s="15" customFormat="1" ht="12" customHeight="1">
      <c r="A195" s="141" t="s">
        <v>237</v>
      </c>
      <c r="B195" s="141"/>
      <c r="C195" s="29">
        <v>9680</v>
      </c>
      <c r="D195" s="34">
        <v>21.43595041322314</v>
      </c>
    </row>
    <row r="196" spans="1:4" s="15" customFormat="1" ht="12" customHeight="1">
      <c r="A196" s="19"/>
      <c r="B196" s="19"/>
      <c r="C196" s="19"/>
      <c r="D196" s="30"/>
    </row>
    <row r="197" spans="1:4" s="15" customFormat="1" ht="12" customHeight="1">
      <c r="A197" s="140" t="s">
        <v>187</v>
      </c>
      <c r="B197" s="140"/>
      <c r="C197" s="14">
        <v>47960</v>
      </c>
      <c r="D197" s="32">
        <v>19.480817347789824</v>
      </c>
    </row>
    <row r="198" spans="1:4" s="15" customFormat="1" ht="12" customHeight="1">
      <c r="A198" s="133" t="s">
        <v>188</v>
      </c>
      <c r="B198" s="133"/>
      <c r="C198" s="16">
        <v>9435</v>
      </c>
      <c r="D198" s="33">
        <v>16.703762586115527</v>
      </c>
    </row>
    <row r="199" spans="1:4" s="15" customFormat="1" ht="12" customHeight="1">
      <c r="A199" s="133" t="s">
        <v>190</v>
      </c>
      <c r="B199" s="133"/>
      <c r="C199" s="16">
        <v>7519</v>
      </c>
      <c r="D199" s="33">
        <v>1.4363612182471073</v>
      </c>
    </row>
    <row r="200" spans="1:4" s="15" customFormat="1" ht="12" customHeight="1">
      <c r="A200" s="133" t="s">
        <v>191</v>
      </c>
      <c r="B200" s="133"/>
      <c r="C200" s="16">
        <v>648</v>
      </c>
      <c r="D200" s="33">
        <v>160.03086419753086</v>
      </c>
    </row>
    <row r="201" spans="1:4" s="15" customFormat="1" ht="12" customHeight="1">
      <c r="A201" s="133" t="s">
        <v>196</v>
      </c>
      <c r="B201" s="133"/>
      <c r="C201" s="16">
        <v>1455</v>
      </c>
      <c r="D201" s="33">
        <v>13.608247422680412</v>
      </c>
    </row>
    <row r="202" spans="1:4" s="15" customFormat="1" ht="12" customHeight="1">
      <c r="A202" s="133" t="s">
        <v>197</v>
      </c>
      <c r="B202" s="133"/>
      <c r="C202" s="16">
        <v>12625</v>
      </c>
      <c r="D202" s="33">
        <v>23.033663366336636</v>
      </c>
    </row>
    <row r="203" spans="1:4" s="15" customFormat="1" ht="12" customHeight="1">
      <c r="A203" s="133" t="s">
        <v>198</v>
      </c>
      <c r="B203" s="133"/>
      <c r="C203" s="16">
        <v>1952</v>
      </c>
      <c r="D203" s="33">
        <v>45.03073770491803</v>
      </c>
    </row>
    <row r="204" spans="1:4" s="15" customFormat="1" ht="12" customHeight="1">
      <c r="A204" s="133" t="s">
        <v>201</v>
      </c>
      <c r="B204" s="133"/>
      <c r="C204" s="16">
        <v>3889</v>
      </c>
      <c r="D204" s="33">
        <v>8.845461558241192</v>
      </c>
    </row>
    <row r="205" spans="1:4" s="15" customFormat="1" ht="12" customHeight="1">
      <c r="A205" s="133" t="s">
        <v>202</v>
      </c>
      <c r="B205" s="133"/>
      <c r="C205" s="16">
        <v>599</v>
      </c>
      <c r="D205" s="33">
        <v>123.70617696160267</v>
      </c>
    </row>
    <row r="206" spans="1:4" s="15" customFormat="1" ht="12" customHeight="1">
      <c r="A206" s="133" t="s">
        <v>203</v>
      </c>
      <c r="B206" s="133"/>
      <c r="C206" s="16">
        <v>1682</v>
      </c>
      <c r="D206" s="33">
        <v>25.148632580261594</v>
      </c>
    </row>
    <row r="207" spans="1:4" s="15" customFormat="1" ht="12" customHeight="1">
      <c r="A207" s="133" t="s">
        <v>204</v>
      </c>
      <c r="B207" s="133"/>
      <c r="C207" s="16">
        <v>7521</v>
      </c>
      <c r="D207" s="33">
        <v>13.974205557771574</v>
      </c>
    </row>
    <row r="208" spans="1:4" s="15" customFormat="1" ht="12" customHeight="1">
      <c r="A208" s="141" t="s">
        <v>205</v>
      </c>
      <c r="B208" s="141"/>
      <c r="C208" s="22">
        <v>635</v>
      </c>
      <c r="D208" s="34">
        <v>12.283464566929133</v>
      </c>
    </row>
    <row r="209" spans="1:4" s="15" customFormat="1" ht="12" customHeight="1">
      <c r="A209" s="19"/>
      <c r="B209" s="19"/>
      <c r="C209" s="19"/>
      <c r="D209" s="30"/>
    </row>
    <row r="210" spans="1:4" s="15" customFormat="1" ht="12" customHeight="1">
      <c r="A210" s="140" t="s">
        <v>206</v>
      </c>
      <c r="B210" s="140"/>
      <c r="C210" s="14">
        <v>274103</v>
      </c>
      <c r="D210" s="58">
        <v>128.39917841103528</v>
      </c>
    </row>
    <row r="211" spans="1:4" s="15" customFormat="1" ht="12" customHeight="1">
      <c r="A211" s="133" t="s">
        <v>207</v>
      </c>
      <c r="B211" s="133"/>
      <c r="C211" s="16">
        <v>10079</v>
      </c>
      <c r="D211" s="33">
        <v>507.81823593610477</v>
      </c>
    </row>
    <row r="212" spans="1:4" s="15" customFormat="1" ht="12" customHeight="1">
      <c r="A212" s="133" t="s">
        <v>208</v>
      </c>
      <c r="B212" s="133"/>
      <c r="C212" s="16">
        <v>30819</v>
      </c>
      <c r="D212" s="33">
        <v>491.6512540964989</v>
      </c>
    </row>
    <row r="213" spans="1:4" s="15" customFormat="1" ht="12" customHeight="1">
      <c r="A213" s="133" t="s">
        <v>209</v>
      </c>
      <c r="B213" s="133"/>
      <c r="C213" s="16">
        <v>55057</v>
      </c>
      <c r="D213" s="33">
        <v>115.67648073814412</v>
      </c>
    </row>
    <row r="214" spans="1:4" s="15" customFormat="1" ht="12" customHeight="1">
      <c r="A214" s="133" t="s">
        <v>210</v>
      </c>
      <c r="B214" s="133"/>
      <c r="C214" s="16">
        <v>56938</v>
      </c>
      <c r="D214" s="33">
        <v>10.509677192735959</v>
      </c>
    </row>
    <row r="215" spans="1:4" s="15" customFormat="1" ht="12" customHeight="1">
      <c r="A215" s="133" t="s">
        <v>211</v>
      </c>
      <c r="B215" s="133"/>
      <c r="C215" s="16">
        <v>20578</v>
      </c>
      <c r="D215" s="33">
        <v>249.88823014870252</v>
      </c>
    </row>
    <row r="216" spans="1:4" s="15" customFormat="1" ht="12" customHeight="1">
      <c r="A216" s="133" t="s">
        <v>212</v>
      </c>
      <c r="B216" s="133"/>
      <c r="C216" s="16">
        <v>16614</v>
      </c>
      <c r="D216" s="33">
        <v>78.78897315517034</v>
      </c>
    </row>
    <row r="217" spans="1:4" s="15" customFormat="1" ht="12" customHeight="1">
      <c r="A217" s="133" t="s">
        <v>213</v>
      </c>
      <c r="B217" s="133"/>
      <c r="C217" s="16">
        <v>36058</v>
      </c>
      <c r="D217" s="33">
        <v>15.846691441566366</v>
      </c>
    </row>
    <row r="218" spans="1:4" s="15" customFormat="1" ht="12" customHeight="1">
      <c r="A218" s="141" t="s">
        <v>214</v>
      </c>
      <c r="B218" s="141"/>
      <c r="C218" s="29">
        <v>47960</v>
      </c>
      <c r="D218" s="38">
        <v>19.480817347789824</v>
      </c>
    </row>
    <row r="219" spans="1:4" s="15" customFormat="1" ht="12" customHeight="1">
      <c r="A219" s="19"/>
      <c r="B219" s="19"/>
      <c r="C219" s="24"/>
      <c r="D219" s="30"/>
    </row>
    <row r="220" spans="1:256" s="15" customFormat="1" ht="12" customHeight="1">
      <c r="A220" s="140" t="s">
        <v>264</v>
      </c>
      <c r="B220" s="140"/>
      <c r="C220" s="14">
        <v>114002</v>
      </c>
      <c r="D220" s="32">
        <v>284.12396273749584</v>
      </c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  <c r="GC220" s="59"/>
      <c r="GD220" s="59"/>
      <c r="GE220" s="59"/>
      <c r="GF220" s="59"/>
      <c r="GG220" s="59"/>
      <c r="GH220" s="59"/>
      <c r="GI220" s="59"/>
      <c r="GJ220" s="59"/>
      <c r="GK220" s="59"/>
      <c r="GL220" s="59"/>
      <c r="GM220" s="59"/>
      <c r="GN220" s="59"/>
      <c r="GO220" s="59"/>
      <c r="GP220" s="59"/>
      <c r="GQ220" s="59"/>
      <c r="GR220" s="59"/>
      <c r="GS220" s="59"/>
      <c r="GT220" s="59"/>
      <c r="GU220" s="59"/>
      <c r="GV220" s="59"/>
      <c r="GW220" s="59"/>
      <c r="GX220" s="59"/>
      <c r="GY220" s="59"/>
      <c r="GZ220" s="59"/>
      <c r="HA220" s="59"/>
      <c r="HB220" s="59"/>
      <c r="HC220" s="59"/>
      <c r="HD220" s="59"/>
      <c r="HE220" s="59"/>
      <c r="HF220" s="59"/>
      <c r="HG220" s="59"/>
      <c r="HH220" s="59"/>
      <c r="HI220" s="59"/>
      <c r="HJ220" s="59"/>
      <c r="HK220" s="59"/>
      <c r="HL220" s="59"/>
      <c r="HM220" s="59"/>
      <c r="HN220" s="59"/>
      <c r="HO220" s="59"/>
      <c r="HP220" s="59"/>
      <c r="HQ220" s="59"/>
      <c r="HR220" s="59"/>
      <c r="HS220" s="59"/>
      <c r="HT220" s="59"/>
      <c r="HU220" s="59"/>
      <c r="HV220" s="59"/>
      <c r="HW220" s="59"/>
      <c r="HX220" s="59"/>
      <c r="HY220" s="59"/>
      <c r="HZ220" s="59"/>
      <c r="IA220" s="59"/>
      <c r="IB220" s="59"/>
      <c r="IC220" s="59"/>
      <c r="ID220" s="59"/>
      <c r="IE220" s="59"/>
      <c r="IF220" s="59"/>
      <c r="IG220" s="59"/>
      <c r="IH220" s="59"/>
      <c r="II220" s="59"/>
      <c r="IJ220" s="59"/>
      <c r="IK220" s="59"/>
      <c r="IL220" s="59"/>
      <c r="IM220" s="59"/>
      <c r="IN220" s="59"/>
      <c r="IO220" s="59"/>
      <c r="IP220" s="59"/>
      <c r="IQ220" s="59"/>
      <c r="IR220" s="59"/>
      <c r="IS220" s="59"/>
      <c r="IT220" s="59"/>
      <c r="IU220" s="59"/>
      <c r="IV220" s="59"/>
    </row>
    <row r="221" spans="1:256" s="15" customFormat="1" ht="12" customHeight="1">
      <c r="A221" s="133" t="s">
        <v>259</v>
      </c>
      <c r="B221" s="133"/>
      <c r="C221" s="60">
        <v>20225</v>
      </c>
      <c r="D221" s="33">
        <v>252.66254635352286</v>
      </c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  <c r="FJ221" s="59"/>
      <c r="FK221" s="59"/>
      <c r="FL221" s="59"/>
      <c r="FM221" s="59"/>
      <c r="FN221" s="59"/>
      <c r="FO221" s="59"/>
      <c r="FP221" s="59"/>
      <c r="FQ221" s="59"/>
      <c r="FR221" s="59"/>
      <c r="FS221" s="59"/>
      <c r="FT221" s="59"/>
      <c r="FU221" s="59"/>
      <c r="FV221" s="59"/>
      <c r="FW221" s="59"/>
      <c r="FX221" s="59"/>
      <c r="FY221" s="59"/>
      <c r="FZ221" s="59"/>
      <c r="GA221" s="59"/>
      <c r="GB221" s="59"/>
      <c r="GC221" s="59"/>
      <c r="GD221" s="59"/>
      <c r="GE221" s="59"/>
      <c r="GF221" s="59"/>
      <c r="GG221" s="59"/>
      <c r="GH221" s="59"/>
      <c r="GI221" s="59"/>
      <c r="GJ221" s="59"/>
      <c r="GK221" s="59"/>
      <c r="GL221" s="59"/>
      <c r="GM221" s="59"/>
      <c r="GN221" s="59"/>
      <c r="GO221" s="59"/>
      <c r="GP221" s="59"/>
      <c r="GQ221" s="59"/>
      <c r="GR221" s="59"/>
      <c r="GS221" s="59"/>
      <c r="GT221" s="59"/>
      <c r="GU221" s="59"/>
      <c r="GV221" s="59"/>
      <c r="GW221" s="59"/>
      <c r="GX221" s="59"/>
      <c r="GY221" s="59"/>
      <c r="GZ221" s="59"/>
      <c r="HA221" s="59"/>
      <c r="HB221" s="59"/>
      <c r="HC221" s="59"/>
      <c r="HD221" s="59"/>
      <c r="HE221" s="59"/>
      <c r="HF221" s="59"/>
      <c r="HG221" s="59"/>
      <c r="HH221" s="59"/>
      <c r="HI221" s="59"/>
      <c r="HJ221" s="59"/>
      <c r="HK221" s="59"/>
      <c r="HL221" s="59"/>
      <c r="HM221" s="59"/>
      <c r="HN221" s="59"/>
      <c r="HO221" s="59"/>
      <c r="HP221" s="59"/>
      <c r="HQ221" s="59"/>
      <c r="HR221" s="59"/>
      <c r="HS221" s="59"/>
      <c r="HT221" s="59"/>
      <c r="HU221" s="59"/>
      <c r="HV221" s="59"/>
      <c r="HW221" s="59"/>
      <c r="HX221" s="59"/>
      <c r="HY221" s="59"/>
      <c r="HZ221" s="59"/>
      <c r="IA221" s="59"/>
      <c r="IB221" s="59"/>
      <c r="IC221" s="59"/>
      <c r="ID221" s="59"/>
      <c r="IE221" s="59"/>
      <c r="IF221" s="59"/>
      <c r="IG221" s="59"/>
      <c r="IH221" s="59"/>
      <c r="II221" s="59"/>
      <c r="IJ221" s="59"/>
      <c r="IK221" s="59"/>
      <c r="IL221" s="59"/>
      <c r="IM221" s="59"/>
      <c r="IN221" s="59"/>
      <c r="IO221" s="59"/>
      <c r="IP221" s="59"/>
      <c r="IQ221" s="59"/>
      <c r="IR221" s="59"/>
      <c r="IS221" s="59"/>
      <c r="IT221" s="59"/>
      <c r="IU221" s="59"/>
      <c r="IV221" s="59"/>
    </row>
    <row r="222" spans="1:256" s="15" customFormat="1" ht="12" customHeight="1">
      <c r="A222" s="133" t="s">
        <v>260</v>
      </c>
      <c r="B222" s="133"/>
      <c r="C222" s="60">
        <v>10494</v>
      </c>
      <c r="D222" s="33">
        <v>492.3575376405565</v>
      </c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  <c r="GC222" s="59"/>
      <c r="GD222" s="59"/>
      <c r="GE222" s="59"/>
      <c r="GF222" s="59"/>
      <c r="GG222" s="59"/>
      <c r="GH222" s="59"/>
      <c r="GI222" s="59"/>
      <c r="GJ222" s="59"/>
      <c r="GK222" s="59"/>
      <c r="GL222" s="59"/>
      <c r="GM222" s="59"/>
      <c r="GN222" s="59"/>
      <c r="GO222" s="59"/>
      <c r="GP222" s="59"/>
      <c r="GQ222" s="59"/>
      <c r="GR222" s="59"/>
      <c r="GS222" s="59"/>
      <c r="GT222" s="59"/>
      <c r="GU222" s="59"/>
      <c r="GV222" s="59"/>
      <c r="GW222" s="59"/>
      <c r="GX222" s="59"/>
      <c r="GY222" s="59"/>
      <c r="GZ222" s="59"/>
      <c r="HA222" s="59"/>
      <c r="HB222" s="59"/>
      <c r="HC222" s="59"/>
      <c r="HD222" s="59"/>
      <c r="HE222" s="59"/>
      <c r="HF222" s="59"/>
      <c r="HG222" s="59"/>
      <c r="HH222" s="59"/>
      <c r="HI222" s="59"/>
      <c r="HJ222" s="59"/>
      <c r="HK222" s="59"/>
      <c r="HL222" s="59"/>
      <c r="HM222" s="59"/>
      <c r="HN222" s="59"/>
      <c r="HO222" s="59"/>
      <c r="HP222" s="59"/>
      <c r="HQ222" s="59"/>
      <c r="HR222" s="59"/>
      <c r="HS222" s="59"/>
      <c r="HT222" s="59"/>
      <c r="HU222" s="59"/>
      <c r="HV222" s="59"/>
      <c r="HW222" s="59"/>
      <c r="HX222" s="59"/>
      <c r="HY222" s="59"/>
      <c r="HZ222" s="59"/>
      <c r="IA222" s="59"/>
      <c r="IB222" s="59"/>
      <c r="IC222" s="59"/>
      <c r="ID222" s="59"/>
      <c r="IE222" s="59"/>
      <c r="IF222" s="59"/>
      <c r="IG222" s="59"/>
      <c r="IH222" s="59"/>
      <c r="II222" s="59"/>
      <c r="IJ222" s="59"/>
      <c r="IK222" s="59"/>
      <c r="IL222" s="59"/>
      <c r="IM222" s="59"/>
      <c r="IN222" s="59"/>
      <c r="IO222" s="59"/>
      <c r="IP222" s="59"/>
      <c r="IQ222" s="59"/>
      <c r="IR222" s="59"/>
      <c r="IS222" s="59"/>
      <c r="IT222" s="59"/>
      <c r="IU222" s="59"/>
      <c r="IV222" s="59"/>
    </row>
    <row r="223" spans="1:256" s="15" customFormat="1" ht="12" customHeight="1">
      <c r="A223" s="133" t="s">
        <v>261</v>
      </c>
      <c r="B223" s="133"/>
      <c r="C223" s="60">
        <v>30128</v>
      </c>
      <c r="D223" s="33">
        <v>184.3069569835369</v>
      </c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  <c r="GC223" s="59"/>
      <c r="GD223" s="59"/>
      <c r="GE223" s="59"/>
      <c r="GF223" s="59"/>
      <c r="GG223" s="59"/>
      <c r="GH223" s="59"/>
      <c r="GI223" s="59"/>
      <c r="GJ223" s="59"/>
      <c r="GK223" s="59"/>
      <c r="GL223" s="59"/>
      <c r="GM223" s="59"/>
      <c r="GN223" s="59"/>
      <c r="GO223" s="59"/>
      <c r="GP223" s="59"/>
      <c r="GQ223" s="59"/>
      <c r="GR223" s="59"/>
      <c r="GS223" s="59"/>
      <c r="GT223" s="59"/>
      <c r="GU223" s="59"/>
      <c r="GV223" s="59"/>
      <c r="GW223" s="59"/>
      <c r="GX223" s="59"/>
      <c r="GY223" s="59"/>
      <c r="GZ223" s="59"/>
      <c r="HA223" s="59"/>
      <c r="HB223" s="59"/>
      <c r="HC223" s="59"/>
      <c r="HD223" s="59"/>
      <c r="HE223" s="59"/>
      <c r="HF223" s="59"/>
      <c r="HG223" s="59"/>
      <c r="HH223" s="59"/>
      <c r="HI223" s="59"/>
      <c r="HJ223" s="59"/>
      <c r="HK223" s="59"/>
      <c r="HL223" s="59"/>
      <c r="HM223" s="59"/>
      <c r="HN223" s="59"/>
      <c r="HO223" s="59"/>
      <c r="HP223" s="59"/>
      <c r="HQ223" s="59"/>
      <c r="HR223" s="59"/>
      <c r="HS223" s="59"/>
      <c r="HT223" s="59"/>
      <c r="HU223" s="59"/>
      <c r="HV223" s="59"/>
      <c r="HW223" s="59"/>
      <c r="HX223" s="59"/>
      <c r="HY223" s="59"/>
      <c r="HZ223" s="59"/>
      <c r="IA223" s="59"/>
      <c r="IB223" s="59"/>
      <c r="IC223" s="59"/>
      <c r="ID223" s="59"/>
      <c r="IE223" s="59"/>
      <c r="IF223" s="59"/>
      <c r="IG223" s="59"/>
      <c r="IH223" s="59"/>
      <c r="II223" s="59"/>
      <c r="IJ223" s="59"/>
      <c r="IK223" s="59"/>
      <c r="IL223" s="59"/>
      <c r="IM223" s="59"/>
      <c r="IN223" s="59"/>
      <c r="IO223" s="59"/>
      <c r="IP223" s="59"/>
      <c r="IQ223" s="59"/>
      <c r="IR223" s="59"/>
      <c r="IS223" s="59"/>
      <c r="IT223" s="59"/>
      <c r="IU223" s="59"/>
      <c r="IV223" s="59"/>
    </row>
    <row r="224" spans="1:256" s="15" customFormat="1" ht="12" customHeight="1">
      <c r="A224" s="133" t="s">
        <v>262</v>
      </c>
      <c r="B224" s="133"/>
      <c r="C224" s="60">
        <v>30395</v>
      </c>
      <c r="D224" s="33">
        <v>496.9139661128475</v>
      </c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59"/>
      <c r="FA224" s="59"/>
      <c r="FB224" s="59"/>
      <c r="FC224" s="59"/>
      <c r="FD224" s="59"/>
      <c r="FE224" s="59"/>
      <c r="FF224" s="59"/>
      <c r="FG224" s="59"/>
      <c r="FH224" s="59"/>
      <c r="FI224" s="59"/>
      <c r="FJ224" s="59"/>
      <c r="FK224" s="59"/>
      <c r="FL224" s="59"/>
      <c r="FM224" s="59"/>
      <c r="FN224" s="59"/>
      <c r="FO224" s="59"/>
      <c r="FP224" s="59"/>
      <c r="FQ224" s="59"/>
      <c r="FR224" s="59"/>
      <c r="FS224" s="59"/>
      <c r="FT224" s="59"/>
      <c r="FU224" s="59"/>
      <c r="FV224" s="59"/>
      <c r="FW224" s="59"/>
      <c r="FX224" s="59"/>
      <c r="FY224" s="59"/>
      <c r="FZ224" s="59"/>
      <c r="GA224" s="59"/>
      <c r="GB224" s="59"/>
      <c r="GC224" s="59"/>
      <c r="GD224" s="59"/>
      <c r="GE224" s="59"/>
      <c r="GF224" s="59"/>
      <c r="GG224" s="59"/>
      <c r="GH224" s="59"/>
      <c r="GI224" s="59"/>
      <c r="GJ224" s="59"/>
      <c r="GK224" s="59"/>
      <c r="GL224" s="59"/>
      <c r="GM224" s="59"/>
      <c r="GN224" s="59"/>
      <c r="GO224" s="59"/>
      <c r="GP224" s="59"/>
      <c r="GQ224" s="59"/>
      <c r="GR224" s="59"/>
      <c r="GS224" s="59"/>
      <c r="GT224" s="59"/>
      <c r="GU224" s="59"/>
      <c r="GV224" s="59"/>
      <c r="GW224" s="59"/>
      <c r="GX224" s="59"/>
      <c r="GY224" s="59"/>
      <c r="GZ224" s="59"/>
      <c r="HA224" s="59"/>
      <c r="HB224" s="59"/>
      <c r="HC224" s="59"/>
      <c r="HD224" s="59"/>
      <c r="HE224" s="59"/>
      <c r="HF224" s="59"/>
      <c r="HG224" s="59"/>
      <c r="HH224" s="59"/>
      <c r="HI224" s="59"/>
      <c r="HJ224" s="59"/>
      <c r="HK224" s="59"/>
      <c r="HL224" s="59"/>
      <c r="HM224" s="59"/>
      <c r="HN224" s="59"/>
      <c r="HO224" s="59"/>
      <c r="HP224" s="59"/>
      <c r="HQ224" s="59"/>
      <c r="HR224" s="59"/>
      <c r="HS224" s="59"/>
      <c r="HT224" s="59"/>
      <c r="HU224" s="59"/>
      <c r="HV224" s="59"/>
      <c r="HW224" s="59"/>
      <c r="HX224" s="59"/>
      <c r="HY224" s="59"/>
      <c r="HZ224" s="59"/>
      <c r="IA224" s="59"/>
      <c r="IB224" s="59"/>
      <c r="IC224" s="59"/>
      <c r="ID224" s="59"/>
      <c r="IE224" s="59"/>
      <c r="IF224" s="59"/>
      <c r="IG224" s="59"/>
      <c r="IH224" s="59"/>
      <c r="II224" s="59"/>
      <c r="IJ224" s="59"/>
      <c r="IK224" s="59"/>
      <c r="IL224" s="59"/>
      <c r="IM224" s="59"/>
      <c r="IN224" s="59"/>
      <c r="IO224" s="59"/>
      <c r="IP224" s="59"/>
      <c r="IQ224" s="59"/>
      <c r="IR224" s="59"/>
      <c r="IS224" s="59"/>
      <c r="IT224" s="59"/>
      <c r="IU224" s="59"/>
      <c r="IV224" s="59"/>
    </row>
    <row r="225" spans="1:256" s="43" customFormat="1" ht="12" customHeight="1">
      <c r="A225" s="21" t="s">
        <v>263</v>
      </c>
      <c r="B225" s="21"/>
      <c r="C225" s="22">
        <v>22760</v>
      </c>
      <c r="D225" s="34">
        <v>64.02899824253076</v>
      </c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  <c r="GD225" s="59"/>
      <c r="GE225" s="59"/>
      <c r="GF225" s="59"/>
      <c r="GG225" s="59"/>
      <c r="GH225" s="59"/>
      <c r="GI225" s="59"/>
      <c r="GJ225" s="59"/>
      <c r="GK225" s="59"/>
      <c r="GL225" s="59"/>
      <c r="GM225" s="59"/>
      <c r="GN225" s="59"/>
      <c r="GO225" s="59"/>
      <c r="GP225" s="59"/>
      <c r="GQ225" s="59"/>
      <c r="GR225" s="59"/>
      <c r="GS225" s="59"/>
      <c r="GT225" s="59"/>
      <c r="GU225" s="59"/>
      <c r="GV225" s="59"/>
      <c r="GW225" s="59"/>
      <c r="GX225" s="59"/>
      <c r="GY225" s="59"/>
      <c r="GZ225" s="59"/>
      <c r="HA225" s="59"/>
      <c r="HB225" s="59"/>
      <c r="HC225" s="59"/>
      <c r="HD225" s="59"/>
      <c r="HE225" s="59"/>
      <c r="HF225" s="59"/>
      <c r="HG225" s="59"/>
      <c r="HH225" s="59"/>
      <c r="HI225" s="59"/>
      <c r="HJ225" s="59"/>
      <c r="HK225" s="59"/>
      <c r="HL225" s="59"/>
      <c r="HM225" s="59"/>
      <c r="HN225" s="59"/>
      <c r="HO225" s="59"/>
      <c r="HP225" s="59"/>
      <c r="HQ225" s="59"/>
      <c r="HR225" s="59"/>
      <c r="HS225" s="59"/>
      <c r="HT225" s="59"/>
      <c r="HU225" s="59"/>
      <c r="HV225" s="59"/>
      <c r="HW225" s="59"/>
      <c r="HX225" s="59"/>
      <c r="HY225" s="59"/>
      <c r="HZ225" s="59"/>
      <c r="IA225" s="59"/>
      <c r="IB225" s="59"/>
      <c r="IC225" s="59"/>
      <c r="ID225" s="59"/>
      <c r="IE225" s="59"/>
      <c r="IF225" s="59"/>
      <c r="IG225" s="59"/>
      <c r="IH225" s="59"/>
      <c r="II225" s="59"/>
      <c r="IJ225" s="59"/>
      <c r="IK225" s="59"/>
      <c r="IL225" s="59"/>
      <c r="IM225" s="59"/>
      <c r="IN225" s="59"/>
      <c r="IO225" s="59"/>
      <c r="IP225" s="59"/>
      <c r="IQ225" s="59"/>
      <c r="IR225" s="59"/>
      <c r="IS225" s="59"/>
      <c r="IT225" s="59"/>
      <c r="IU225" s="59"/>
      <c r="IV225" s="59"/>
    </row>
    <row r="226" spans="1:256" s="15" customFormat="1" ht="11.25" customHeight="1">
      <c r="A226" s="25"/>
      <c r="B226" s="25"/>
      <c r="C226" s="26"/>
      <c r="D226" s="30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59"/>
      <c r="GT226" s="59"/>
      <c r="GU226" s="59"/>
      <c r="GV226" s="59"/>
      <c r="GW226" s="59"/>
      <c r="GX226" s="59"/>
      <c r="GY226" s="59"/>
      <c r="GZ226" s="59"/>
      <c r="HA226" s="59"/>
      <c r="HB226" s="59"/>
      <c r="HC226" s="59"/>
      <c r="HD226" s="59"/>
      <c r="HE226" s="59"/>
      <c r="HF226" s="59"/>
      <c r="HG226" s="59"/>
      <c r="HH226" s="59"/>
      <c r="HI226" s="59"/>
      <c r="HJ226" s="59"/>
      <c r="HK226" s="59"/>
      <c r="HL226" s="59"/>
      <c r="HM226" s="59"/>
      <c r="HN226" s="59"/>
      <c r="HO226" s="59"/>
      <c r="HP226" s="59"/>
      <c r="HQ226" s="59"/>
      <c r="HR226" s="59"/>
      <c r="HS226" s="59"/>
      <c r="HT226" s="59"/>
      <c r="HU226" s="59"/>
      <c r="HV226" s="59"/>
      <c r="HW226" s="59"/>
      <c r="HX226" s="59"/>
      <c r="HY226" s="59"/>
      <c r="HZ226" s="59"/>
      <c r="IA226" s="59"/>
      <c r="IB226" s="59"/>
      <c r="IC226" s="59"/>
      <c r="ID226" s="59"/>
      <c r="IE226" s="59"/>
      <c r="IF226" s="59"/>
      <c r="IG226" s="59"/>
      <c r="IH226" s="59"/>
      <c r="II226" s="59"/>
      <c r="IJ226" s="59"/>
      <c r="IK226" s="59"/>
      <c r="IL226" s="59"/>
      <c r="IM226" s="59"/>
      <c r="IN226" s="59"/>
      <c r="IO226" s="59"/>
      <c r="IP226" s="59"/>
      <c r="IQ226" s="59"/>
      <c r="IR226" s="59"/>
      <c r="IS226" s="59"/>
      <c r="IT226" s="59"/>
      <c r="IU226" s="59"/>
      <c r="IV226" s="59"/>
    </row>
    <row r="227" spans="1:256" s="15" customFormat="1" ht="12.75">
      <c r="A227" s="61" t="s">
        <v>265</v>
      </c>
      <c r="B227" s="61"/>
      <c r="C227" s="10">
        <v>167218</v>
      </c>
      <c r="D227" s="58">
        <v>16.767931681995957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  <c r="HH227" s="59"/>
      <c r="HI227" s="59"/>
      <c r="HJ227" s="59"/>
      <c r="HK227" s="59"/>
      <c r="HL227" s="59"/>
      <c r="HM227" s="59"/>
      <c r="HN227" s="59"/>
      <c r="HO227" s="59"/>
      <c r="HP227" s="59"/>
      <c r="HQ227" s="59"/>
      <c r="HR227" s="59"/>
      <c r="HS227" s="59"/>
      <c r="HT227" s="59"/>
      <c r="HU227" s="59"/>
      <c r="HV227" s="59"/>
      <c r="HW227" s="59"/>
      <c r="HX227" s="59"/>
      <c r="HY227" s="59"/>
      <c r="HZ227" s="59"/>
      <c r="IA227" s="59"/>
      <c r="IB227" s="59"/>
      <c r="IC227" s="59"/>
      <c r="ID227" s="59"/>
      <c r="IE227" s="59"/>
      <c r="IF227" s="59"/>
      <c r="IG227" s="59"/>
      <c r="IH227" s="59"/>
      <c r="II227" s="59"/>
      <c r="IJ227" s="59"/>
      <c r="IK227" s="59"/>
      <c r="IL227" s="59"/>
      <c r="IM227" s="59"/>
      <c r="IN227" s="59"/>
      <c r="IO227" s="59"/>
      <c r="IP227" s="59"/>
      <c r="IQ227" s="59"/>
      <c r="IR227" s="59"/>
      <c r="IS227" s="59"/>
      <c r="IT227" s="59"/>
      <c r="IU227" s="59"/>
      <c r="IV227" s="59"/>
    </row>
    <row r="228" spans="1:256" s="15" customFormat="1" ht="5.25" customHeight="1">
      <c r="A228" s="50"/>
      <c r="B228" s="50"/>
      <c r="C228" s="50"/>
      <c r="D228" s="62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59"/>
      <c r="GU228" s="59"/>
      <c r="GV228" s="59"/>
      <c r="GW228" s="59"/>
      <c r="GX228" s="59"/>
      <c r="GY228" s="59"/>
      <c r="GZ228" s="59"/>
      <c r="HA228" s="59"/>
      <c r="HB228" s="59"/>
      <c r="HC228" s="59"/>
      <c r="HD228" s="59"/>
      <c r="HE228" s="59"/>
      <c r="HF228" s="59"/>
      <c r="HG228" s="59"/>
      <c r="HH228" s="59"/>
      <c r="HI228" s="59"/>
      <c r="HJ228" s="59"/>
      <c r="HK228" s="59"/>
      <c r="HL228" s="59"/>
      <c r="HM228" s="59"/>
      <c r="HN228" s="59"/>
      <c r="HO228" s="59"/>
      <c r="HP228" s="59"/>
      <c r="HQ228" s="59"/>
      <c r="HR228" s="59"/>
      <c r="HS228" s="59"/>
      <c r="HT228" s="59"/>
      <c r="HU228" s="59"/>
      <c r="HV228" s="59"/>
      <c r="HW228" s="59"/>
      <c r="HX228" s="59"/>
      <c r="HY228" s="59"/>
      <c r="HZ228" s="59"/>
      <c r="IA228" s="59"/>
      <c r="IB228" s="59"/>
      <c r="IC228" s="59"/>
      <c r="ID228" s="59"/>
      <c r="IE228" s="59"/>
      <c r="IF228" s="59"/>
      <c r="IG228" s="59"/>
      <c r="IH228" s="59"/>
      <c r="II228" s="59"/>
      <c r="IJ228" s="59"/>
      <c r="IK228" s="59"/>
      <c r="IL228" s="59"/>
      <c r="IM228" s="59"/>
      <c r="IN228" s="59"/>
      <c r="IO228" s="59"/>
      <c r="IP228" s="59"/>
      <c r="IQ228" s="59"/>
      <c r="IR228" s="59"/>
      <c r="IS228" s="59"/>
      <c r="IT228" s="59"/>
      <c r="IU228" s="59"/>
      <c r="IV228" s="59"/>
    </row>
    <row r="229" spans="1:256" s="15" customFormat="1" ht="12.75">
      <c r="A229" s="171" t="s">
        <v>243</v>
      </c>
      <c r="B229" s="171"/>
      <c r="C229" s="171"/>
      <c r="D229" s="155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59"/>
      <c r="HE229" s="59"/>
      <c r="HF229" s="59"/>
      <c r="HG229" s="59"/>
      <c r="HH229" s="59"/>
      <c r="HI229" s="59"/>
      <c r="HJ229" s="59"/>
      <c r="HK229" s="59"/>
      <c r="HL229" s="59"/>
      <c r="HM229" s="59"/>
      <c r="HN229" s="59"/>
      <c r="HO229" s="59"/>
      <c r="HP229" s="59"/>
      <c r="HQ229" s="59"/>
      <c r="HR229" s="59"/>
      <c r="HS229" s="59"/>
      <c r="HT229" s="59"/>
      <c r="HU229" s="59"/>
      <c r="HV229" s="59"/>
      <c r="HW229" s="59"/>
      <c r="HX229" s="59"/>
      <c r="HY229" s="59"/>
      <c r="HZ229" s="59"/>
      <c r="IA229" s="59"/>
      <c r="IB229" s="59"/>
      <c r="IC229" s="59"/>
      <c r="ID229" s="59"/>
      <c r="IE229" s="59"/>
      <c r="IF229" s="59"/>
      <c r="IG229" s="59"/>
      <c r="IH229" s="59"/>
      <c r="II229" s="59"/>
      <c r="IJ229" s="59"/>
      <c r="IK229" s="59"/>
      <c r="IL229" s="59"/>
      <c r="IM229" s="59"/>
      <c r="IN229" s="59"/>
      <c r="IO229" s="59"/>
      <c r="IP229" s="59"/>
      <c r="IQ229" s="59"/>
      <c r="IR229" s="59"/>
      <c r="IS229" s="59"/>
      <c r="IT229" s="59"/>
      <c r="IU229" s="59"/>
      <c r="IV229" s="59"/>
    </row>
    <row r="230" spans="1:250" s="15" customFormat="1" ht="12" customHeight="1">
      <c r="A230" s="163" t="s">
        <v>269</v>
      </c>
      <c r="B230" s="163"/>
      <c r="C230" s="163"/>
      <c r="D230" s="135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</row>
    <row r="231" spans="1:256" s="15" customFormat="1" ht="12.75">
      <c r="A231" s="164" t="s">
        <v>248</v>
      </c>
      <c r="B231" s="164"/>
      <c r="C231" s="164"/>
      <c r="D231" s="155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  <c r="GC231" s="59"/>
      <c r="GD231" s="59"/>
      <c r="GE231" s="59"/>
      <c r="GF231" s="59"/>
      <c r="GG231" s="59"/>
      <c r="GH231" s="59"/>
      <c r="GI231" s="59"/>
      <c r="GJ231" s="59"/>
      <c r="GK231" s="59"/>
      <c r="GL231" s="59"/>
      <c r="GM231" s="59"/>
      <c r="GN231" s="59"/>
      <c r="GO231" s="59"/>
      <c r="GP231" s="59"/>
      <c r="GQ231" s="59"/>
      <c r="GR231" s="59"/>
      <c r="GS231" s="59"/>
      <c r="GT231" s="59"/>
      <c r="GU231" s="59"/>
      <c r="GV231" s="59"/>
      <c r="GW231" s="59"/>
      <c r="GX231" s="59"/>
      <c r="GY231" s="59"/>
      <c r="GZ231" s="59"/>
      <c r="HA231" s="59"/>
      <c r="HB231" s="59"/>
      <c r="HC231" s="59"/>
      <c r="HD231" s="59"/>
      <c r="HE231" s="59"/>
      <c r="HF231" s="59"/>
      <c r="HG231" s="59"/>
      <c r="HH231" s="59"/>
      <c r="HI231" s="59"/>
      <c r="HJ231" s="59"/>
      <c r="HK231" s="59"/>
      <c r="HL231" s="59"/>
      <c r="HM231" s="59"/>
      <c r="HN231" s="59"/>
      <c r="HO231" s="59"/>
      <c r="HP231" s="59"/>
      <c r="HQ231" s="59"/>
      <c r="HR231" s="59"/>
      <c r="HS231" s="59"/>
      <c r="HT231" s="59"/>
      <c r="HU231" s="59"/>
      <c r="HV231" s="59"/>
      <c r="HW231" s="59"/>
      <c r="HX231" s="59"/>
      <c r="HY231" s="59"/>
      <c r="HZ231" s="59"/>
      <c r="IA231" s="59"/>
      <c r="IB231" s="59"/>
      <c r="IC231" s="59"/>
      <c r="ID231" s="59"/>
      <c r="IE231" s="59"/>
      <c r="IF231" s="59"/>
      <c r="IG231" s="59"/>
      <c r="IH231" s="59"/>
      <c r="II231" s="59"/>
      <c r="IJ231" s="59"/>
      <c r="IK231" s="59"/>
      <c r="IL231" s="59"/>
      <c r="IM231" s="59"/>
      <c r="IN231" s="59"/>
      <c r="IO231" s="59"/>
      <c r="IP231" s="59"/>
      <c r="IQ231" s="59"/>
      <c r="IR231" s="59"/>
      <c r="IS231" s="59"/>
      <c r="IT231" s="59"/>
      <c r="IU231" s="59"/>
      <c r="IV231" s="59"/>
    </row>
    <row r="232" spans="1:256" s="15" customFormat="1" ht="23.25" customHeight="1">
      <c r="A232" s="164" t="s">
        <v>256</v>
      </c>
      <c r="B232" s="164"/>
      <c r="C232" s="164"/>
      <c r="D232" s="155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  <c r="GC232" s="59"/>
      <c r="GD232" s="59"/>
      <c r="GE232" s="59"/>
      <c r="GF232" s="59"/>
      <c r="GG232" s="59"/>
      <c r="GH232" s="59"/>
      <c r="GI232" s="59"/>
      <c r="GJ232" s="59"/>
      <c r="GK232" s="59"/>
      <c r="GL232" s="59"/>
      <c r="GM232" s="59"/>
      <c r="GN232" s="59"/>
      <c r="GO232" s="59"/>
      <c r="GP232" s="59"/>
      <c r="GQ232" s="59"/>
      <c r="GR232" s="59"/>
      <c r="GS232" s="59"/>
      <c r="GT232" s="59"/>
      <c r="GU232" s="59"/>
      <c r="GV232" s="59"/>
      <c r="GW232" s="59"/>
      <c r="GX232" s="59"/>
      <c r="GY232" s="59"/>
      <c r="GZ232" s="59"/>
      <c r="HA232" s="59"/>
      <c r="HB232" s="59"/>
      <c r="HC232" s="59"/>
      <c r="HD232" s="59"/>
      <c r="HE232" s="59"/>
      <c r="HF232" s="59"/>
      <c r="HG232" s="59"/>
      <c r="HH232" s="59"/>
      <c r="HI232" s="59"/>
      <c r="HJ232" s="59"/>
      <c r="HK232" s="59"/>
      <c r="HL232" s="59"/>
      <c r="HM232" s="59"/>
      <c r="HN232" s="59"/>
      <c r="HO232" s="59"/>
      <c r="HP232" s="59"/>
      <c r="HQ232" s="59"/>
      <c r="HR232" s="59"/>
      <c r="HS232" s="59"/>
      <c r="HT232" s="59"/>
      <c r="HU232" s="59"/>
      <c r="HV232" s="59"/>
      <c r="HW232" s="59"/>
      <c r="HX232" s="59"/>
      <c r="HY232" s="59"/>
      <c r="HZ232" s="59"/>
      <c r="IA232" s="59"/>
      <c r="IB232" s="59"/>
      <c r="IC232" s="59"/>
      <c r="ID232" s="59"/>
      <c r="IE232" s="59"/>
      <c r="IF232" s="59"/>
      <c r="IG232" s="59"/>
      <c r="IH232" s="59"/>
      <c r="II232" s="59"/>
      <c r="IJ232" s="59"/>
      <c r="IK232" s="59"/>
      <c r="IL232" s="59"/>
      <c r="IM232" s="59"/>
      <c r="IN232" s="59"/>
      <c r="IO232" s="59"/>
      <c r="IP232" s="59"/>
      <c r="IQ232" s="59"/>
      <c r="IR232" s="59"/>
      <c r="IS232" s="59"/>
      <c r="IT232" s="59"/>
      <c r="IU232" s="59"/>
      <c r="IV232" s="59"/>
    </row>
    <row r="233" spans="1:256" s="15" customFormat="1" ht="12.75">
      <c r="A233" s="164" t="s">
        <v>302</v>
      </c>
      <c r="B233" s="164"/>
      <c r="C233" s="164"/>
      <c r="D233" s="155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  <c r="IU233" s="63"/>
      <c r="IV233" s="63"/>
    </row>
    <row r="234" spans="1:256" s="15" customFormat="1" ht="5.25" customHeight="1">
      <c r="A234" s="170"/>
      <c r="B234" s="170"/>
      <c r="C234" s="170"/>
      <c r="D234" s="155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  <c r="FL234" s="59"/>
      <c r="FM234" s="59"/>
      <c r="FN234" s="59"/>
      <c r="FO234" s="59"/>
      <c r="FP234" s="59"/>
      <c r="FQ234" s="59"/>
      <c r="FR234" s="59"/>
      <c r="FS234" s="59"/>
      <c r="FT234" s="59"/>
      <c r="FU234" s="59"/>
      <c r="FV234" s="59"/>
      <c r="FW234" s="59"/>
      <c r="FX234" s="59"/>
      <c r="FY234" s="59"/>
      <c r="FZ234" s="59"/>
      <c r="GA234" s="59"/>
      <c r="GB234" s="59"/>
      <c r="GC234" s="59"/>
      <c r="GD234" s="59"/>
      <c r="GE234" s="59"/>
      <c r="GF234" s="59"/>
      <c r="GG234" s="59"/>
      <c r="GH234" s="59"/>
      <c r="GI234" s="59"/>
      <c r="GJ234" s="59"/>
      <c r="GK234" s="59"/>
      <c r="GL234" s="59"/>
      <c r="GM234" s="59"/>
      <c r="GN234" s="59"/>
      <c r="GO234" s="59"/>
      <c r="GP234" s="59"/>
      <c r="GQ234" s="59"/>
      <c r="GR234" s="59"/>
      <c r="GS234" s="59"/>
      <c r="GT234" s="59"/>
      <c r="GU234" s="59"/>
      <c r="GV234" s="59"/>
      <c r="GW234" s="59"/>
      <c r="GX234" s="59"/>
      <c r="GY234" s="59"/>
      <c r="GZ234" s="59"/>
      <c r="HA234" s="59"/>
      <c r="HB234" s="59"/>
      <c r="HC234" s="59"/>
      <c r="HD234" s="59"/>
      <c r="HE234" s="59"/>
      <c r="HF234" s="59"/>
      <c r="HG234" s="59"/>
      <c r="HH234" s="59"/>
      <c r="HI234" s="59"/>
      <c r="HJ234" s="59"/>
      <c r="HK234" s="59"/>
      <c r="HL234" s="59"/>
      <c r="HM234" s="59"/>
      <c r="HN234" s="59"/>
      <c r="HO234" s="59"/>
      <c r="HP234" s="59"/>
      <c r="HQ234" s="59"/>
      <c r="HR234" s="59"/>
      <c r="HS234" s="59"/>
      <c r="HT234" s="59"/>
      <c r="HU234" s="59"/>
      <c r="HV234" s="59"/>
      <c r="HW234" s="59"/>
      <c r="HX234" s="59"/>
      <c r="HY234" s="59"/>
      <c r="HZ234" s="59"/>
      <c r="IA234" s="59"/>
      <c r="IB234" s="59"/>
      <c r="IC234" s="59"/>
      <c r="ID234" s="59"/>
      <c r="IE234" s="59"/>
      <c r="IF234" s="59"/>
      <c r="IG234" s="59"/>
      <c r="IH234" s="59"/>
      <c r="II234" s="59"/>
      <c r="IJ234" s="59"/>
      <c r="IK234" s="59"/>
      <c r="IL234" s="59"/>
      <c r="IM234" s="59"/>
      <c r="IN234" s="59"/>
      <c r="IO234" s="59"/>
      <c r="IP234" s="59"/>
      <c r="IQ234" s="59"/>
      <c r="IR234" s="59"/>
      <c r="IS234" s="59"/>
      <c r="IT234" s="59"/>
      <c r="IU234" s="59"/>
      <c r="IV234" s="59"/>
    </row>
    <row r="235" spans="1:256" s="15" customFormat="1" ht="33.75" customHeight="1">
      <c r="A235" s="160" t="s">
        <v>257</v>
      </c>
      <c r="B235" s="160"/>
      <c r="C235" s="160"/>
      <c r="D235" s="155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  <c r="FL235" s="59"/>
      <c r="FM235" s="59"/>
      <c r="FN235" s="59"/>
      <c r="FO235" s="59"/>
      <c r="FP235" s="59"/>
      <c r="FQ235" s="59"/>
      <c r="FR235" s="59"/>
      <c r="FS235" s="59"/>
      <c r="FT235" s="59"/>
      <c r="FU235" s="59"/>
      <c r="FV235" s="59"/>
      <c r="FW235" s="59"/>
      <c r="FX235" s="59"/>
      <c r="FY235" s="59"/>
      <c r="FZ235" s="59"/>
      <c r="GA235" s="59"/>
      <c r="GB235" s="59"/>
      <c r="GC235" s="59"/>
      <c r="GD235" s="59"/>
      <c r="GE235" s="59"/>
      <c r="GF235" s="59"/>
      <c r="GG235" s="59"/>
      <c r="GH235" s="59"/>
      <c r="GI235" s="59"/>
      <c r="GJ235" s="59"/>
      <c r="GK235" s="59"/>
      <c r="GL235" s="59"/>
      <c r="GM235" s="59"/>
      <c r="GN235" s="59"/>
      <c r="GO235" s="59"/>
      <c r="GP235" s="59"/>
      <c r="GQ235" s="59"/>
      <c r="GR235" s="59"/>
      <c r="GS235" s="59"/>
      <c r="GT235" s="59"/>
      <c r="GU235" s="59"/>
      <c r="GV235" s="59"/>
      <c r="GW235" s="59"/>
      <c r="GX235" s="59"/>
      <c r="GY235" s="59"/>
      <c r="GZ235" s="59"/>
      <c r="HA235" s="59"/>
      <c r="HB235" s="59"/>
      <c r="HC235" s="59"/>
      <c r="HD235" s="59"/>
      <c r="HE235" s="59"/>
      <c r="HF235" s="59"/>
      <c r="HG235" s="59"/>
      <c r="HH235" s="59"/>
      <c r="HI235" s="59"/>
      <c r="HJ235" s="59"/>
      <c r="HK235" s="59"/>
      <c r="HL235" s="59"/>
      <c r="HM235" s="59"/>
      <c r="HN235" s="59"/>
      <c r="HO235" s="59"/>
      <c r="HP235" s="59"/>
      <c r="HQ235" s="59"/>
      <c r="HR235" s="59"/>
      <c r="HS235" s="59"/>
      <c r="HT235" s="59"/>
      <c r="HU235" s="59"/>
      <c r="HV235" s="59"/>
      <c r="HW235" s="59"/>
      <c r="HX235" s="59"/>
      <c r="HY235" s="59"/>
      <c r="HZ235" s="59"/>
      <c r="IA235" s="59"/>
      <c r="IB235" s="59"/>
      <c r="IC235" s="59"/>
      <c r="ID235" s="59"/>
      <c r="IE235" s="59"/>
      <c r="IF235" s="59"/>
      <c r="IG235" s="59"/>
      <c r="IH235" s="59"/>
      <c r="II235" s="59"/>
      <c r="IJ235" s="59"/>
      <c r="IK235" s="59"/>
      <c r="IL235" s="59"/>
      <c r="IM235" s="59"/>
      <c r="IN235" s="59"/>
      <c r="IO235" s="59"/>
      <c r="IP235" s="59"/>
      <c r="IQ235" s="59"/>
      <c r="IR235" s="59"/>
      <c r="IS235" s="59"/>
      <c r="IT235" s="59"/>
      <c r="IU235" s="59"/>
      <c r="IV235" s="59"/>
    </row>
    <row r="236" spans="1:256" s="49" customFormat="1" ht="5.25" customHeight="1">
      <c r="A236" s="165"/>
      <c r="B236" s="165"/>
      <c r="C236" s="165"/>
      <c r="D236" s="135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  <c r="FJ236" s="59"/>
      <c r="FK236" s="59"/>
      <c r="FL236" s="59"/>
      <c r="FM236" s="59"/>
      <c r="FN236" s="59"/>
      <c r="FO236" s="59"/>
      <c r="FP236" s="59"/>
      <c r="FQ236" s="59"/>
      <c r="FR236" s="59"/>
      <c r="FS236" s="59"/>
      <c r="FT236" s="59"/>
      <c r="FU236" s="59"/>
      <c r="FV236" s="59"/>
      <c r="FW236" s="59"/>
      <c r="FX236" s="59"/>
      <c r="FY236" s="59"/>
      <c r="FZ236" s="59"/>
      <c r="GA236" s="59"/>
      <c r="GB236" s="59"/>
      <c r="GC236" s="59"/>
      <c r="GD236" s="59"/>
      <c r="GE236" s="59"/>
      <c r="GF236" s="59"/>
      <c r="GG236" s="59"/>
      <c r="GH236" s="59"/>
      <c r="GI236" s="59"/>
      <c r="GJ236" s="59"/>
      <c r="GK236" s="59"/>
      <c r="GL236" s="59"/>
      <c r="GM236" s="59"/>
      <c r="GN236" s="59"/>
      <c r="GO236" s="59"/>
      <c r="GP236" s="59"/>
      <c r="GQ236" s="59"/>
      <c r="GR236" s="59"/>
      <c r="GS236" s="59"/>
      <c r="GT236" s="59"/>
      <c r="GU236" s="59"/>
      <c r="GV236" s="59"/>
      <c r="GW236" s="59"/>
      <c r="GX236" s="59"/>
      <c r="GY236" s="59"/>
      <c r="GZ236" s="59"/>
      <c r="HA236" s="59"/>
      <c r="HB236" s="59"/>
      <c r="HC236" s="59"/>
      <c r="HD236" s="59"/>
      <c r="HE236" s="59"/>
      <c r="HF236" s="59"/>
      <c r="HG236" s="59"/>
      <c r="HH236" s="59"/>
      <c r="HI236" s="59"/>
      <c r="HJ236" s="59"/>
      <c r="HK236" s="59"/>
      <c r="HL236" s="59"/>
      <c r="HM236" s="59"/>
      <c r="HN236" s="59"/>
      <c r="HO236" s="59"/>
      <c r="HP236" s="59"/>
      <c r="HQ236" s="59"/>
      <c r="HR236" s="59"/>
      <c r="HS236" s="59"/>
      <c r="HT236" s="59"/>
      <c r="HU236" s="59"/>
      <c r="HV236" s="59"/>
      <c r="HW236" s="59"/>
      <c r="HX236" s="59"/>
      <c r="HY236" s="59"/>
      <c r="HZ236" s="59"/>
      <c r="IA236" s="59"/>
      <c r="IB236" s="59"/>
      <c r="IC236" s="59"/>
      <c r="ID236" s="59"/>
      <c r="IE236" s="59"/>
      <c r="IF236" s="59"/>
      <c r="IG236" s="59"/>
      <c r="IH236" s="59"/>
      <c r="II236" s="59"/>
      <c r="IJ236" s="59"/>
      <c r="IK236" s="59"/>
      <c r="IL236" s="59"/>
      <c r="IM236" s="59"/>
      <c r="IN236" s="59"/>
      <c r="IO236" s="59"/>
      <c r="IP236" s="59"/>
      <c r="IQ236" s="59"/>
      <c r="IR236" s="59"/>
      <c r="IS236" s="59"/>
      <c r="IT236" s="59"/>
      <c r="IU236" s="59"/>
      <c r="IV236" s="59"/>
    </row>
    <row r="237" spans="1:256" ht="12.75">
      <c r="A237" s="165" t="s">
        <v>258</v>
      </c>
      <c r="B237" s="165"/>
      <c r="C237" s="165"/>
      <c r="D237" s="135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  <c r="GC237" s="59"/>
      <c r="GD237" s="59"/>
      <c r="GE237" s="59"/>
      <c r="GF237" s="59"/>
      <c r="GG237" s="59"/>
      <c r="GH237" s="59"/>
      <c r="GI237" s="59"/>
      <c r="GJ237" s="59"/>
      <c r="GK237" s="59"/>
      <c r="GL237" s="59"/>
      <c r="GM237" s="59"/>
      <c r="GN237" s="59"/>
      <c r="GO237" s="59"/>
      <c r="GP237" s="59"/>
      <c r="GQ237" s="59"/>
      <c r="GR237" s="59"/>
      <c r="GS237" s="59"/>
      <c r="GT237" s="59"/>
      <c r="GU237" s="59"/>
      <c r="GV237" s="59"/>
      <c r="GW237" s="59"/>
      <c r="GX237" s="59"/>
      <c r="GY237" s="59"/>
      <c r="GZ237" s="59"/>
      <c r="HA237" s="59"/>
      <c r="HB237" s="59"/>
      <c r="HC237" s="59"/>
      <c r="HD237" s="59"/>
      <c r="HE237" s="59"/>
      <c r="HF237" s="59"/>
      <c r="HG237" s="59"/>
      <c r="HH237" s="59"/>
      <c r="HI237" s="59"/>
      <c r="HJ237" s="59"/>
      <c r="HK237" s="59"/>
      <c r="HL237" s="59"/>
      <c r="HM237" s="59"/>
      <c r="HN237" s="59"/>
      <c r="HO237" s="59"/>
      <c r="HP237" s="59"/>
      <c r="HQ237" s="59"/>
      <c r="HR237" s="59"/>
      <c r="HS237" s="59"/>
      <c r="HT237" s="59"/>
      <c r="HU237" s="59"/>
      <c r="HV237" s="59"/>
      <c r="HW237" s="59"/>
      <c r="HX237" s="59"/>
      <c r="HY237" s="59"/>
      <c r="HZ237" s="59"/>
      <c r="IA237" s="59"/>
      <c r="IB237" s="59"/>
      <c r="IC237" s="59"/>
      <c r="ID237" s="59"/>
      <c r="IE237" s="59"/>
      <c r="IF237" s="59"/>
      <c r="IG237" s="59"/>
      <c r="IH237" s="59"/>
      <c r="II237" s="59"/>
      <c r="IJ237" s="59"/>
      <c r="IK237" s="59"/>
      <c r="IL237" s="59"/>
      <c r="IM237" s="59"/>
      <c r="IN237" s="59"/>
      <c r="IO237" s="59"/>
      <c r="IP237" s="59"/>
      <c r="IQ237" s="59"/>
      <c r="IR237" s="59"/>
      <c r="IS237" s="59"/>
      <c r="IT237" s="59"/>
      <c r="IU237" s="59"/>
      <c r="IV237" s="59"/>
    </row>
    <row r="238" spans="1:256" ht="12.75">
      <c r="A238" s="165" t="s">
        <v>223</v>
      </c>
      <c r="B238" s="165"/>
      <c r="C238" s="165"/>
      <c r="D238" s="135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  <c r="FJ238" s="59"/>
      <c r="FK238" s="59"/>
      <c r="FL238" s="59"/>
      <c r="FM238" s="59"/>
      <c r="FN238" s="59"/>
      <c r="FO238" s="59"/>
      <c r="FP238" s="59"/>
      <c r="FQ238" s="59"/>
      <c r="FR238" s="59"/>
      <c r="FS238" s="59"/>
      <c r="FT238" s="59"/>
      <c r="FU238" s="59"/>
      <c r="FV238" s="59"/>
      <c r="FW238" s="59"/>
      <c r="FX238" s="59"/>
      <c r="FY238" s="59"/>
      <c r="FZ238" s="59"/>
      <c r="GA238" s="59"/>
      <c r="GB238" s="59"/>
      <c r="GC238" s="59"/>
      <c r="GD238" s="59"/>
      <c r="GE238" s="59"/>
      <c r="GF238" s="59"/>
      <c r="GG238" s="59"/>
      <c r="GH238" s="59"/>
      <c r="GI238" s="59"/>
      <c r="GJ238" s="59"/>
      <c r="GK238" s="59"/>
      <c r="GL238" s="59"/>
      <c r="GM238" s="59"/>
      <c r="GN238" s="59"/>
      <c r="GO238" s="59"/>
      <c r="GP238" s="59"/>
      <c r="GQ238" s="59"/>
      <c r="GR238" s="59"/>
      <c r="GS238" s="59"/>
      <c r="GT238" s="59"/>
      <c r="GU238" s="59"/>
      <c r="GV238" s="59"/>
      <c r="GW238" s="59"/>
      <c r="GX238" s="59"/>
      <c r="GY238" s="59"/>
      <c r="GZ238" s="59"/>
      <c r="HA238" s="59"/>
      <c r="HB238" s="59"/>
      <c r="HC238" s="59"/>
      <c r="HD238" s="59"/>
      <c r="HE238" s="59"/>
      <c r="HF238" s="59"/>
      <c r="HG238" s="59"/>
      <c r="HH238" s="59"/>
      <c r="HI238" s="59"/>
      <c r="HJ238" s="59"/>
      <c r="HK238" s="59"/>
      <c r="HL238" s="59"/>
      <c r="HM238" s="59"/>
      <c r="HN238" s="59"/>
      <c r="HO238" s="59"/>
      <c r="HP238" s="59"/>
      <c r="HQ238" s="59"/>
      <c r="HR238" s="59"/>
      <c r="HS238" s="59"/>
      <c r="HT238" s="59"/>
      <c r="HU238" s="59"/>
      <c r="HV238" s="59"/>
      <c r="HW238" s="59"/>
      <c r="HX238" s="59"/>
      <c r="HY238" s="59"/>
      <c r="HZ238" s="59"/>
      <c r="IA238" s="59"/>
      <c r="IB238" s="59"/>
      <c r="IC238" s="59"/>
      <c r="ID238" s="59"/>
      <c r="IE238" s="59"/>
      <c r="IF238" s="59"/>
      <c r="IG238" s="59"/>
      <c r="IH238" s="59"/>
      <c r="II238" s="59"/>
      <c r="IJ238" s="59"/>
      <c r="IK238" s="59"/>
      <c r="IL238" s="59"/>
      <c r="IM238" s="59"/>
      <c r="IN238" s="59"/>
      <c r="IO238" s="59"/>
      <c r="IP238" s="59"/>
      <c r="IQ238" s="59"/>
      <c r="IR238" s="59"/>
      <c r="IS238" s="59"/>
      <c r="IT238" s="59"/>
      <c r="IU238" s="59"/>
      <c r="IV238" s="59"/>
    </row>
    <row r="239" spans="5:256" ht="12.75"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59"/>
      <c r="FU239" s="59"/>
      <c r="FV239" s="59"/>
      <c r="FW239" s="59"/>
      <c r="FX239" s="59"/>
      <c r="FY239" s="59"/>
      <c r="FZ239" s="59"/>
      <c r="GA239" s="59"/>
      <c r="GB239" s="59"/>
      <c r="GC239" s="59"/>
      <c r="GD239" s="59"/>
      <c r="GE239" s="59"/>
      <c r="GF239" s="59"/>
      <c r="GG239" s="59"/>
      <c r="GH239" s="59"/>
      <c r="GI239" s="59"/>
      <c r="GJ239" s="59"/>
      <c r="GK239" s="59"/>
      <c r="GL239" s="59"/>
      <c r="GM239" s="59"/>
      <c r="GN239" s="59"/>
      <c r="GO239" s="59"/>
      <c r="GP239" s="59"/>
      <c r="GQ239" s="59"/>
      <c r="GR239" s="59"/>
      <c r="GS239" s="59"/>
      <c r="GT239" s="59"/>
      <c r="GU239" s="59"/>
      <c r="GV239" s="59"/>
      <c r="GW239" s="59"/>
      <c r="GX239" s="59"/>
      <c r="GY239" s="59"/>
      <c r="GZ239" s="59"/>
      <c r="HA239" s="59"/>
      <c r="HB239" s="59"/>
      <c r="HC239" s="59"/>
      <c r="HD239" s="59"/>
      <c r="HE239" s="59"/>
      <c r="HF239" s="59"/>
      <c r="HG239" s="59"/>
      <c r="HH239" s="59"/>
      <c r="HI239" s="59"/>
      <c r="HJ239" s="59"/>
      <c r="HK239" s="59"/>
      <c r="HL239" s="59"/>
      <c r="HM239" s="59"/>
      <c r="HN239" s="59"/>
      <c r="HO239" s="59"/>
      <c r="HP239" s="59"/>
      <c r="HQ239" s="59"/>
      <c r="HR239" s="59"/>
      <c r="HS239" s="59"/>
      <c r="HT239" s="59"/>
      <c r="HU239" s="59"/>
      <c r="HV239" s="59"/>
      <c r="HW239" s="59"/>
      <c r="HX239" s="59"/>
      <c r="HY239" s="59"/>
      <c r="HZ239" s="59"/>
      <c r="IA239" s="59"/>
      <c r="IB239" s="59"/>
      <c r="IC239" s="59"/>
      <c r="ID239" s="59"/>
      <c r="IE239" s="59"/>
      <c r="IF239" s="59"/>
      <c r="IG239" s="59"/>
      <c r="IH239" s="59"/>
      <c r="II239" s="59"/>
      <c r="IJ239" s="59"/>
      <c r="IK239" s="59"/>
      <c r="IL239" s="59"/>
      <c r="IM239" s="59"/>
      <c r="IN239" s="59"/>
      <c r="IO239" s="59"/>
      <c r="IP239" s="59"/>
      <c r="IQ239" s="59"/>
      <c r="IR239" s="59"/>
      <c r="IS239" s="59"/>
      <c r="IT239" s="59"/>
      <c r="IU239" s="59"/>
      <c r="IV239" s="59"/>
    </row>
    <row r="240" spans="5:256" ht="12.75"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  <c r="FJ240" s="59"/>
      <c r="FK240" s="59"/>
      <c r="FL240" s="59"/>
      <c r="FM240" s="59"/>
      <c r="FN240" s="59"/>
      <c r="FO240" s="59"/>
      <c r="FP240" s="59"/>
      <c r="FQ240" s="59"/>
      <c r="FR240" s="59"/>
      <c r="FS240" s="59"/>
      <c r="FT240" s="59"/>
      <c r="FU240" s="59"/>
      <c r="FV240" s="59"/>
      <c r="FW240" s="59"/>
      <c r="FX240" s="59"/>
      <c r="FY240" s="59"/>
      <c r="FZ240" s="59"/>
      <c r="GA240" s="59"/>
      <c r="GB240" s="59"/>
      <c r="GC240" s="59"/>
      <c r="GD240" s="59"/>
      <c r="GE240" s="59"/>
      <c r="GF240" s="59"/>
      <c r="GG240" s="59"/>
      <c r="GH240" s="59"/>
      <c r="GI240" s="59"/>
      <c r="GJ240" s="59"/>
      <c r="GK240" s="59"/>
      <c r="GL240" s="59"/>
      <c r="GM240" s="59"/>
      <c r="GN240" s="59"/>
      <c r="GO240" s="59"/>
      <c r="GP240" s="59"/>
      <c r="GQ240" s="59"/>
      <c r="GR240" s="59"/>
      <c r="GS240" s="59"/>
      <c r="GT240" s="59"/>
      <c r="GU240" s="59"/>
      <c r="GV240" s="59"/>
      <c r="GW240" s="59"/>
      <c r="GX240" s="59"/>
      <c r="GY240" s="59"/>
      <c r="GZ240" s="59"/>
      <c r="HA240" s="59"/>
      <c r="HB240" s="59"/>
      <c r="HC240" s="59"/>
      <c r="HD240" s="59"/>
      <c r="HE240" s="59"/>
      <c r="HF240" s="59"/>
      <c r="HG240" s="59"/>
      <c r="HH240" s="59"/>
      <c r="HI240" s="59"/>
      <c r="HJ240" s="59"/>
      <c r="HK240" s="59"/>
      <c r="HL240" s="59"/>
      <c r="HM240" s="59"/>
      <c r="HN240" s="59"/>
      <c r="HO240" s="59"/>
      <c r="HP240" s="59"/>
      <c r="HQ240" s="59"/>
      <c r="HR240" s="59"/>
      <c r="HS240" s="59"/>
      <c r="HT240" s="59"/>
      <c r="HU240" s="59"/>
      <c r="HV240" s="59"/>
      <c r="HW240" s="59"/>
      <c r="HX240" s="59"/>
      <c r="HY240" s="59"/>
      <c r="HZ240" s="59"/>
      <c r="IA240" s="59"/>
      <c r="IB240" s="59"/>
      <c r="IC240" s="59"/>
      <c r="ID240" s="59"/>
      <c r="IE240" s="59"/>
      <c r="IF240" s="59"/>
      <c r="IG240" s="59"/>
      <c r="IH240" s="59"/>
      <c r="II240" s="59"/>
      <c r="IJ240" s="59"/>
      <c r="IK240" s="59"/>
      <c r="IL240" s="59"/>
      <c r="IM240" s="59"/>
      <c r="IN240" s="59"/>
      <c r="IO240" s="59"/>
      <c r="IP240" s="59"/>
      <c r="IQ240" s="59"/>
      <c r="IR240" s="59"/>
      <c r="IS240" s="59"/>
      <c r="IT240" s="59"/>
      <c r="IU240" s="59"/>
      <c r="IV240" s="59"/>
    </row>
  </sheetData>
  <sheetProtection/>
  <mergeCells count="196">
    <mergeCell ref="A230:D230"/>
    <mergeCell ref="A1:D1"/>
    <mergeCell ref="A2:D2"/>
    <mergeCell ref="A3:D3"/>
    <mergeCell ref="A4:D4"/>
    <mergeCell ref="A5:B5"/>
    <mergeCell ref="A21:B21"/>
    <mergeCell ref="A6:B6"/>
    <mergeCell ref="A8:B8"/>
    <mergeCell ref="A10:B10"/>
    <mergeCell ref="A11:B11"/>
    <mergeCell ref="A22:B22"/>
    <mergeCell ref="A15:B15"/>
    <mergeCell ref="A19:B19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4:B184"/>
    <mergeCell ref="A185:B185"/>
    <mergeCell ref="A186:B186"/>
    <mergeCell ref="A187:B187"/>
    <mergeCell ref="A188:B188"/>
    <mergeCell ref="A189:B189"/>
    <mergeCell ref="A190:B190"/>
    <mergeCell ref="A192:B192"/>
    <mergeCell ref="A193:B193"/>
    <mergeCell ref="A194:B194"/>
    <mergeCell ref="A195:B195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10:B210"/>
    <mergeCell ref="A211:B211"/>
    <mergeCell ref="A212:B212"/>
    <mergeCell ref="A213:B213"/>
    <mergeCell ref="A214:B214"/>
    <mergeCell ref="A215:B215"/>
    <mergeCell ref="A216:B216"/>
    <mergeCell ref="A224:B224"/>
    <mergeCell ref="A229:D229"/>
    <mergeCell ref="A217:B217"/>
    <mergeCell ref="A218:B218"/>
    <mergeCell ref="A220:B220"/>
    <mergeCell ref="A221:B221"/>
    <mergeCell ref="A222:B222"/>
    <mergeCell ref="A223:B223"/>
    <mergeCell ref="A237:D237"/>
    <mergeCell ref="A238:D238"/>
    <mergeCell ref="A233:D233"/>
    <mergeCell ref="A231:D231"/>
    <mergeCell ref="A232:D232"/>
    <mergeCell ref="A234:D234"/>
    <mergeCell ref="A235:D235"/>
    <mergeCell ref="A236:D236"/>
  </mergeCells>
  <printOptions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1" customWidth="1"/>
    <col min="2" max="2" width="31.00390625" style="1" customWidth="1"/>
    <col min="3" max="3" width="15.7109375" style="2" customWidth="1"/>
    <col min="4" max="4" width="15.7109375" style="46" customWidth="1"/>
    <col min="5" max="16384" width="9.140625" style="1" customWidth="1"/>
  </cols>
  <sheetData>
    <row r="1" spans="1:4" s="3" customFormat="1" ht="12.75" customHeight="1">
      <c r="A1" s="148"/>
      <c r="B1" s="148"/>
      <c r="C1" s="148"/>
      <c r="D1" s="148"/>
    </row>
    <row r="2" spans="1:4" s="3" customFormat="1" ht="12.75" customHeight="1">
      <c r="A2" s="149" t="s">
        <v>252</v>
      </c>
      <c r="B2" s="149"/>
      <c r="C2" s="149"/>
      <c r="D2" s="149"/>
    </row>
    <row r="3" spans="1:4" s="4" customFormat="1" ht="12.75" customHeight="1">
      <c r="A3" s="150"/>
      <c r="B3" s="150"/>
      <c r="C3" s="150"/>
      <c r="D3" s="150"/>
    </row>
    <row r="4" spans="1:4" s="4" customFormat="1" ht="12.75" customHeight="1">
      <c r="A4" s="179"/>
      <c r="B4" s="179"/>
      <c r="C4" s="179"/>
      <c r="D4" s="179"/>
    </row>
    <row r="5" spans="1:4" s="5" customFormat="1" ht="12" customHeight="1">
      <c r="A5" s="153"/>
      <c r="B5" s="153"/>
      <c r="C5" s="6" t="s">
        <v>218</v>
      </c>
      <c r="D5" s="44" t="s">
        <v>225</v>
      </c>
    </row>
    <row r="6" spans="1:4" s="5" customFormat="1" ht="12" customHeight="1">
      <c r="A6" s="154"/>
      <c r="B6" s="154"/>
      <c r="C6" s="7" t="s">
        <v>224</v>
      </c>
      <c r="D6" s="45"/>
    </row>
    <row r="7" spans="1:4" s="8" customFormat="1" ht="12" customHeight="1">
      <c r="A7" s="146"/>
      <c r="B7" s="146"/>
      <c r="C7" s="146"/>
      <c r="D7" s="146"/>
    </row>
    <row r="8" spans="1:4" s="9" customFormat="1" ht="12" customHeight="1">
      <c r="A8" s="147" t="s">
        <v>245</v>
      </c>
      <c r="B8" s="147"/>
      <c r="C8" s="10">
        <v>281214</v>
      </c>
      <c r="D8" s="30">
        <v>124.58945856180704</v>
      </c>
    </row>
    <row r="9" spans="1:4" s="9" customFormat="1" ht="12" customHeight="1">
      <c r="A9" s="11"/>
      <c r="B9" s="11"/>
      <c r="C9" s="12"/>
      <c r="D9" s="31"/>
    </row>
    <row r="10" spans="1:4" s="13" customFormat="1" ht="12" customHeight="1">
      <c r="A10" s="140" t="s">
        <v>0</v>
      </c>
      <c r="B10" s="140"/>
      <c r="C10" s="14">
        <v>103801</v>
      </c>
      <c r="D10" s="32">
        <v>28.462153543800156</v>
      </c>
    </row>
    <row r="11" spans="1:4" s="15" customFormat="1" ht="12" customHeight="1">
      <c r="A11" s="133" t="s">
        <v>1</v>
      </c>
      <c r="B11" s="133"/>
      <c r="C11" s="16">
        <v>47959</v>
      </c>
      <c r="D11" s="33">
        <v>19.625096436539543</v>
      </c>
    </row>
    <row r="12" spans="1:4" s="15" customFormat="1" ht="12" customHeight="1">
      <c r="A12" s="17"/>
      <c r="B12" s="18" t="s">
        <v>2</v>
      </c>
      <c r="C12" s="16">
        <v>27610</v>
      </c>
      <c r="D12" s="33">
        <v>12.173125679101775</v>
      </c>
    </row>
    <row r="13" spans="1:4" s="15" customFormat="1" ht="12" customHeight="1">
      <c r="A13" s="17"/>
      <c r="B13" s="18" t="s">
        <v>3</v>
      </c>
      <c r="C13" s="16">
        <v>13264</v>
      </c>
      <c r="D13" s="33">
        <v>22.904101326899877</v>
      </c>
    </row>
    <row r="14" spans="1:4" s="15" customFormat="1" ht="12" customHeight="1">
      <c r="A14" s="17"/>
      <c r="B14" s="19" t="s">
        <v>4</v>
      </c>
      <c r="C14" s="16">
        <v>7085</v>
      </c>
      <c r="D14" s="33">
        <v>42.52646436132675</v>
      </c>
    </row>
    <row r="15" spans="1:4" s="15" customFormat="1" ht="12" customHeight="1">
      <c r="A15" s="133" t="s">
        <v>5</v>
      </c>
      <c r="B15" s="133"/>
      <c r="C15" s="16">
        <v>36056</v>
      </c>
      <c r="D15" s="33">
        <v>15.678389172398491</v>
      </c>
    </row>
    <row r="16" spans="1:4" s="15" customFormat="1" ht="12" customHeight="1">
      <c r="A16" s="17"/>
      <c r="B16" s="18" t="s">
        <v>6</v>
      </c>
      <c r="C16" s="16">
        <v>20205</v>
      </c>
      <c r="D16" s="33">
        <v>8.54243999010146</v>
      </c>
    </row>
    <row r="17" spans="1:4" s="15" customFormat="1" ht="12" customHeight="1">
      <c r="A17" s="17"/>
      <c r="B17" s="18" t="s">
        <v>7</v>
      </c>
      <c r="C17" s="16">
        <v>6159</v>
      </c>
      <c r="D17" s="33">
        <v>30.053580126643936</v>
      </c>
    </row>
    <row r="18" spans="1:4" s="15" customFormat="1" ht="12" customHeight="1">
      <c r="A18" s="20"/>
      <c r="B18" s="18" t="s">
        <v>8</v>
      </c>
      <c r="C18" s="16">
        <v>9692</v>
      </c>
      <c r="D18" s="33">
        <v>21.41972761040033</v>
      </c>
    </row>
    <row r="19" spans="1:4" s="15" customFormat="1" ht="12" customHeight="1">
      <c r="A19" s="139" t="s">
        <v>9</v>
      </c>
      <c r="B19" s="139"/>
      <c r="C19" s="22">
        <v>19786</v>
      </c>
      <c r="D19" s="34">
        <v>73.17800464975235</v>
      </c>
    </row>
    <row r="20" spans="1:4" s="15" customFormat="1" ht="12" customHeight="1">
      <c r="A20" s="20"/>
      <c r="B20" s="20"/>
      <c r="C20" s="20"/>
      <c r="D20" s="35"/>
    </row>
    <row r="21" spans="1:4" s="13" customFormat="1" ht="12" customHeight="1">
      <c r="A21" s="140" t="s">
        <v>234</v>
      </c>
      <c r="B21" s="140"/>
      <c r="C21" s="14">
        <v>111948</v>
      </c>
      <c r="D21" s="32">
        <v>62.04755779469039</v>
      </c>
    </row>
    <row r="22" spans="1:4" s="15" customFormat="1" ht="12" customHeight="1">
      <c r="A22" s="133" t="s">
        <v>11</v>
      </c>
      <c r="B22" s="133"/>
      <c r="C22" s="16">
        <v>6813</v>
      </c>
      <c r="D22" s="33">
        <v>609.2176720974608</v>
      </c>
    </row>
    <row r="23" spans="1:4" s="15" customFormat="1" ht="12" customHeight="1">
      <c r="A23" s="133" t="s">
        <v>12</v>
      </c>
      <c r="B23" s="133"/>
      <c r="C23" s="16">
        <v>5171</v>
      </c>
      <c r="D23" s="33">
        <v>97.85341326629279</v>
      </c>
    </row>
    <row r="24" spans="1:4" s="15" customFormat="1" ht="12" customHeight="1">
      <c r="A24" s="133" t="s">
        <v>13</v>
      </c>
      <c r="B24" s="133"/>
      <c r="C24" s="16">
        <v>26011</v>
      </c>
      <c r="D24" s="33">
        <v>47.62600438276114</v>
      </c>
    </row>
    <row r="25" spans="1:4" s="15" customFormat="1" ht="12" customHeight="1">
      <c r="A25" s="23"/>
      <c r="B25" s="18" t="s">
        <v>14</v>
      </c>
      <c r="C25" s="16">
        <v>15556</v>
      </c>
      <c r="D25" s="33">
        <v>5.734121882231936</v>
      </c>
    </row>
    <row r="26" spans="1:4" s="15" customFormat="1" ht="12" customHeight="1">
      <c r="A26" s="20"/>
      <c r="B26" s="18" t="s">
        <v>15</v>
      </c>
      <c r="C26" s="16">
        <v>10455</v>
      </c>
      <c r="D26" s="33">
        <v>109.95695839311335</v>
      </c>
    </row>
    <row r="27" spans="1:4" s="15" customFormat="1" ht="12" customHeight="1">
      <c r="A27" s="133" t="s">
        <v>16</v>
      </c>
      <c r="B27" s="133"/>
      <c r="C27" s="16">
        <v>6274</v>
      </c>
      <c r="D27" s="33">
        <v>60.105196047178836</v>
      </c>
    </row>
    <row r="28" spans="1:4" s="15" customFormat="1" ht="12" customHeight="1">
      <c r="A28" s="23"/>
      <c r="B28" s="18" t="s">
        <v>17</v>
      </c>
      <c r="C28" s="16">
        <v>5138</v>
      </c>
      <c r="D28" s="33">
        <v>22.615803814713896</v>
      </c>
    </row>
    <row r="29" spans="1:4" s="15" customFormat="1" ht="12" customHeight="1">
      <c r="A29" s="20"/>
      <c r="B29" s="18" t="s">
        <v>18</v>
      </c>
      <c r="C29" s="16">
        <v>1136</v>
      </c>
      <c r="D29" s="33">
        <v>229.6654929577465</v>
      </c>
    </row>
    <row r="30" spans="1:4" s="15" customFormat="1" ht="12" customHeight="1">
      <c r="A30" s="133" t="s">
        <v>19</v>
      </c>
      <c r="B30" s="133"/>
      <c r="C30" s="16">
        <v>10745</v>
      </c>
      <c r="D30" s="33">
        <v>6.65425779432294</v>
      </c>
    </row>
    <row r="31" spans="1:4" s="15" customFormat="1" ht="12" customHeight="1">
      <c r="A31" s="133" t="s">
        <v>235</v>
      </c>
      <c r="B31" s="133"/>
      <c r="C31" s="16">
        <v>56934</v>
      </c>
      <c r="D31" s="33">
        <v>10.575403098324374</v>
      </c>
    </row>
    <row r="32" spans="1:4" s="15" customFormat="1" ht="12" customHeight="1">
      <c r="A32" s="23"/>
      <c r="B32" s="18" t="s">
        <v>21</v>
      </c>
      <c r="C32" s="16">
        <v>18750</v>
      </c>
      <c r="D32" s="33">
        <v>3.002666666666667</v>
      </c>
    </row>
    <row r="33" spans="1:4" s="15" customFormat="1" ht="12" customHeight="1">
      <c r="A33" s="17"/>
      <c r="B33" s="18" t="s">
        <v>22</v>
      </c>
      <c r="C33" s="16">
        <v>9199</v>
      </c>
      <c r="D33" s="33">
        <v>2.3045983259049896</v>
      </c>
    </row>
    <row r="34" spans="1:4" s="15" customFormat="1" ht="12" customHeight="1">
      <c r="A34" s="17"/>
      <c r="B34" s="24" t="s">
        <v>236</v>
      </c>
      <c r="C34" s="22">
        <v>28985</v>
      </c>
      <c r="D34" s="34">
        <v>18.099016732792826</v>
      </c>
    </row>
    <row r="35" spans="1:4" s="15" customFormat="1" ht="12" customHeight="1">
      <c r="A35" s="20"/>
      <c r="B35" s="20"/>
      <c r="C35" s="20"/>
      <c r="D35" s="35"/>
    </row>
    <row r="36" spans="1:4" s="13" customFormat="1" ht="12" customHeight="1">
      <c r="A36" s="140" t="s">
        <v>24</v>
      </c>
      <c r="B36" s="140"/>
      <c r="C36" s="14">
        <v>15849</v>
      </c>
      <c r="D36" s="32">
        <v>308.8081266956906</v>
      </c>
    </row>
    <row r="37" spans="1:4" s="15" customFormat="1" ht="12" customHeight="1">
      <c r="A37" s="133" t="s">
        <v>25</v>
      </c>
      <c r="B37" s="133"/>
      <c r="C37" s="16">
        <v>13359</v>
      </c>
      <c r="D37" s="33">
        <v>322.4867130773261</v>
      </c>
    </row>
    <row r="38" spans="1:4" s="15" customFormat="1" ht="12" customHeight="1">
      <c r="A38" s="139" t="s">
        <v>26</v>
      </c>
      <c r="B38" s="139"/>
      <c r="C38" s="22">
        <v>2490</v>
      </c>
      <c r="D38" s="34">
        <v>235.42168674698794</v>
      </c>
    </row>
    <row r="39" spans="1:4" s="15" customFormat="1" ht="12" customHeight="1">
      <c r="A39" s="20"/>
      <c r="B39" s="20"/>
      <c r="C39" s="20"/>
      <c r="D39" s="35"/>
    </row>
    <row r="40" spans="1:4" s="13" customFormat="1" ht="12" customHeight="1">
      <c r="A40" s="140" t="s">
        <v>27</v>
      </c>
      <c r="B40" s="140"/>
      <c r="C40" s="14">
        <v>29525</v>
      </c>
      <c r="D40" s="32">
        <v>494.9331075359865</v>
      </c>
    </row>
    <row r="41" spans="1:4" s="15" customFormat="1" ht="12" customHeight="1">
      <c r="A41" s="133" t="s">
        <v>28</v>
      </c>
      <c r="B41" s="133"/>
      <c r="C41" s="16">
        <v>10386</v>
      </c>
      <c r="D41" s="33">
        <v>956.056229539765</v>
      </c>
    </row>
    <row r="42" spans="1:4" s="15" customFormat="1" ht="12" customHeight="1">
      <c r="A42" s="145" t="s">
        <v>29</v>
      </c>
      <c r="B42" s="145"/>
      <c r="C42" s="16">
        <v>11488</v>
      </c>
      <c r="D42" s="33">
        <v>203.10759052924791</v>
      </c>
    </row>
    <row r="43" spans="1:4" s="15" customFormat="1" ht="12" customHeight="1">
      <c r="A43" s="24"/>
      <c r="B43" s="18" t="s">
        <v>30</v>
      </c>
      <c r="C43" s="16">
        <v>7026</v>
      </c>
      <c r="D43" s="33">
        <v>192.41389126103044</v>
      </c>
    </row>
    <row r="44" spans="1:4" s="15" customFormat="1" ht="12" customHeight="1">
      <c r="A44" s="24"/>
      <c r="B44" s="18" t="s">
        <v>31</v>
      </c>
      <c r="C44" s="16">
        <v>4462</v>
      </c>
      <c r="D44" s="33">
        <v>219.94621246077992</v>
      </c>
    </row>
    <row r="45" spans="1:4" s="15" customFormat="1" ht="12" customHeight="1">
      <c r="A45" s="133" t="s">
        <v>33</v>
      </c>
      <c r="B45" s="133"/>
      <c r="C45" s="16">
        <v>7651</v>
      </c>
      <c r="D45" s="33">
        <v>307.149392236309</v>
      </c>
    </row>
    <row r="46" spans="1:4" s="15" customFormat="1" ht="12" customHeight="1">
      <c r="A46" s="24"/>
      <c r="B46" s="18" t="s">
        <v>34</v>
      </c>
      <c r="C46" s="16">
        <v>3372</v>
      </c>
      <c r="D46" s="33">
        <v>82.79952550415184</v>
      </c>
    </row>
    <row r="47" spans="1:4" s="15" customFormat="1" ht="12" customHeight="1">
      <c r="A47" s="24"/>
      <c r="B47" s="18" t="s">
        <v>35</v>
      </c>
      <c r="C47" s="16">
        <v>2711</v>
      </c>
      <c r="D47" s="33">
        <v>229.95204721504982</v>
      </c>
    </row>
    <row r="48" spans="1:4" s="15" customFormat="1" ht="12" customHeight="1">
      <c r="A48" s="24"/>
      <c r="B48" s="24" t="s">
        <v>36</v>
      </c>
      <c r="C48" s="22">
        <v>1568</v>
      </c>
      <c r="D48" s="34">
        <v>923.0867346938776</v>
      </c>
    </row>
    <row r="49" spans="1:4" s="15" customFormat="1" ht="12" customHeight="1">
      <c r="A49" s="19"/>
      <c r="B49" s="19"/>
      <c r="C49" s="19"/>
      <c r="D49" s="36"/>
    </row>
    <row r="50" spans="1:4" s="13" customFormat="1" ht="12" customHeight="1">
      <c r="A50" s="140" t="s">
        <v>37</v>
      </c>
      <c r="B50" s="140"/>
      <c r="C50" s="14">
        <v>12643</v>
      </c>
      <c r="D50" s="32">
        <v>445.1949695483667</v>
      </c>
    </row>
    <row r="51" spans="1:4" s="15" customFormat="1" ht="12" customHeight="1">
      <c r="A51" s="133" t="s">
        <v>38</v>
      </c>
      <c r="B51" s="133"/>
      <c r="C51" s="16">
        <v>1180</v>
      </c>
      <c r="D51" s="33">
        <v>1666.864406779661</v>
      </c>
    </row>
    <row r="52" spans="1:4" s="15" customFormat="1" ht="12" customHeight="1">
      <c r="A52" s="133" t="s">
        <v>39</v>
      </c>
      <c r="B52" s="133"/>
      <c r="C52" s="16">
        <v>7732</v>
      </c>
      <c r="D52" s="33">
        <v>420.8096223486808</v>
      </c>
    </row>
    <row r="53" spans="1:4" s="15" customFormat="1" ht="12" customHeight="1">
      <c r="A53" s="139" t="s">
        <v>40</v>
      </c>
      <c r="B53" s="139"/>
      <c r="C53" s="22">
        <v>3731</v>
      </c>
      <c r="D53" s="34">
        <v>109.35406057357278</v>
      </c>
    </row>
    <row r="54" spans="1:4" s="15" customFormat="1" ht="12" customHeight="1">
      <c r="A54" s="19"/>
      <c r="B54" s="25"/>
      <c r="C54" s="26"/>
      <c r="D54" s="37"/>
    </row>
    <row r="55" spans="1:4" s="15" customFormat="1" ht="12" customHeight="1">
      <c r="A55" s="144" t="s">
        <v>41</v>
      </c>
      <c r="B55" s="144"/>
      <c r="C55" s="12">
        <v>10088</v>
      </c>
      <c r="D55" s="31">
        <v>506.27478191911183</v>
      </c>
    </row>
    <row r="56" spans="1:4" s="15" customFormat="1" ht="12" customHeight="1">
      <c r="A56" s="133" t="s">
        <v>42</v>
      </c>
      <c r="B56" s="133"/>
      <c r="C56" s="16">
        <v>257</v>
      </c>
      <c r="D56" s="33">
        <v>1321.4007782101166</v>
      </c>
    </row>
    <row r="57" spans="1:4" s="15" customFormat="1" ht="12" customHeight="1">
      <c r="A57" s="133" t="s">
        <v>44</v>
      </c>
      <c r="B57" s="133"/>
      <c r="C57" s="16">
        <v>2548</v>
      </c>
      <c r="D57" s="33">
        <v>78.53218210361067</v>
      </c>
    </row>
    <row r="58" spans="1:4" s="15" customFormat="1" ht="12" customHeight="1">
      <c r="A58" s="133" t="s">
        <v>45</v>
      </c>
      <c r="B58" s="133"/>
      <c r="C58" s="16">
        <v>1183</v>
      </c>
      <c r="D58" s="33">
        <v>175.73964497041422</v>
      </c>
    </row>
    <row r="59" spans="1:4" s="15" customFormat="1" ht="12" customHeight="1">
      <c r="A59" s="133" t="s">
        <v>46</v>
      </c>
      <c r="B59" s="133"/>
      <c r="C59" s="16">
        <v>533</v>
      </c>
      <c r="D59" s="33">
        <v>1538.8367729831143</v>
      </c>
    </row>
    <row r="60" spans="1:4" s="15" customFormat="1" ht="12" customHeight="1">
      <c r="A60" s="133" t="s">
        <v>47</v>
      </c>
      <c r="B60" s="133"/>
      <c r="C60" s="16">
        <v>246</v>
      </c>
      <c r="D60" s="33">
        <v>1147.9674796747968</v>
      </c>
    </row>
    <row r="61" spans="1:4" s="15" customFormat="1" ht="12" customHeight="1">
      <c r="A61" s="133" t="s">
        <v>49</v>
      </c>
      <c r="B61" s="133"/>
      <c r="C61" s="16">
        <v>3201</v>
      </c>
      <c r="D61" s="33">
        <v>466.38550452983446</v>
      </c>
    </row>
    <row r="62" spans="1:4" s="15" customFormat="1" ht="12" customHeight="1">
      <c r="A62" s="133" t="s">
        <v>51</v>
      </c>
      <c r="B62" s="133"/>
      <c r="C62" s="16">
        <v>229</v>
      </c>
      <c r="D62" s="33">
        <v>2044.9781659388645</v>
      </c>
    </row>
    <row r="63" spans="1:4" s="15" customFormat="1" ht="12" customHeight="1">
      <c r="A63" s="133" t="s">
        <v>52</v>
      </c>
      <c r="B63" s="133"/>
      <c r="C63" s="16">
        <v>518</v>
      </c>
      <c r="D63" s="33">
        <v>469.3050193050193</v>
      </c>
    </row>
    <row r="64" spans="1:4" s="15" customFormat="1" ht="12" customHeight="1">
      <c r="A64" s="133" t="s">
        <v>53</v>
      </c>
      <c r="B64" s="133"/>
      <c r="C64" s="16">
        <v>597</v>
      </c>
      <c r="D64" s="33">
        <v>435.5108877721943</v>
      </c>
    </row>
    <row r="65" spans="1:4" s="15" customFormat="1" ht="12" customHeight="1">
      <c r="A65" s="133" t="s">
        <v>54</v>
      </c>
      <c r="B65" s="133"/>
      <c r="C65" s="16">
        <v>615</v>
      </c>
      <c r="D65" s="33">
        <v>738.2113821138211</v>
      </c>
    </row>
    <row r="66" spans="1:4" s="15" customFormat="1" ht="12" customHeight="1">
      <c r="A66" s="139" t="s">
        <v>55</v>
      </c>
      <c r="B66" s="139"/>
      <c r="C66" s="22">
        <v>161</v>
      </c>
      <c r="D66" s="34">
        <v>2104.3478260869565</v>
      </c>
    </row>
    <row r="67" spans="1:4" s="15" customFormat="1" ht="12" customHeight="1">
      <c r="A67" s="19"/>
      <c r="B67" s="19"/>
      <c r="C67" s="19"/>
      <c r="D67" s="36"/>
    </row>
    <row r="68" spans="1:4" s="15" customFormat="1" ht="12" customHeight="1">
      <c r="A68" s="140" t="s">
        <v>56</v>
      </c>
      <c r="B68" s="140"/>
      <c r="C68" s="14">
        <f>SUM(C69:C121)</f>
        <v>30806</v>
      </c>
      <c r="D68" s="32">
        <v>489.9954554307603</v>
      </c>
    </row>
    <row r="69" spans="1:4" s="15" customFormat="1" ht="12" customHeight="1">
      <c r="A69" s="133" t="s">
        <v>57</v>
      </c>
      <c r="B69" s="133"/>
      <c r="C69" s="16">
        <v>249</v>
      </c>
      <c r="D69" s="33">
        <v>1759.036144578313</v>
      </c>
    </row>
    <row r="70" spans="1:4" s="15" customFormat="1" ht="12" customHeight="1">
      <c r="A70" s="133" t="s">
        <v>58</v>
      </c>
      <c r="B70" s="133"/>
      <c r="C70" s="16">
        <v>2191</v>
      </c>
      <c r="D70" s="33">
        <v>63.897763578274756</v>
      </c>
    </row>
    <row r="71" spans="1:4" s="15" customFormat="1" ht="12" customHeight="1">
      <c r="A71" s="133" t="s">
        <v>59</v>
      </c>
      <c r="B71" s="133"/>
      <c r="C71" s="16">
        <v>272</v>
      </c>
      <c r="D71" s="33">
        <v>125</v>
      </c>
    </row>
    <row r="72" spans="1:4" s="15" customFormat="1" ht="12" customHeight="1">
      <c r="A72" s="133" t="s">
        <v>60</v>
      </c>
      <c r="B72" s="133"/>
      <c r="C72" s="16">
        <v>850</v>
      </c>
      <c r="D72" s="33">
        <v>118.82352941176471</v>
      </c>
    </row>
    <row r="73" spans="1:4" s="15" customFormat="1" ht="12" customHeight="1">
      <c r="A73" s="133" t="s">
        <v>61</v>
      </c>
      <c r="B73" s="133"/>
      <c r="C73" s="16">
        <v>378</v>
      </c>
      <c r="D73" s="33">
        <v>80.95238095238095</v>
      </c>
    </row>
    <row r="74" spans="1:4" s="15" customFormat="1" ht="12" customHeight="1">
      <c r="A74" s="133" t="s">
        <v>62</v>
      </c>
      <c r="B74" s="133"/>
      <c r="C74" s="16">
        <v>187</v>
      </c>
      <c r="D74" s="33">
        <v>819.7860962566845</v>
      </c>
    </row>
    <row r="75" spans="1:4" s="15" customFormat="1" ht="12" customHeight="1">
      <c r="A75" s="133" t="s">
        <v>63</v>
      </c>
      <c r="B75" s="133"/>
      <c r="C75" s="16">
        <v>248</v>
      </c>
      <c r="D75" s="33">
        <v>256.8548387096774</v>
      </c>
    </row>
    <row r="76" spans="1:4" s="15" customFormat="1" ht="12" customHeight="1">
      <c r="A76" s="133" t="s">
        <v>64</v>
      </c>
      <c r="B76" s="133"/>
      <c r="C76" s="16">
        <v>643</v>
      </c>
      <c r="D76" s="33">
        <v>399.84447900466563</v>
      </c>
    </row>
    <row r="77" spans="1:4" s="15" customFormat="1" ht="12" customHeight="1">
      <c r="A77" s="133" t="s">
        <v>65</v>
      </c>
      <c r="B77" s="133"/>
      <c r="C77" s="16">
        <v>185</v>
      </c>
      <c r="D77" s="33">
        <v>482.7027027027027</v>
      </c>
    </row>
    <row r="78" spans="1:4" s="15" customFormat="1" ht="12" customHeight="1">
      <c r="A78" s="133" t="s">
        <v>67</v>
      </c>
      <c r="B78" s="133"/>
      <c r="C78" s="16">
        <v>404</v>
      </c>
      <c r="D78" s="33">
        <v>121.03960396039604</v>
      </c>
    </row>
    <row r="79" spans="1:4" s="15" customFormat="1" ht="12" customHeight="1">
      <c r="A79" s="133" t="s">
        <v>68</v>
      </c>
      <c r="B79" s="133"/>
      <c r="C79" s="16">
        <v>396</v>
      </c>
      <c r="D79" s="33">
        <v>188.13131313131314</v>
      </c>
    </row>
    <row r="80" spans="1:4" s="15" customFormat="1" ht="12" customHeight="1">
      <c r="A80" s="133" t="s">
        <v>69</v>
      </c>
      <c r="B80" s="133"/>
      <c r="C80" s="16">
        <v>76</v>
      </c>
      <c r="D80" s="33">
        <v>2018.4210526315792</v>
      </c>
    </row>
    <row r="81" spans="1:4" s="15" customFormat="1" ht="12" customHeight="1">
      <c r="A81" s="133" t="s">
        <v>71</v>
      </c>
      <c r="B81" s="133"/>
      <c r="C81" s="16">
        <v>130</v>
      </c>
      <c r="D81" s="33">
        <v>1625.3846153846155</v>
      </c>
    </row>
    <row r="82" spans="1:4" s="15" customFormat="1" ht="12" customHeight="1">
      <c r="A82" s="133" t="s">
        <v>72</v>
      </c>
      <c r="B82" s="133"/>
      <c r="C82" s="16">
        <v>3635</v>
      </c>
      <c r="D82" s="33">
        <v>178.62448418156808</v>
      </c>
    </row>
    <row r="83" spans="1:4" s="15" customFormat="1" ht="12" customHeight="1">
      <c r="A83" s="133" t="s">
        <v>75</v>
      </c>
      <c r="B83" s="133"/>
      <c r="C83" s="16">
        <v>284</v>
      </c>
      <c r="D83" s="33">
        <v>1512.6760563380283</v>
      </c>
    </row>
    <row r="84" spans="1:4" s="15" customFormat="1" ht="12" customHeight="1">
      <c r="A84" s="133" t="s">
        <v>78</v>
      </c>
      <c r="B84" s="133"/>
      <c r="C84" s="16">
        <v>610</v>
      </c>
      <c r="D84" s="33">
        <v>765.5737704918033</v>
      </c>
    </row>
    <row r="85" spans="1:4" s="15" customFormat="1" ht="12" customHeight="1">
      <c r="A85" s="133" t="s">
        <v>79</v>
      </c>
      <c r="B85" s="133"/>
      <c r="C85" s="16">
        <v>206</v>
      </c>
      <c r="D85" s="33">
        <v>1015.0485436893204</v>
      </c>
    </row>
    <row r="86" spans="1:4" s="15" customFormat="1" ht="12" customHeight="1">
      <c r="A86" s="133" t="s">
        <v>80</v>
      </c>
      <c r="B86" s="133"/>
      <c r="C86" s="16">
        <v>439</v>
      </c>
      <c r="D86" s="33">
        <v>205.0113895216401</v>
      </c>
    </row>
    <row r="87" spans="1:4" s="15" customFormat="1" ht="12" customHeight="1">
      <c r="A87" s="133" t="s">
        <v>81</v>
      </c>
      <c r="B87" s="133"/>
      <c r="C87" s="16">
        <v>106</v>
      </c>
      <c r="D87" s="33">
        <v>1241.5094339622642</v>
      </c>
    </row>
    <row r="88" spans="1:4" s="15" customFormat="1" ht="12" customHeight="1">
      <c r="A88" s="133" t="s">
        <v>82</v>
      </c>
      <c r="B88" s="133"/>
      <c r="C88" s="16">
        <v>288</v>
      </c>
      <c r="D88" s="33">
        <v>194.09722222222223</v>
      </c>
    </row>
    <row r="89" spans="1:4" s="15" customFormat="1" ht="12" customHeight="1">
      <c r="A89" s="133" t="s">
        <v>83</v>
      </c>
      <c r="B89" s="133"/>
      <c r="C89" s="16">
        <v>63</v>
      </c>
      <c r="D89" s="33">
        <v>831.7460317460318</v>
      </c>
    </row>
    <row r="90" spans="1:4" s="15" customFormat="1" ht="12" customHeight="1">
      <c r="A90" s="133" t="s">
        <v>84</v>
      </c>
      <c r="B90" s="133"/>
      <c r="C90" s="16">
        <v>69</v>
      </c>
      <c r="D90" s="33">
        <v>1850.7246376811595</v>
      </c>
    </row>
    <row r="91" spans="1:4" s="15" customFormat="1" ht="12" customHeight="1">
      <c r="A91" s="133" t="s">
        <v>85</v>
      </c>
      <c r="B91" s="133"/>
      <c r="C91" s="16">
        <v>186</v>
      </c>
      <c r="D91" s="33">
        <v>955.3763440860216</v>
      </c>
    </row>
    <row r="92" spans="1:4" s="15" customFormat="1" ht="12" customHeight="1">
      <c r="A92" s="133" t="s">
        <v>86</v>
      </c>
      <c r="B92" s="133"/>
      <c r="C92" s="16">
        <v>7597</v>
      </c>
      <c r="D92" s="33">
        <v>838.0676582861655</v>
      </c>
    </row>
    <row r="93" spans="1:4" s="15" customFormat="1" ht="12" customHeight="1">
      <c r="A93" s="133" t="s">
        <v>87</v>
      </c>
      <c r="B93" s="133"/>
      <c r="C93" s="16">
        <v>109</v>
      </c>
      <c r="D93" s="33">
        <v>1390.8256880733943</v>
      </c>
    </row>
    <row r="94" spans="1:4" s="15" customFormat="1" ht="12" customHeight="1">
      <c r="A94" s="133" t="s">
        <v>88</v>
      </c>
      <c r="B94" s="133"/>
      <c r="C94" s="16">
        <v>238</v>
      </c>
      <c r="D94" s="33">
        <v>547.4789915966387</v>
      </c>
    </row>
    <row r="95" spans="1:4" s="15" customFormat="1" ht="12" customHeight="1">
      <c r="A95" s="133" t="s">
        <v>89</v>
      </c>
      <c r="B95" s="133"/>
      <c r="C95" s="16">
        <v>100</v>
      </c>
      <c r="D95" s="33">
        <v>597</v>
      </c>
    </row>
    <row r="96" spans="1:4" s="15" customFormat="1" ht="12" customHeight="1">
      <c r="A96" s="133" t="s">
        <v>90</v>
      </c>
      <c r="B96" s="133"/>
      <c r="C96" s="16">
        <v>73</v>
      </c>
      <c r="D96" s="33">
        <v>8384.931506849316</v>
      </c>
    </row>
    <row r="97" spans="1:4" s="15" customFormat="1" ht="12" customHeight="1">
      <c r="A97" s="133" t="s">
        <v>91</v>
      </c>
      <c r="B97" s="133"/>
      <c r="C97" s="16">
        <v>463</v>
      </c>
      <c r="D97" s="33">
        <v>309.9352051835853</v>
      </c>
    </row>
    <row r="98" spans="1:4" s="15" customFormat="1" ht="12" customHeight="1">
      <c r="A98" s="133" t="s">
        <v>92</v>
      </c>
      <c r="B98" s="133"/>
      <c r="C98" s="16">
        <v>167</v>
      </c>
      <c r="D98" s="33">
        <v>1065.2694610778444</v>
      </c>
    </row>
    <row r="99" spans="1:4" s="15" customFormat="1" ht="12" customHeight="1">
      <c r="A99" s="133" t="s">
        <v>93</v>
      </c>
      <c r="B99" s="133"/>
      <c r="C99" s="16">
        <v>1021</v>
      </c>
      <c r="D99" s="33">
        <v>130.6562193927522</v>
      </c>
    </row>
    <row r="100" spans="1:4" s="15" customFormat="1" ht="12" customHeight="1">
      <c r="A100" s="133" t="s">
        <v>94</v>
      </c>
      <c r="B100" s="133"/>
      <c r="C100" s="16">
        <v>513</v>
      </c>
      <c r="D100" s="33">
        <v>59.84405458089669</v>
      </c>
    </row>
    <row r="101" spans="1:4" s="15" customFormat="1" ht="12" customHeight="1">
      <c r="A101" s="133" t="s">
        <v>95</v>
      </c>
      <c r="B101" s="133"/>
      <c r="C101" s="16">
        <v>3705</v>
      </c>
      <c r="D101" s="33">
        <v>124.34547908232119</v>
      </c>
    </row>
    <row r="102" spans="1:4" s="15" customFormat="1" ht="12" customHeight="1">
      <c r="A102" s="133" t="s">
        <v>96</v>
      </c>
      <c r="B102" s="133"/>
      <c r="C102" s="16">
        <v>336</v>
      </c>
      <c r="D102" s="33">
        <v>266.36904761904765</v>
      </c>
    </row>
    <row r="103" spans="1:4" s="15" customFormat="1" ht="12" customHeight="1">
      <c r="A103" s="133" t="s">
        <v>97</v>
      </c>
      <c r="B103" s="133"/>
      <c r="C103" s="16">
        <v>279</v>
      </c>
      <c r="D103" s="33">
        <v>262.0071684587814</v>
      </c>
    </row>
    <row r="104" spans="1:4" s="15" customFormat="1" ht="12" customHeight="1">
      <c r="A104" s="133" t="s">
        <v>98</v>
      </c>
      <c r="B104" s="133"/>
      <c r="C104" s="16">
        <v>157</v>
      </c>
      <c r="D104" s="33">
        <v>534.3949044585987</v>
      </c>
    </row>
    <row r="105" spans="1:4" s="15" customFormat="1" ht="12" customHeight="1">
      <c r="A105" s="133" t="s">
        <v>99</v>
      </c>
      <c r="B105" s="133"/>
      <c r="C105" s="16">
        <v>91</v>
      </c>
      <c r="D105" s="33">
        <v>367.032967032967</v>
      </c>
    </row>
    <row r="106" spans="1:4" s="15" customFormat="1" ht="12" customHeight="1">
      <c r="A106" s="133" t="s">
        <v>100</v>
      </c>
      <c r="B106" s="133"/>
      <c r="C106" s="16">
        <v>431</v>
      </c>
      <c r="D106" s="33">
        <v>190.0232018561485</v>
      </c>
    </row>
    <row r="107" spans="1:4" s="15" customFormat="1" ht="12" customHeight="1">
      <c r="A107" s="133" t="s">
        <v>101</v>
      </c>
      <c r="B107" s="133"/>
      <c r="C107" s="16">
        <v>207</v>
      </c>
      <c r="D107" s="33">
        <v>705.7971014492754</v>
      </c>
    </row>
    <row r="108" spans="1:4" s="15" customFormat="1" ht="12" customHeight="1">
      <c r="A108" s="133" t="s">
        <v>102</v>
      </c>
      <c r="B108" s="133"/>
      <c r="C108" s="16">
        <v>89</v>
      </c>
      <c r="D108" s="33">
        <v>4537.078651685393</v>
      </c>
    </row>
    <row r="109" spans="1:4" s="15" customFormat="1" ht="12" customHeight="1">
      <c r="A109" s="133" t="s">
        <v>103</v>
      </c>
      <c r="B109" s="133"/>
      <c r="C109" s="16">
        <v>620</v>
      </c>
      <c r="D109" s="33">
        <v>300</v>
      </c>
    </row>
    <row r="110" spans="1:4" s="15" customFormat="1" ht="12" customHeight="1">
      <c r="A110" s="133" t="s">
        <v>104</v>
      </c>
      <c r="B110" s="133"/>
      <c r="C110" s="16">
        <v>41</v>
      </c>
      <c r="D110" s="33">
        <v>1941.4634146341464</v>
      </c>
    </row>
    <row r="111" spans="1:4" s="15" customFormat="1" ht="12" customHeight="1">
      <c r="A111" s="133" t="s">
        <v>105</v>
      </c>
      <c r="B111" s="133"/>
      <c r="C111" s="16">
        <v>158</v>
      </c>
      <c r="D111" s="33">
        <v>1027.2151898734178</v>
      </c>
    </row>
    <row r="112" spans="1:4" s="15" customFormat="1" ht="12" customHeight="1">
      <c r="A112" s="133" t="s">
        <v>106</v>
      </c>
      <c r="B112" s="133"/>
      <c r="C112" s="16">
        <v>304</v>
      </c>
      <c r="D112" s="33">
        <v>472.3684210526316</v>
      </c>
    </row>
    <row r="113" spans="1:4" s="15" customFormat="1" ht="12" customHeight="1">
      <c r="A113" s="133" t="s">
        <v>107</v>
      </c>
      <c r="B113" s="133"/>
      <c r="C113" s="16">
        <v>553</v>
      </c>
      <c r="D113" s="33">
        <v>142.6763110307414</v>
      </c>
    </row>
    <row r="114" spans="1:4" s="15" customFormat="1" ht="12" customHeight="1">
      <c r="A114" s="133" t="s">
        <v>108</v>
      </c>
      <c r="B114" s="133"/>
      <c r="C114" s="16">
        <v>74</v>
      </c>
      <c r="D114" s="33">
        <v>2979.72972972973</v>
      </c>
    </row>
    <row r="115" spans="1:4" s="15" customFormat="1" ht="12" customHeight="1">
      <c r="A115" s="133" t="s">
        <v>109</v>
      </c>
      <c r="B115" s="133"/>
      <c r="C115" s="16">
        <v>287</v>
      </c>
      <c r="D115" s="33">
        <v>237.63066202090593</v>
      </c>
    </row>
    <row r="116" spans="1:4" s="15" customFormat="1" ht="12" customHeight="1">
      <c r="A116" s="133" t="s">
        <v>111</v>
      </c>
      <c r="B116" s="133"/>
      <c r="C116" s="16">
        <v>85</v>
      </c>
      <c r="D116" s="33">
        <v>2268.2352941176473</v>
      </c>
    </row>
    <row r="117" spans="1:4" s="15" customFormat="1" ht="12" customHeight="1">
      <c r="A117" s="133" t="s">
        <v>112</v>
      </c>
      <c r="B117" s="133"/>
      <c r="C117" s="16">
        <v>524</v>
      </c>
      <c r="D117" s="33">
        <v>586.0687022900763</v>
      </c>
    </row>
    <row r="118" spans="1:4" s="15" customFormat="1" ht="12" customHeight="1">
      <c r="A118" s="133" t="s">
        <v>114</v>
      </c>
      <c r="B118" s="133"/>
      <c r="C118" s="16">
        <v>151</v>
      </c>
      <c r="D118" s="33">
        <v>384.7682119205298</v>
      </c>
    </row>
    <row r="119" spans="1:4" s="15" customFormat="1" ht="12" customHeight="1">
      <c r="A119" s="133" t="s">
        <v>115</v>
      </c>
      <c r="B119" s="133"/>
      <c r="C119" s="16">
        <v>139</v>
      </c>
      <c r="D119" s="33">
        <v>1410.7913669064749</v>
      </c>
    </row>
    <row r="120" spans="1:4" s="15" customFormat="1" ht="12" customHeight="1">
      <c r="A120" s="141" t="s">
        <v>116</v>
      </c>
      <c r="B120" s="141"/>
      <c r="C120" s="22">
        <v>191</v>
      </c>
      <c r="D120" s="34">
        <v>197.90575916230367</v>
      </c>
    </row>
    <row r="121" spans="1:4" s="15" customFormat="1" ht="12" customHeight="1">
      <c r="A121" s="133" t="s">
        <v>220</v>
      </c>
      <c r="B121" s="133"/>
      <c r="C121" s="16">
        <v>8</v>
      </c>
      <c r="D121" s="33" t="s">
        <v>226</v>
      </c>
    </row>
    <row r="122" spans="1:4" s="15" customFormat="1" ht="12" customHeight="1">
      <c r="A122" s="21" t="s">
        <v>233</v>
      </c>
      <c r="B122" s="21"/>
      <c r="C122" s="29">
        <v>2995</v>
      </c>
      <c r="D122" s="38" t="s">
        <v>226</v>
      </c>
    </row>
    <row r="123" spans="1:4" s="15" customFormat="1" ht="12" customHeight="1">
      <c r="A123" s="19"/>
      <c r="B123" s="19"/>
      <c r="C123" s="19"/>
      <c r="D123" s="36"/>
    </row>
    <row r="124" spans="1:4" s="15" customFormat="1" ht="12" customHeight="1">
      <c r="A124" s="140" t="s">
        <v>117</v>
      </c>
      <c r="B124" s="140"/>
      <c r="C124" s="14">
        <f>SUM(C125:C151)</f>
        <v>55014</v>
      </c>
      <c r="D124" s="32">
        <v>115.31610135601846</v>
      </c>
    </row>
    <row r="125" spans="1:4" s="15" customFormat="1" ht="12" customHeight="1">
      <c r="A125" s="133" t="s">
        <v>118</v>
      </c>
      <c r="B125" s="133"/>
      <c r="C125" s="16">
        <v>495</v>
      </c>
      <c r="D125" s="33">
        <v>1096.7676767676767</v>
      </c>
    </row>
    <row r="126" spans="1:4" s="15" customFormat="1" ht="12" customHeight="1">
      <c r="A126" s="133" t="s">
        <v>119</v>
      </c>
      <c r="B126" s="133"/>
      <c r="C126" s="16">
        <v>4856</v>
      </c>
      <c r="D126" s="33">
        <v>3.912685337726524</v>
      </c>
    </row>
    <row r="127" spans="1:4" s="15" customFormat="1" ht="12" customHeight="1">
      <c r="A127" s="133" t="s">
        <v>120</v>
      </c>
      <c r="B127" s="133"/>
      <c r="C127" s="16">
        <v>384</v>
      </c>
      <c r="D127" s="33">
        <v>136.19791666666669</v>
      </c>
    </row>
    <row r="128" spans="1:4" s="15" customFormat="1" ht="12" customHeight="1">
      <c r="A128" s="133" t="s">
        <v>121</v>
      </c>
      <c r="B128" s="133"/>
      <c r="C128" s="16">
        <v>1778</v>
      </c>
      <c r="D128" s="33">
        <v>101.23734533183352</v>
      </c>
    </row>
    <row r="129" spans="1:4" s="15" customFormat="1" ht="12" customHeight="1">
      <c r="A129" s="133" t="s">
        <v>123</v>
      </c>
      <c r="B129" s="133"/>
      <c r="C129" s="16">
        <v>5138</v>
      </c>
      <c r="D129" s="33">
        <v>22.615803814713896</v>
      </c>
    </row>
    <row r="130" spans="1:4" s="15" customFormat="1" ht="12" customHeight="1">
      <c r="A130" s="133" t="s">
        <v>124</v>
      </c>
      <c r="B130" s="133"/>
      <c r="C130" s="16">
        <v>773</v>
      </c>
      <c r="D130" s="33">
        <v>1.6817593790426906</v>
      </c>
    </row>
    <row r="131" spans="1:4" s="15" customFormat="1" ht="12" customHeight="1">
      <c r="A131" s="133" t="s">
        <v>125</v>
      </c>
      <c r="B131" s="133"/>
      <c r="C131" s="16">
        <v>3572</v>
      </c>
      <c r="D131" s="33">
        <v>80.82306830907055</v>
      </c>
    </row>
    <row r="132" spans="1:4" s="15" customFormat="1" ht="12" customHeight="1">
      <c r="A132" s="133" t="s">
        <v>126</v>
      </c>
      <c r="B132" s="133"/>
      <c r="C132" s="16">
        <v>2573</v>
      </c>
      <c r="D132" s="33">
        <v>4.041974349008939</v>
      </c>
    </row>
    <row r="133" spans="1:4" s="27" customFormat="1" ht="12" customHeight="1">
      <c r="A133" s="166" t="s">
        <v>127</v>
      </c>
      <c r="B133" s="166"/>
      <c r="C133" s="28">
        <v>5171</v>
      </c>
      <c r="D133" s="39">
        <v>97.85341326629279</v>
      </c>
    </row>
    <row r="134" spans="1:4" s="15" customFormat="1" ht="12" customHeight="1">
      <c r="A134" s="133" t="s">
        <v>128</v>
      </c>
      <c r="B134" s="133"/>
      <c r="C134" s="16">
        <v>704</v>
      </c>
      <c r="D134" s="33">
        <v>643.4659090909091</v>
      </c>
    </row>
    <row r="135" spans="1:4" s="15" customFormat="1" ht="12" customHeight="1">
      <c r="A135" s="133" t="s">
        <v>129</v>
      </c>
      <c r="B135" s="133"/>
      <c r="C135" s="16">
        <v>1108</v>
      </c>
      <c r="D135" s="33">
        <v>3.7003610108303246</v>
      </c>
    </row>
    <row r="136" spans="1:4" s="15" customFormat="1" ht="12" customHeight="1">
      <c r="A136" s="133" t="s">
        <v>130</v>
      </c>
      <c r="B136" s="133"/>
      <c r="C136" s="16">
        <v>1711</v>
      </c>
      <c r="D136" s="33">
        <v>18.52717708942139</v>
      </c>
    </row>
    <row r="137" spans="1:4" s="15" customFormat="1" ht="12" customHeight="1">
      <c r="A137" s="133" t="s">
        <v>131</v>
      </c>
      <c r="B137" s="133"/>
      <c r="C137" s="16">
        <v>5811</v>
      </c>
      <c r="D137" s="33">
        <v>22.25090345895715</v>
      </c>
    </row>
    <row r="138" spans="1:4" s="15" customFormat="1" ht="12" customHeight="1">
      <c r="A138" s="133" t="s">
        <v>132</v>
      </c>
      <c r="B138" s="133"/>
      <c r="C138" s="16">
        <v>1863</v>
      </c>
      <c r="D138" s="33">
        <v>848.2555018786902</v>
      </c>
    </row>
    <row r="139" spans="1:4" s="15" customFormat="1" ht="12" customHeight="1">
      <c r="A139" s="133" t="s">
        <v>133</v>
      </c>
      <c r="B139" s="133"/>
      <c r="C139" s="16">
        <v>953</v>
      </c>
      <c r="D139" s="33">
        <v>685.6243441762854</v>
      </c>
    </row>
    <row r="140" spans="1:4" s="15" customFormat="1" ht="12" customHeight="1">
      <c r="A140" s="133" t="s">
        <v>134</v>
      </c>
      <c r="B140" s="133"/>
      <c r="C140" s="16">
        <v>1214</v>
      </c>
      <c r="D140" s="33">
        <v>17.874794069192752</v>
      </c>
    </row>
    <row r="141" spans="1:4" s="15" customFormat="1" ht="12" customHeight="1">
      <c r="A141" s="133" t="s">
        <v>135</v>
      </c>
      <c r="B141" s="133"/>
      <c r="C141" s="16">
        <v>585</v>
      </c>
      <c r="D141" s="33">
        <v>1240.1709401709402</v>
      </c>
    </row>
    <row r="142" spans="1:4" s="15" customFormat="1" ht="12" customHeight="1">
      <c r="A142" s="133" t="s">
        <v>136</v>
      </c>
      <c r="B142" s="133"/>
      <c r="C142" s="16">
        <v>861</v>
      </c>
      <c r="D142" s="33">
        <v>5.923344947735192</v>
      </c>
    </row>
    <row r="143" spans="1:4" s="15" customFormat="1" ht="12" customHeight="1">
      <c r="A143" s="133" t="s">
        <v>137</v>
      </c>
      <c r="B143" s="133"/>
      <c r="C143" s="16">
        <v>60</v>
      </c>
      <c r="D143" s="33">
        <v>4630</v>
      </c>
    </row>
    <row r="144" spans="1:4" s="15" customFormat="1" ht="12" customHeight="1">
      <c r="A144" s="133" t="s">
        <v>138</v>
      </c>
      <c r="B144" s="133"/>
      <c r="C144" s="16">
        <v>2986</v>
      </c>
      <c r="D144" s="33">
        <v>8.238446081714669</v>
      </c>
    </row>
    <row r="145" spans="1:4" s="15" customFormat="1" ht="12" customHeight="1">
      <c r="A145" s="133" t="s">
        <v>139</v>
      </c>
      <c r="B145" s="133"/>
      <c r="C145" s="16">
        <v>194</v>
      </c>
      <c r="D145" s="33">
        <v>388.659793814433</v>
      </c>
    </row>
    <row r="146" spans="1:4" s="15" customFormat="1" ht="12" customHeight="1">
      <c r="A146" s="133" t="s">
        <v>140</v>
      </c>
      <c r="B146" s="133"/>
      <c r="C146" s="16">
        <v>501</v>
      </c>
      <c r="D146" s="33">
        <v>125.74850299401197</v>
      </c>
    </row>
    <row r="147" spans="1:4" s="15" customFormat="1" ht="12" customHeight="1">
      <c r="A147" s="133" t="s">
        <v>141</v>
      </c>
      <c r="B147" s="133"/>
      <c r="C147" s="16">
        <v>3752</v>
      </c>
      <c r="D147" s="33">
        <v>2.425373134328358</v>
      </c>
    </row>
    <row r="148" spans="1:4" s="15" customFormat="1" ht="12" customHeight="1">
      <c r="A148" s="133" t="s">
        <v>143</v>
      </c>
      <c r="B148" s="133"/>
      <c r="C148" s="16">
        <v>368</v>
      </c>
      <c r="D148" s="33">
        <v>757.0652173913044</v>
      </c>
    </row>
    <row r="149" spans="1:4" s="15" customFormat="1" ht="12" customHeight="1">
      <c r="A149" s="133" t="s">
        <v>242</v>
      </c>
      <c r="B149" s="133"/>
      <c r="C149" s="16">
        <v>1136</v>
      </c>
      <c r="D149" s="33">
        <v>229.6654929577465</v>
      </c>
    </row>
    <row r="150" spans="1:4" s="15" customFormat="1" ht="12" customHeight="1">
      <c r="A150" s="133" t="s">
        <v>144</v>
      </c>
      <c r="B150" s="133"/>
      <c r="C150" s="16">
        <v>4079</v>
      </c>
      <c r="D150" s="33">
        <v>1.4709487619514587</v>
      </c>
    </row>
    <row r="151" spans="1:4" s="15" customFormat="1" ht="12" customHeight="1">
      <c r="A151" s="133" t="s">
        <v>146</v>
      </c>
      <c r="B151" s="133"/>
      <c r="C151" s="16">
        <v>2388</v>
      </c>
      <c r="D151" s="33">
        <v>11.59966499162479</v>
      </c>
    </row>
    <row r="152" spans="1:4" s="15" customFormat="1" ht="12" customHeight="1">
      <c r="A152" s="21" t="s">
        <v>232</v>
      </c>
      <c r="B152" s="21"/>
      <c r="C152" s="29">
        <v>4157</v>
      </c>
      <c r="D152" s="38" t="s">
        <v>226</v>
      </c>
    </row>
    <row r="153" spans="1:4" s="15" customFormat="1" ht="12" customHeight="1">
      <c r="A153" s="19"/>
      <c r="B153" s="19"/>
      <c r="C153" s="19"/>
      <c r="D153" s="36"/>
    </row>
    <row r="154" spans="1:4" s="15" customFormat="1" ht="12" customHeight="1">
      <c r="A154" s="140" t="s">
        <v>147</v>
      </c>
      <c r="B154" s="140"/>
      <c r="C154" s="14">
        <v>56934</v>
      </c>
      <c r="D154" s="32">
        <v>10.575403098324374</v>
      </c>
    </row>
    <row r="155" spans="1:4" s="15" customFormat="1" ht="12" customHeight="1">
      <c r="A155" s="133" t="s">
        <v>148</v>
      </c>
      <c r="B155" s="133"/>
      <c r="C155" s="16">
        <v>2734</v>
      </c>
      <c r="D155" s="33">
        <v>53.29188002926115</v>
      </c>
    </row>
    <row r="156" spans="1:4" s="15" customFormat="1" ht="12" customHeight="1">
      <c r="A156" s="133" t="s">
        <v>149</v>
      </c>
      <c r="B156" s="133"/>
      <c r="C156" s="16">
        <v>2204</v>
      </c>
      <c r="D156" s="33">
        <v>2.35934664246824</v>
      </c>
    </row>
    <row r="157" spans="1:4" s="15" customFormat="1" ht="12" customHeight="1">
      <c r="A157" s="133" t="s">
        <v>150</v>
      </c>
      <c r="B157" s="133"/>
      <c r="C157" s="16">
        <v>4327</v>
      </c>
      <c r="D157" s="33">
        <v>1.178645712965103</v>
      </c>
    </row>
    <row r="158" spans="1:4" s="15" customFormat="1" ht="12" customHeight="1">
      <c r="A158" s="133" t="s">
        <v>151</v>
      </c>
      <c r="B158" s="133"/>
      <c r="C158" s="16">
        <v>2007</v>
      </c>
      <c r="D158" s="33">
        <v>2.7902341803687096</v>
      </c>
    </row>
    <row r="159" spans="1:4" s="15" customFormat="1" ht="12" customHeight="1">
      <c r="A159" s="133" t="s">
        <v>152</v>
      </c>
      <c r="B159" s="133"/>
      <c r="C159" s="16">
        <v>15142</v>
      </c>
      <c r="D159" s="33">
        <v>7.832518821820103</v>
      </c>
    </row>
    <row r="160" spans="1:4" s="15" customFormat="1" ht="12" customHeight="1">
      <c r="A160" s="133" t="s">
        <v>153</v>
      </c>
      <c r="B160" s="133"/>
      <c r="C160" s="16">
        <v>18750</v>
      </c>
      <c r="D160" s="33">
        <v>3.002666666666667</v>
      </c>
    </row>
    <row r="161" spans="1:4" s="15" customFormat="1" ht="12" customHeight="1">
      <c r="A161" s="133" t="s">
        <v>154</v>
      </c>
      <c r="B161" s="133"/>
      <c r="C161" s="16">
        <v>661</v>
      </c>
      <c r="D161" s="33">
        <v>8.018154311649017</v>
      </c>
    </row>
    <row r="162" spans="1:4" s="15" customFormat="1" ht="12" customHeight="1">
      <c r="A162" s="139" t="s">
        <v>155</v>
      </c>
      <c r="B162" s="139"/>
      <c r="C162" s="22">
        <v>11109</v>
      </c>
      <c r="D162" s="34">
        <v>23.43145197587542</v>
      </c>
    </row>
    <row r="163" spans="1:4" s="15" customFormat="1" ht="12" customHeight="1">
      <c r="A163" s="19"/>
      <c r="B163" s="19"/>
      <c r="C163" s="19"/>
      <c r="D163" s="36"/>
    </row>
    <row r="164" spans="1:4" s="15" customFormat="1" ht="12" customHeight="1">
      <c r="A164" s="140" t="s">
        <v>156</v>
      </c>
      <c r="B164" s="140"/>
      <c r="C164" s="14">
        <f>SUM(C165:C182)</f>
        <v>20558</v>
      </c>
      <c r="D164" s="32">
        <v>247.1203424457632</v>
      </c>
    </row>
    <row r="165" spans="1:4" s="15" customFormat="1" ht="12" customHeight="1">
      <c r="A165" s="133" t="s">
        <v>157</v>
      </c>
      <c r="B165" s="133"/>
      <c r="C165" s="16">
        <v>2127</v>
      </c>
      <c r="D165" s="33">
        <v>221.10954395862717</v>
      </c>
    </row>
    <row r="166" spans="1:4" s="15" customFormat="1" ht="12" customHeight="1">
      <c r="A166" s="133" t="s">
        <v>158</v>
      </c>
      <c r="B166" s="133"/>
      <c r="C166" s="16">
        <v>1915</v>
      </c>
      <c r="D166" s="33">
        <v>946.7885117493472</v>
      </c>
    </row>
    <row r="167" spans="1:4" s="15" customFormat="1" ht="12" customHeight="1">
      <c r="A167" s="133" t="s">
        <v>159</v>
      </c>
      <c r="B167" s="133"/>
      <c r="C167" s="16">
        <v>837</v>
      </c>
      <c r="D167" s="33">
        <v>317.0848267622461</v>
      </c>
    </row>
    <row r="168" spans="1:4" s="15" customFormat="1" ht="12" customHeight="1">
      <c r="A168" s="133" t="s">
        <v>160</v>
      </c>
      <c r="B168" s="133"/>
      <c r="C168" s="16">
        <v>828</v>
      </c>
      <c r="D168" s="33">
        <v>331.03864734299515</v>
      </c>
    </row>
    <row r="169" spans="1:4" s="15" customFormat="1" ht="12" customHeight="1">
      <c r="A169" s="133" t="s">
        <v>161</v>
      </c>
      <c r="B169" s="133"/>
      <c r="C169" s="16">
        <v>623</v>
      </c>
      <c r="D169" s="33">
        <v>1383.30658105939</v>
      </c>
    </row>
    <row r="170" spans="1:4" s="15" customFormat="1" ht="12" customHeight="1">
      <c r="A170" s="133" t="s">
        <v>162</v>
      </c>
      <c r="B170" s="133"/>
      <c r="C170" s="16">
        <v>746</v>
      </c>
      <c r="D170" s="33">
        <v>97.05093833780161</v>
      </c>
    </row>
    <row r="171" spans="1:4" s="15" customFormat="1" ht="12" customHeight="1">
      <c r="A171" s="133" t="s">
        <v>163</v>
      </c>
      <c r="B171" s="133"/>
      <c r="C171" s="16">
        <v>922</v>
      </c>
      <c r="D171" s="33">
        <v>82.97180043383948</v>
      </c>
    </row>
    <row r="172" spans="1:4" s="15" customFormat="1" ht="12" customHeight="1">
      <c r="A172" s="133" t="s">
        <v>164</v>
      </c>
      <c r="B172" s="133"/>
      <c r="C172" s="16">
        <v>994</v>
      </c>
      <c r="D172" s="33">
        <v>84.20523138832998</v>
      </c>
    </row>
    <row r="173" spans="1:4" s="15" customFormat="1" ht="12" customHeight="1">
      <c r="A173" s="133" t="s">
        <v>165</v>
      </c>
      <c r="B173" s="133"/>
      <c r="C173" s="16">
        <v>1282</v>
      </c>
      <c r="D173" s="33">
        <v>30.733229329173167</v>
      </c>
    </row>
    <row r="174" spans="1:4" s="15" customFormat="1" ht="12" customHeight="1">
      <c r="A174" s="133" t="s">
        <v>166</v>
      </c>
      <c r="B174" s="133"/>
      <c r="C174" s="16">
        <v>995</v>
      </c>
      <c r="D174" s="33">
        <v>141.10552763819095</v>
      </c>
    </row>
    <row r="175" spans="1:4" s="15" customFormat="1" ht="12" customHeight="1">
      <c r="A175" s="133" t="s">
        <v>167</v>
      </c>
      <c r="B175" s="133"/>
      <c r="C175" s="16">
        <v>749</v>
      </c>
      <c r="D175" s="33">
        <v>16.955941255006675</v>
      </c>
    </row>
    <row r="176" spans="1:4" s="15" customFormat="1" ht="12" customHeight="1">
      <c r="A176" s="133" t="s">
        <v>168</v>
      </c>
      <c r="B176" s="133"/>
      <c r="C176" s="16">
        <v>964</v>
      </c>
      <c r="D176" s="33">
        <v>290.0414937759336</v>
      </c>
    </row>
    <row r="177" spans="1:4" s="15" customFormat="1" ht="12" customHeight="1">
      <c r="A177" s="133" t="s">
        <v>169</v>
      </c>
      <c r="B177" s="133"/>
      <c r="C177" s="16">
        <v>802</v>
      </c>
      <c r="D177" s="33">
        <v>73.06733167082294</v>
      </c>
    </row>
    <row r="178" spans="1:4" s="15" customFormat="1" ht="12" customHeight="1">
      <c r="A178" s="133" t="s">
        <v>170</v>
      </c>
      <c r="B178" s="133"/>
      <c r="C178" s="16">
        <v>1644</v>
      </c>
      <c r="D178" s="33">
        <v>37.408759124087595</v>
      </c>
    </row>
    <row r="179" spans="1:4" s="15" customFormat="1" ht="12" customHeight="1">
      <c r="A179" s="133" t="s">
        <v>171</v>
      </c>
      <c r="B179" s="133"/>
      <c r="C179" s="16">
        <v>659</v>
      </c>
      <c r="D179" s="33">
        <v>359.78755690440056</v>
      </c>
    </row>
    <row r="180" spans="1:4" s="15" customFormat="1" ht="12" customHeight="1">
      <c r="A180" s="133" t="s">
        <v>172</v>
      </c>
      <c r="B180" s="133"/>
      <c r="C180" s="16">
        <v>3358</v>
      </c>
      <c r="D180" s="33">
        <v>6.87909469922573</v>
      </c>
    </row>
    <row r="181" spans="1:4" s="15" customFormat="1" ht="12" customHeight="1">
      <c r="A181" s="133" t="s">
        <v>173</v>
      </c>
      <c r="B181" s="133"/>
      <c r="C181" s="16">
        <v>825</v>
      </c>
      <c r="D181" s="33">
        <v>376.48484848484844</v>
      </c>
    </row>
    <row r="182" spans="1:4" s="15" customFormat="1" ht="12" customHeight="1">
      <c r="A182" s="21" t="s">
        <v>219</v>
      </c>
      <c r="B182" s="21"/>
      <c r="C182" s="29">
        <v>288</v>
      </c>
      <c r="D182" s="38" t="s">
        <v>226</v>
      </c>
    </row>
    <row r="183" spans="1:4" s="15" customFormat="1" ht="12" customHeight="1">
      <c r="A183" s="19"/>
      <c r="B183" s="19"/>
      <c r="C183" s="19"/>
      <c r="D183" s="36"/>
    </row>
    <row r="184" spans="1:4" s="15" customFormat="1" ht="12" customHeight="1">
      <c r="A184" s="140" t="s">
        <v>174</v>
      </c>
      <c r="B184" s="140"/>
      <c r="C184" s="14">
        <v>16647</v>
      </c>
      <c r="D184" s="32">
        <v>78.1702408842434</v>
      </c>
    </row>
    <row r="185" spans="1:4" s="15" customFormat="1" ht="12" customHeight="1">
      <c r="A185" s="133" t="s">
        <v>175</v>
      </c>
      <c r="B185" s="133"/>
      <c r="C185" s="16">
        <v>5913</v>
      </c>
      <c r="D185" s="33">
        <v>104.60003382377812</v>
      </c>
    </row>
    <row r="186" spans="1:4" s="15" customFormat="1" ht="12" customHeight="1">
      <c r="A186" s="133" t="s">
        <v>176</v>
      </c>
      <c r="B186" s="133"/>
      <c r="C186" s="16">
        <v>2122</v>
      </c>
      <c r="D186" s="33">
        <v>132.2808671065033</v>
      </c>
    </row>
    <row r="187" spans="1:4" s="15" customFormat="1" ht="12" customHeight="1">
      <c r="A187" s="133" t="s">
        <v>177</v>
      </c>
      <c r="B187" s="133"/>
      <c r="C187" s="16">
        <v>1723</v>
      </c>
      <c r="D187" s="33">
        <v>39.23389437028439</v>
      </c>
    </row>
    <row r="188" spans="1:4" s="15" customFormat="1" ht="12" customHeight="1">
      <c r="A188" s="133" t="s">
        <v>178</v>
      </c>
      <c r="B188" s="133"/>
      <c r="C188" s="16">
        <v>1839</v>
      </c>
      <c r="D188" s="33">
        <v>30.61446438281675</v>
      </c>
    </row>
    <row r="189" spans="1:4" s="15" customFormat="1" ht="12" customHeight="1">
      <c r="A189" s="133" t="s">
        <v>179</v>
      </c>
      <c r="B189" s="133"/>
      <c r="C189" s="16">
        <v>3150</v>
      </c>
      <c r="D189" s="33">
        <v>55.111111111111114</v>
      </c>
    </row>
    <row r="190" spans="1:4" s="15" customFormat="1" ht="12" customHeight="1">
      <c r="A190" s="139" t="s">
        <v>180</v>
      </c>
      <c r="B190" s="139"/>
      <c r="C190" s="22">
        <v>1900</v>
      </c>
      <c r="D190" s="34">
        <v>55.05263157894736</v>
      </c>
    </row>
    <row r="191" spans="1:4" s="15" customFormat="1" ht="12" customHeight="1">
      <c r="A191" s="19"/>
      <c r="B191" s="19"/>
      <c r="C191" s="19"/>
      <c r="D191" s="36"/>
    </row>
    <row r="192" spans="1:4" s="15" customFormat="1" ht="12" customHeight="1">
      <c r="A192" s="140" t="s">
        <v>181</v>
      </c>
      <c r="B192" s="140"/>
      <c r="C192" s="14">
        <v>36056</v>
      </c>
      <c r="D192" s="32">
        <v>15.678389172398491</v>
      </c>
    </row>
    <row r="193" spans="1:4" s="15" customFormat="1" ht="12" customHeight="1">
      <c r="A193" s="133" t="s">
        <v>182</v>
      </c>
      <c r="B193" s="133"/>
      <c r="C193" s="16">
        <v>6159</v>
      </c>
      <c r="D193" s="33">
        <v>30.053580126643936</v>
      </c>
    </row>
    <row r="194" spans="1:4" s="15" customFormat="1" ht="12" customHeight="1">
      <c r="A194" s="133" t="s">
        <v>183</v>
      </c>
      <c r="B194" s="133"/>
      <c r="C194" s="16">
        <v>20205</v>
      </c>
      <c r="D194" s="33">
        <v>8.54243999010146</v>
      </c>
    </row>
    <row r="195" spans="1:4" s="15" customFormat="1" ht="12" customHeight="1">
      <c r="A195" s="141" t="s">
        <v>237</v>
      </c>
      <c r="B195" s="141"/>
      <c r="C195" s="29">
        <v>9692</v>
      </c>
      <c r="D195" s="38">
        <v>21.41972761040033</v>
      </c>
    </row>
    <row r="196" spans="1:4" s="15" customFormat="1" ht="12" customHeight="1">
      <c r="A196" s="19"/>
      <c r="B196" s="19"/>
      <c r="C196" s="19"/>
      <c r="D196" s="36"/>
    </row>
    <row r="197" spans="1:4" s="15" customFormat="1" ht="12" customHeight="1">
      <c r="A197" s="140" t="s">
        <v>187</v>
      </c>
      <c r="B197" s="140"/>
      <c r="C197" s="14">
        <v>47959</v>
      </c>
      <c r="D197" s="32">
        <v>19.625096436539543</v>
      </c>
    </row>
    <row r="198" spans="1:4" s="15" customFormat="1" ht="12" customHeight="1">
      <c r="A198" s="133" t="s">
        <v>188</v>
      </c>
      <c r="B198" s="133"/>
      <c r="C198" s="16">
        <v>9431</v>
      </c>
      <c r="D198" s="33">
        <v>16.647227229350015</v>
      </c>
    </row>
    <row r="199" spans="1:4" s="15" customFormat="1" ht="12" customHeight="1">
      <c r="A199" s="133" t="s">
        <v>190</v>
      </c>
      <c r="B199" s="133"/>
      <c r="C199" s="16">
        <v>7523</v>
      </c>
      <c r="D199" s="33">
        <v>1.3691346537285658</v>
      </c>
    </row>
    <row r="200" spans="1:4" s="15" customFormat="1" ht="12" customHeight="1">
      <c r="A200" s="133" t="s">
        <v>191</v>
      </c>
      <c r="B200" s="133"/>
      <c r="C200" s="16">
        <v>644</v>
      </c>
      <c r="D200" s="33">
        <v>159.93788819875775</v>
      </c>
    </row>
    <row r="201" spans="1:4" s="15" customFormat="1" ht="12" customHeight="1">
      <c r="A201" s="133" t="s">
        <v>196</v>
      </c>
      <c r="B201" s="133"/>
      <c r="C201" s="16">
        <v>1452</v>
      </c>
      <c r="D201" s="33">
        <v>13.498622589531681</v>
      </c>
    </row>
    <row r="202" spans="1:4" s="15" customFormat="1" ht="12" customHeight="1">
      <c r="A202" s="133" t="s">
        <v>197</v>
      </c>
      <c r="B202" s="133"/>
      <c r="C202" s="16">
        <v>12627</v>
      </c>
      <c r="D202" s="33">
        <v>23.425991922071752</v>
      </c>
    </row>
    <row r="203" spans="1:4" s="15" customFormat="1" ht="12" customHeight="1">
      <c r="A203" s="133" t="s">
        <v>198</v>
      </c>
      <c r="B203" s="133"/>
      <c r="C203" s="16">
        <v>1948</v>
      </c>
      <c r="D203" s="33">
        <v>44.76386036960985</v>
      </c>
    </row>
    <row r="204" spans="1:4" s="15" customFormat="1" ht="12" customHeight="1">
      <c r="A204" s="133" t="s">
        <v>201</v>
      </c>
      <c r="B204" s="133"/>
      <c r="C204" s="16">
        <v>3904</v>
      </c>
      <c r="D204" s="33">
        <v>8.93954918032787</v>
      </c>
    </row>
    <row r="205" spans="1:4" s="15" customFormat="1" ht="12" customHeight="1">
      <c r="A205" s="133" t="s">
        <v>202</v>
      </c>
      <c r="B205" s="133"/>
      <c r="C205" s="16">
        <v>589</v>
      </c>
      <c r="D205" s="33">
        <v>129.37181663837012</v>
      </c>
    </row>
    <row r="206" spans="1:4" s="15" customFormat="1" ht="12" customHeight="1">
      <c r="A206" s="133" t="s">
        <v>203</v>
      </c>
      <c r="B206" s="133"/>
      <c r="C206" s="16">
        <v>1685</v>
      </c>
      <c r="D206" s="33">
        <v>24.629080118694365</v>
      </c>
    </row>
    <row r="207" spans="1:4" s="15" customFormat="1" ht="12" customHeight="1">
      <c r="A207" s="133" t="s">
        <v>204</v>
      </c>
      <c r="B207" s="133"/>
      <c r="C207" s="16">
        <v>7519</v>
      </c>
      <c r="D207" s="33">
        <v>14.323713259741988</v>
      </c>
    </row>
    <row r="208" spans="1:4" s="15" customFormat="1" ht="12" customHeight="1">
      <c r="A208" s="139" t="s">
        <v>205</v>
      </c>
      <c r="B208" s="139"/>
      <c r="C208" s="22">
        <v>637</v>
      </c>
      <c r="D208" s="34">
        <v>12.558869701726843</v>
      </c>
    </row>
    <row r="209" spans="1:4" s="15" customFormat="1" ht="12" customHeight="1">
      <c r="A209" s="19"/>
      <c r="B209" s="19"/>
      <c r="C209" s="19"/>
      <c r="D209" s="36"/>
    </row>
    <row r="210" spans="1:7" s="15" customFormat="1" ht="12" customHeight="1">
      <c r="A210" s="140" t="s">
        <v>206</v>
      </c>
      <c r="B210" s="140"/>
      <c r="C210" s="14">
        <v>274062</v>
      </c>
      <c r="D210" s="32">
        <v>127.84078055330545</v>
      </c>
      <c r="F210" s="9"/>
      <c r="G210" s="42"/>
    </row>
    <row r="211" spans="1:7" s="15" customFormat="1" ht="12" customHeight="1">
      <c r="A211" s="133" t="s">
        <v>207</v>
      </c>
      <c r="B211" s="133"/>
      <c r="C211" s="16">
        <v>10088</v>
      </c>
      <c r="D211" s="33">
        <v>506.27478191911183</v>
      </c>
      <c r="F211" s="9"/>
      <c r="G211" s="42"/>
    </row>
    <row r="212" spans="1:7" s="15" customFormat="1" ht="12" customHeight="1">
      <c r="A212" s="133" t="s">
        <v>208</v>
      </c>
      <c r="B212" s="133"/>
      <c r="C212" s="16">
        <v>30806</v>
      </c>
      <c r="D212" s="33">
        <v>489.9954554307603</v>
      </c>
      <c r="F212" s="9"/>
      <c r="G212" s="42"/>
    </row>
    <row r="213" spans="1:7" s="15" customFormat="1" ht="12" customHeight="1">
      <c r="A213" s="133" t="s">
        <v>209</v>
      </c>
      <c r="B213" s="133"/>
      <c r="C213" s="16">
        <v>55014</v>
      </c>
      <c r="D213" s="33">
        <v>115.31610135601846</v>
      </c>
      <c r="F213" s="9"/>
      <c r="G213" s="42"/>
    </row>
    <row r="214" spans="1:7" s="15" customFormat="1" ht="12" customHeight="1">
      <c r="A214" s="133" t="s">
        <v>210</v>
      </c>
      <c r="B214" s="133"/>
      <c r="C214" s="16">
        <v>56934</v>
      </c>
      <c r="D214" s="33">
        <v>10.575403098324374</v>
      </c>
      <c r="F214" s="9"/>
      <c r="G214" s="42"/>
    </row>
    <row r="215" spans="1:7" s="15" customFormat="1" ht="12" customHeight="1">
      <c r="A215" s="133" t="s">
        <v>211</v>
      </c>
      <c r="B215" s="133"/>
      <c r="C215" s="16">
        <v>20558</v>
      </c>
      <c r="D215" s="33">
        <v>247.1203424457632</v>
      </c>
      <c r="F215" s="9"/>
      <c r="G215" s="42"/>
    </row>
    <row r="216" spans="1:7" s="15" customFormat="1" ht="12" customHeight="1">
      <c r="A216" s="133" t="s">
        <v>212</v>
      </c>
      <c r="B216" s="133"/>
      <c r="C216" s="16">
        <v>16647</v>
      </c>
      <c r="D216" s="33">
        <v>78.1702408842434</v>
      </c>
      <c r="F216" s="9"/>
      <c r="G216" s="42"/>
    </row>
    <row r="217" spans="1:7" s="15" customFormat="1" ht="12" customHeight="1">
      <c r="A217" s="133" t="s">
        <v>213</v>
      </c>
      <c r="B217" s="133"/>
      <c r="C217" s="16">
        <v>36056</v>
      </c>
      <c r="D217" s="33">
        <v>15.678389172398491</v>
      </c>
      <c r="F217" s="9"/>
      <c r="G217" s="42"/>
    </row>
    <row r="218" spans="1:7" s="15" customFormat="1" ht="12" customHeight="1">
      <c r="A218" s="139" t="s">
        <v>214</v>
      </c>
      <c r="B218" s="139"/>
      <c r="C218" s="22">
        <v>47959</v>
      </c>
      <c r="D218" s="34">
        <v>19.625096436539543</v>
      </c>
      <c r="F218" s="9"/>
      <c r="G218" s="42"/>
    </row>
    <row r="219" spans="1:4" s="15" customFormat="1" ht="12" customHeight="1">
      <c r="A219" s="19"/>
      <c r="B219" s="19"/>
      <c r="C219" s="19"/>
      <c r="D219" s="36"/>
    </row>
    <row r="220" spans="1:4" s="15" customFormat="1" ht="12" customHeight="1">
      <c r="A220" s="140" t="s">
        <v>215</v>
      </c>
      <c r="B220" s="140"/>
      <c r="C220" s="14">
        <v>87460</v>
      </c>
      <c r="D220" s="32">
        <v>354.4511776812257</v>
      </c>
    </row>
    <row r="221" spans="1:4" s="15" customFormat="1" ht="12" customHeight="1">
      <c r="A221" s="133" t="s">
        <v>211</v>
      </c>
      <c r="B221" s="133"/>
      <c r="C221" s="16">
        <v>17003</v>
      </c>
      <c r="D221" s="33">
        <v>310.8745515497265</v>
      </c>
    </row>
    <row r="222" spans="1:4" s="15" customFormat="1" ht="12" customHeight="1">
      <c r="A222" s="133" t="s">
        <v>216</v>
      </c>
      <c r="B222" s="133"/>
      <c r="C222" s="16">
        <v>10492</v>
      </c>
      <c r="D222" s="33">
        <v>491.44109797941286</v>
      </c>
    </row>
    <row r="223" spans="1:4" s="15" customFormat="1" ht="12" customHeight="1">
      <c r="A223" s="133" t="s">
        <v>209</v>
      </c>
      <c r="B223" s="133"/>
      <c r="C223" s="16">
        <v>35640</v>
      </c>
      <c r="D223" s="33">
        <v>176.57407407407408</v>
      </c>
    </row>
    <row r="224" spans="1:4" s="15" customFormat="1" ht="12" customHeight="1">
      <c r="A224" s="139" t="s">
        <v>208</v>
      </c>
      <c r="B224" s="139"/>
      <c r="C224" s="22">
        <v>24325</v>
      </c>
      <c r="D224" s="34">
        <v>586.4419321685509</v>
      </c>
    </row>
    <row r="225" spans="1:4" s="43" customFormat="1" ht="12" customHeight="1">
      <c r="A225" s="178"/>
      <c r="B225" s="178"/>
      <c r="C225" s="178"/>
      <c r="D225" s="178"/>
    </row>
    <row r="226" spans="1:4" s="15" customFormat="1" ht="11.25">
      <c r="A226" s="171" t="s">
        <v>243</v>
      </c>
      <c r="B226" s="171"/>
      <c r="C226" s="171"/>
      <c r="D226" s="171"/>
    </row>
    <row r="227" spans="1:4" s="15" customFormat="1" ht="11.25">
      <c r="A227" s="163" t="s">
        <v>247</v>
      </c>
      <c r="B227" s="163"/>
      <c r="C227" s="163"/>
      <c r="D227" s="163"/>
    </row>
    <row r="228" spans="1:4" s="15" customFormat="1" ht="11.25">
      <c r="A228" s="163" t="s">
        <v>248</v>
      </c>
      <c r="B228" s="163"/>
      <c r="C228" s="163"/>
      <c r="D228" s="163"/>
    </row>
    <row r="229" spans="1:4" s="15" customFormat="1" ht="24.75" customHeight="1">
      <c r="A229" s="164" t="s">
        <v>249</v>
      </c>
      <c r="B229" s="164"/>
      <c r="C229" s="164"/>
      <c r="D229" s="164"/>
    </row>
    <row r="230" spans="1:4" s="15" customFormat="1" ht="5.25" customHeight="1">
      <c r="A230" s="165"/>
      <c r="B230" s="165"/>
      <c r="C230" s="165"/>
      <c r="D230" s="165"/>
    </row>
    <row r="231" spans="1:4" s="15" customFormat="1" ht="33.75" customHeight="1">
      <c r="A231" s="160" t="s">
        <v>250</v>
      </c>
      <c r="B231" s="160"/>
      <c r="C231" s="160"/>
      <c r="D231" s="160"/>
    </row>
    <row r="232" spans="1:4" s="15" customFormat="1" ht="5.25" customHeight="1">
      <c r="A232" s="165"/>
      <c r="B232" s="165"/>
      <c r="C232" s="165"/>
      <c r="D232" s="165"/>
    </row>
    <row r="233" spans="1:4" s="15" customFormat="1" ht="11.25" customHeight="1">
      <c r="A233" s="165" t="s">
        <v>253</v>
      </c>
      <c r="B233" s="165"/>
      <c r="C233" s="165"/>
      <c r="D233" s="165"/>
    </row>
    <row r="234" spans="1:4" s="15" customFormat="1" ht="11.25" customHeight="1">
      <c r="A234" s="165" t="s">
        <v>223</v>
      </c>
      <c r="B234" s="165"/>
      <c r="C234" s="165"/>
      <c r="D234" s="165"/>
    </row>
  </sheetData>
  <sheetProtection/>
  <mergeCells count="198">
    <mergeCell ref="A1:D1"/>
    <mergeCell ref="A2:D2"/>
    <mergeCell ref="A3:D3"/>
    <mergeCell ref="A4:D4"/>
    <mergeCell ref="A5:B5"/>
    <mergeCell ref="A6:B6"/>
    <mergeCell ref="A7:D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4:B184"/>
    <mergeCell ref="A185:B185"/>
    <mergeCell ref="A186:B186"/>
    <mergeCell ref="A187:B187"/>
    <mergeCell ref="A188:B188"/>
    <mergeCell ref="A189:B189"/>
    <mergeCell ref="A190:B190"/>
    <mergeCell ref="A192:B192"/>
    <mergeCell ref="A193:B193"/>
    <mergeCell ref="A194:B194"/>
    <mergeCell ref="A195:B195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B220"/>
    <mergeCell ref="A221:B221"/>
    <mergeCell ref="A222:B222"/>
    <mergeCell ref="A223:B223"/>
    <mergeCell ref="A224:B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</mergeCells>
  <printOptions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1" customWidth="1"/>
    <col min="2" max="2" width="31.00390625" style="1" customWidth="1"/>
    <col min="3" max="3" width="15.7109375" style="2" customWidth="1"/>
    <col min="4" max="4" width="15.7109375" style="46" customWidth="1"/>
    <col min="5" max="16384" width="9.140625" style="1" customWidth="1"/>
  </cols>
  <sheetData>
    <row r="1" spans="1:4" s="3" customFormat="1" ht="12.75" customHeight="1">
      <c r="A1" s="148"/>
      <c r="B1" s="148"/>
      <c r="C1" s="148"/>
      <c r="D1" s="148"/>
    </row>
    <row r="2" spans="1:4" s="3" customFormat="1" ht="12.75" customHeight="1">
      <c r="A2" s="149" t="s">
        <v>244</v>
      </c>
      <c r="B2" s="149"/>
      <c r="C2" s="149"/>
      <c r="D2" s="149"/>
    </row>
    <row r="3" spans="1:4" s="4" customFormat="1" ht="12.75" customHeight="1">
      <c r="A3" s="150"/>
      <c r="B3" s="150"/>
      <c r="C3" s="150"/>
      <c r="D3" s="150"/>
    </row>
    <row r="4" spans="1:4" s="4" customFormat="1" ht="12.75" customHeight="1">
      <c r="A4" s="179"/>
      <c r="B4" s="179"/>
      <c r="C4" s="179"/>
      <c r="D4" s="179"/>
    </row>
    <row r="5" spans="1:4" s="5" customFormat="1" ht="12" customHeight="1">
      <c r="A5" s="153"/>
      <c r="B5" s="153"/>
      <c r="C5" s="6" t="s">
        <v>218</v>
      </c>
      <c r="D5" s="44" t="s">
        <v>225</v>
      </c>
    </row>
    <row r="6" spans="1:4" s="5" customFormat="1" ht="12" customHeight="1">
      <c r="A6" s="154"/>
      <c r="B6" s="154"/>
      <c r="C6" s="7" t="s">
        <v>224</v>
      </c>
      <c r="D6" s="45"/>
    </row>
    <row r="7" spans="1:4" s="8" customFormat="1" ht="12" customHeight="1">
      <c r="A7" s="146"/>
      <c r="B7" s="146"/>
      <c r="C7" s="146"/>
      <c r="D7" s="146"/>
    </row>
    <row r="8" spans="1:4" s="9" customFormat="1" ht="12" customHeight="1">
      <c r="A8" s="147" t="s">
        <v>245</v>
      </c>
      <c r="B8" s="147"/>
      <c r="C8" s="10">
        <v>281214</v>
      </c>
      <c r="D8" s="30">
        <v>123.22964006059442</v>
      </c>
    </row>
    <row r="9" spans="1:4" s="9" customFormat="1" ht="12" customHeight="1">
      <c r="A9" s="11"/>
      <c r="B9" s="11"/>
      <c r="C9" s="12"/>
      <c r="D9" s="31"/>
    </row>
    <row r="10" spans="1:4" s="13" customFormat="1" ht="12" customHeight="1">
      <c r="A10" s="140" t="s">
        <v>0</v>
      </c>
      <c r="B10" s="140"/>
      <c r="C10" s="14">
        <v>103801</v>
      </c>
      <c r="D10" s="32">
        <v>28.328243465862563</v>
      </c>
    </row>
    <row r="11" spans="1:4" s="15" customFormat="1" ht="12" customHeight="1">
      <c r="A11" s="133" t="s">
        <v>1</v>
      </c>
      <c r="B11" s="133"/>
      <c r="C11" s="16">
        <v>47959</v>
      </c>
      <c r="D11" s="33">
        <v>19.552117433641236</v>
      </c>
    </row>
    <row r="12" spans="1:4" s="15" customFormat="1" ht="12" customHeight="1">
      <c r="A12" s="17"/>
      <c r="B12" s="18" t="s">
        <v>2</v>
      </c>
      <c r="C12" s="16">
        <v>27610</v>
      </c>
      <c r="D12" s="33">
        <v>11.92321622600507</v>
      </c>
    </row>
    <row r="13" spans="1:4" s="15" customFormat="1" ht="12" customHeight="1">
      <c r="A13" s="17"/>
      <c r="B13" s="18" t="s">
        <v>3</v>
      </c>
      <c r="C13" s="16">
        <v>13264</v>
      </c>
      <c r="D13" s="33">
        <v>23.15289505428227</v>
      </c>
    </row>
    <row r="14" spans="1:4" s="15" customFormat="1" ht="12" customHeight="1">
      <c r="A14" s="17"/>
      <c r="B14" s="19" t="s">
        <v>4</v>
      </c>
      <c r="C14" s="16">
        <v>7085</v>
      </c>
      <c r="D14" s="33">
        <v>42.54057868736768</v>
      </c>
    </row>
    <row r="15" spans="1:4" s="15" customFormat="1" ht="12" customHeight="1">
      <c r="A15" s="133" t="s">
        <v>5</v>
      </c>
      <c r="B15" s="133"/>
      <c r="C15" s="16">
        <v>36056</v>
      </c>
      <c r="D15" s="33">
        <v>15.695029953405811</v>
      </c>
    </row>
    <row r="16" spans="1:4" s="15" customFormat="1" ht="12" customHeight="1">
      <c r="A16" s="17"/>
      <c r="B16" s="18" t="s">
        <v>6</v>
      </c>
      <c r="C16" s="16">
        <v>20205</v>
      </c>
      <c r="D16" s="33">
        <v>8.453353130413264</v>
      </c>
    </row>
    <row r="17" spans="1:4" s="15" customFormat="1" ht="12" customHeight="1">
      <c r="A17" s="17"/>
      <c r="B17" s="18" t="s">
        <v>7</v>
      </c>
      <c r="C17" s="16">
        <v>6159</v>
      </c>
      <c r="D17" s="33">
        <v>30.23218054879039</v>
      </c>
    </row>
    <row r="18" spans="1:4" s="15" customFormat="1" ht="12" customHeight="1">
      <c r="A18" s="20"/>
      <c r="B18" s="18" t="s">
        <v>8</v>
      </c>
      <c r="C18" s="16">
        <v>9692</v>
      </c>
      <c r="D18" s="33">
        <v>21.55385885266199</v>
      </c>
    </row>
    <row r="19" spans="1:4" s="15" customFormat="1" ht="12" customHeight="1">
      <c r="A19" s="139" t="s">
        <v>9</v>
      </c>
      <c r="B19" s="139"/>
      <c r="C19" s="22">
        <v>19786</v>
      </c>
      <c r="D19" s="34">
        <v>72.62205599919135</v>
      </c>
    </row>
    <row r="20" spans="1:4" s="15" customFormat="1" ht="12" customHeight="1">
      <c r="A20" s="20"/>
      <c r="B20" s="20"/>
      <c r="C20" s="20"/>
      <c r="D20" s="35"/>
    </row>
    <row r="21" spans="1:4" s="13" customFormat="1" ht="12" customHeight="1">
      <c r="A21" s="140" t="s">
        <v>234</v>
      </c>
      <c r="B21" s="140"/>
      <c r="C21" s="14">
        <v>111948</v>
      </c>
      <c r="D21" s="32">
        <v>61.816200378747276</v>
      </c>
    </row>
    <row r="22" spans="1:4" s="15" customFormat="1" ht="12" customHeight="1">
      <c r="A22" s="133" t="s">
        <v>11</v>
      </c>
      <c r="B22" s="133"/>
      <c r="C22" s="16">
        <v>6813</v>
      </c>
      <c r="D22" s="33">
        <v>607.6324673418464</v>
      </c>
    </row>
    <row r="23" spans="1:4" s="15" customFormat="1" ht="12" customHeight="1">
      <c r="A23" s="133" t="s">
        <v>12</v>
      </c>
      <c r="B23" s="133"/>
      <c r="C23" s="16">
        <v>5171</v>
      </c>
      <c r="D23" s="33">
        <v>98.10481531618642</v>
      </c>
    </row>
    <row r="24" spans="1:4" s="15" customFormat="1" ht="12" customHeight="1">
      <c r="A24" s="133" t="s">
        <v>13</v>
      </c>
      <c r="B24" s="133"/>
      <c r="C24" s="16">
        <v>26011</v>
      </c>
      <c r="D24" s="33">
        <v>47.08777055860982</v>
      </c>
    </row>
    <row r="25" spans="1:4" s="15" customFormat="1" ht="12" customHeight="1">
      <c r="A25" s="23"/>
      <c r="B25" s="18" t="s">
        <v>14</v>
      </c>
      <c r="C25" s="16">
        <v>15556</v>
      </c>
      <c r="D25" s="33">
        <v>5.766263821033685</v>
      </c>
    </row>
    <row r="26" spans="1:4" s="15" customFormat="1" ht="12" customHeight="1">
      <c r="A26" s="20"/>
      <c r="B26" s="18" t="s">
        <v>15</v>
      </c>
      <c r="C26" s="16">
        <v>10455</v>
      </c>
      <c r="D26" s="33">
        <v>108.57006217120994</v>
      </c>
    </row>
    <row r="27" spans="1:4" s="15" customFormat="1" ht="12" customHeight="1">
      <c r="A27" s="133" t="s">
        <v>16</v>
      </c>
      <c r="B27" s="133"/>
      <c r="C27" s="16">
        <v>6274</v>
      </c>
      <c r="D27" s="33">
        <v>60.34427797258527</v>
      </c>
    </row>
    <row r="28" spans="1:4" s="15" customFormat="1" ht="12" customHeight="1">
      <c r="A28" s="23"/>
      <c r="B28" s="18" t="s">
        <v>17</v>
      </c>
      <c r="C28" s="16">
        <v>5138</v>
      </c>
      <c r="D28" s="33">
        <v>22.90774620474893</v>
      </c>
    </row>
    <row r="29" spans="1:4" s="15" customFormat="1" ht="12" customHeight="1">
      <c r="A29" s="20"/>
      <c r="B29" s="18" t="s">
        <v>18</v>
      </c>
      <c r="C29" s="16">
        <v>1136</v>
      </c>
      <c r="D29" s="33">
        <v>229.6654929577465</v>
      </c>
    </row>
    <row r="30" spans="1:4" s="15" customFormat="1" ht="12" customHeight="1">
      <c r="A30" s="133" t="s">
        <v>19</v>
      </c>
      <c r="B30" s="133"/>
      <c r="C30" s="16">
        <v>10745</v>
      </c>
      <c r="D30" s="33">
        <v>6.793857608189856</v>
      </c>
    </row>
    <row r="31" spans="1:4" s="15" customFormat="1" ht="12" customHeight="1">
      <c r="A31" s="133" t="s">
        <v>235</v>
      </c>
      <c r="B31" s="133"/>
      <c r="C31" s="16">
        <v>56934</v>
      </c>
      <c r="D31" s="33">
        <v>10.480556433765413</v>
      </c>
    </row>
    <row r="32" spans="1:4" s="15" customFormat="1" ht="12" customHeight="1">
      <c r="A32" s="23"/>
      <c r="B32" s="18" t="s">
        <v>21</v>
      </c>
      <c r="C32" s="16">
        <v>18750</v>
      </c>
      <c r="D32" s="33">
        <v>3.002666666666667</v>
      </c>
    </row>
    <row r="33" spans="1:4" s="15" customFormat="1" ht="12" customHeight="1">
      <c r="A33" s="17"/>
      <c r="B33" s="18" t="s">
        <v>22</v>
      </c>
      <c r="C33" s="16">
        <v>9199</v>
      </c>
      <c r="D33" s="33">
        <v>2.3806935536471356</v>
      </c>
    </row>
    <row r="34" spans="1:4" s="15" customFormat="1" ht="12" customHeight="1">
      <c r="A34" s="17"/>
      <c r="B34" s="24" t="s">
        <v>236</v>
      </c>
      <c r="C34" s="22">
        <v>28985</v>
      </c>
      <c r="D34" s="34">
        <v>17.888563049853374</v>
      </c>
    </row>
    <row r="35" spans="1:4" s="15" customFormat="1" ht="12" customHeight="1">
      <c r="A35" s="20"/>
      <c r="B35" s="20"/>
      <c r="C35" s="20"/>
      <c r="D35" s="35"/>
    </row>
    <row r="36" spans="1:4" s="13" customFormat="1" ht="12" customHeight="1">
      <c r="A36" s="140" t="s">
        <v>24</v>
      </c>
      <c r="B36" s="140"/>
      <c r="C36" s="14">
        <v>15849</v>
      </c>
      <c r="D36" s="32">
        <v>305.0350179822071</v>
      </c>
    </row>
    <row r="37" spans="1:4" s="15" customFormat="1" ht="12" customHeight="1">
      <c r="A37" s="133" t="s">
        <v>25</v>
      </c>
      <c r="B37" s="133"/>
      <c r="C37" s="16">
        <v>13359</v>
      </c>
      <c r="D37" s="33">
        <v>319.3352795867954</v>
      </c>
    </row>
    <row r="38" spans="1:4" s="15" customFormat="1" ht="12" customHeight="1">
      <c r="A38" s="139" t="s">
        <v>26</v>
      </c>
      <c r="B38" s="139"/>
      <c r="C38" s="22">
        <v>2490</v>
      </c>
      <c r="D38" s="34">
        <v>228.3132530120482</v>
      </c>
    </row>
    <row r="39" spans="1:4" s="15" customFormat="1" ht="12" customHeight="1">
      <c r="A39" s="20"/>
      <c r="B39" s="20"/>
      <c r="C39" s="20"/>
      <c r="D39" s="35"/>
    </row>
    <row r="40" spans="1:4" s="13" customFormat="1" ht="12" customHeight="1">
      <c r="A40" s="140" t="s">
        <v>27</v>
      </c>
      <c r="B40" s="140"/>
      <c r="C40" s="14">
        <v>29525</v>
      </c>
      <c r="D40" s="32">
        <v>488.06773920406437</v>
      </c>
    </row>
    <row r="41" spans="1:4" s="15" customFormat="1" ht="12" customHeight="1">
      <c r="A41" s="133" t="s">
        <v>28</v>
      </c>
      <c r="B41" s="133"/>
      <c r="C41" s="16">
        <v>10386</v>
      </c>
      <c r="D41" s="33">
        <v>941.7196225688426</v>
      </c>
    </row>
    <row r="42" spans="1:4" s="15" customFormat="1" ht="12" customHeight="1">
      <c r="A42" s="145" t="s">
        <v>29</v>
      </c>
      <c r="B42" s="145"/>
      <c r="C42" s="16">
        <v>11488</v>
      </c>
      <c r="D42" s="33">
        <v>200.5658077994429</v>
      </c>
    </row>
    <row r="43" spans="1:4" s="15" customFormat="1" ht="12" customHeight="1">
      <c r="A43" s="24"/>
      <c r="B43" s="18" t="s">
        <v>30</v>
      </c>
      <c r="C43" s="16">
        <v>7026</v>
      </c>
      <c r="D43" s="33">
        <v>189.92314261315116</v>
      </c>
    </row>
    <row r="44" spans="1:4" s="15" customFormat="1" ht="12" customHeight="1">
      <c r="A44" s="24"/>
      <c r="B44" s="18" t="s">
        <v>31</v>
      </c>
      <c r="C44" s="16">
        <v>4462</v>
      </c>
      <c r="D44" s="33">
        <v>217.324069923801</v>
      </c>
    </row>
    <row r="45" spans="1:4" s="15" customFormat="1" ht="12" customHeight="1">
      <c r="A45" s="133" t="s">
        <v>33</v>
      </c>
      <c r="B45" s="133"/>
      <c r="C45" s="16">
        <v>7651</v>
      </c>
      <c r="D45" s="33">
        <v>303.9341262580055</v>
      </c>
    </row>
    <row r="46" spans="1:4" s="15" customFormat="1" ht="12" customHeight="1">
      <c r="A46" s="24"/>
      <c r="B46" s="18" t="s">
        <v>34</v>
      </c>
      <c r="C46" s="16">
        <v>3372</v>
      </c>
      <c r="D46" s="33">
        <v>81.07947805456702</v>
      </c>
    </row>
    <row r="47" spans="1:4" s="15" customFormat="1" ht="12" customHeight="1">
      <c r="A47" s="24"/>
      <c r="B47" s="18" t="s">
        <v>35</v>
      </c>
      <c r="C47" s="16">
        <v>2711</v>
      </c>
      <c r="D47" s="33">
        <v>227.66506824050165</v>
      </c>
    </row>
    <row r="48" spans="1:4" s="15" customFormat="1" ht="12" customHeight="1">
      <c r="A48" s="24"/>
      <c r="B48" s="24" t="s">
        <v>36</v>
      </c>
      <c r="C48" s="22">
        <v>1568</v>
      </c>
      <c r="D48" s="34">
        <v>915.0510204081633</v>
      </c>
    </row>
    <row r="49" spans="1:4" s="15" customFormat="1" ht="12" customHeight="1">
      <c r="A49" s="19"/>
      <c r="B49" s="19"/>
      <c r="C49" s="19"/>
      <c r="D49" s="36"/>
    </row>
    <row r="50" spans="1:4" s="13" customFormat="1" ht="12" customHeight="1">
      <c r="A50" s="140" t="s">
        <v>37</v>
      </c>
      <c r="B50" s="140"/>
      <c r="C50" s="14">
        <v>12643</v>
      </c>
      <c r="D50" s="32">
        <v>438.8594479158428</v>
      </c>
    </row>
    <row r="51" spans="1:4" s="15" customFormat="1" ht="12" customHeight="1">
      <c r="A51" s="133" t="s">
        <v>38</v>
      </c>
      <c r="B51" s="133"/>
      <c r="C51" s="16">
        <v>1180</v>
      </c>
      <c r="D51" s="33">
        <v>1638.983050847458</v>
      </c>
    </row>
    <row r="52" spans="1:4" s="15" customFormat="1" ht="12" customHeight="1">
      <c r="A52" s="133" t="s">
        <v>39</v>
      </c>
      <c r="B52" s="133"/>
      <c r="C52" s="16">
        <v>7732</v>
      </c>
      <c r="D52" s="33">
        <v>415.2871184687015</v>
      </c>
    </row>
    <row r="53" spans="1:4" s="15" customFormat="1" ht="12" customHeight="1">
      <c r="A53" s="139" t="s">
        <v>40</v>
      </c>
      <c r="B53" s="139"/>
      <c r="C53" s="22">
        <v>3731</v>
      </c>
      <c r="D53" s="34">
        <v>108.14794961136425</v>
      </c>
    </row>
    <row r="54" spans="1:4" s="15" customFormat="1" ht="12" customHeight="1">
      <c r="A54" s="19"/>
      <c r="B54" s="25"/>
      <c r="C54" s="26"/>
      <c r="D54" s="37"/>
    </row>
    <row r="55" spans="1:4" s="15" customFormat="1" ht="12" customHeight="1">
      <c r="A55" s="144" t="s">
        <v>41</v>
      </c>
      <c r="B55" s="144"/>
      <c r="C55" s="12">
        <v>10088</v>
      </c>
      <c r="D55" s="31">
        <v>499.17724028548764</v>
      </c>
    </row>
    <row r="56" spans="1:4" s="15" customFormat="1" ht="12" customHeight="1">
      <c r="A56" s="133" t="s">
        <v>42</v>
      </c>
      <c r="B56" s="133"/>
      <c r="C56" s="16">
        <v>257</v>
      </c>
      <c r="D56" s="33">
        <v>1307.0038910505837</v>
      </c>
    </row>
    <row r="57" spans="1:4" s="15" customFormat="1" ht="12" customHeight="1">
      <c r="A57" s="133" t="s">
        <v>44</v>
      </c>
      <c r="B57" s="133"/>
      <c r="C57" s="16">
        <v>2548</v>
      </c>
      <c r="D57" s="33">
        <v>77.1585557299843</v>
      </c>
    </row>
    <row r="58" spans="1:4" s="15" customFormat="1" ht="12" customHeight="1">
      <c r="A58" s="133" t="s">
        <v>45</v>
      </c>
      <c r="B58" s="133"/>
      <c r="C58" s="16">
        <v>1183</v>
      </c>
      <c r="D58" s="33">
        <v>174.89433643279796</v>
      </c>
    </row>
    <row r="59" spans="1:4" s="15" customFormat="1" ht="12" customHeight="1">
      <c r="A59" s="133" t="s">
        <v>46</v>
      </c>
      <c r="B59" s="133"/>
      <c r="C59" s="16">
        <v>533</v>
      </c>
      <c r="D59" s="33">
        <v>1514.8217636022514</v>
      </c>
    </row>
    <row r="60" spans="1:4" s="15" customFormat="1" ht="12" customHeight="1">
      <c r="A60" s="133" t="s">
        <v>47</v>
      </c>
      <c r="B60" s="133"/>
      <c r="C60" s="16">
        <v>246</v>
      </c>
      <c r="D60" s="33">
        <v>1117.8861788617887</v>
      </c>
    </row>
    <row r="61" spans="1:4" s="15" customFormat="1" ht="12" customHeight="1">
      <c r="A61" s="133" t="s">
        <v>49</v>
      </c>
      <c r="B61" s="133"/>
      <c r="C61" s="16">
        <v>3201</v>
      </c>
      <c r="D61" s="33">
        <v>462.0118712902218</v>
      </c>
    </row>
    <row r="62" spans="1:4" s="15" customFormat="1" ht="12" customHeight="1">
      <c r="A62" s="133" t="s">
        <v>51</v>
      </c>
      <c r="B62" s="133"/>
      <c r="C62" s="16">
        <v>229</v>
      </c>
      <c r="D62" s="33">
        <v>2022.2707423580787</v>
      </c>
    </row>
    <row r="63" spans="1:4" s="15" customFormat="1" ht="12" customHeight="1">
      <c r="A63" s="133" t="s">
        <v>52</v>
      </c>
      <c r="B63" s="133"/>
      <c r="C63" s="16">
        <v>518</v>
      </c>
      <c r="D63" s="33">
        <v>463.7065637065637</v>
      </c>
    </row>
    <row r="64" spans="1:4" s="15" customFormat="1" ht="12" customHeight="1">
      <c r="A64" s="133" t="s">
        <v>53</v>
      </c>
      <c r="B64" s="133"/>
      <c r="C64" s="16">
        <v>597</v>
      </c>
      <c r="D64" s="33">
        <v>432.32830820770516</v>
      </c>
    </row>
    <row r="65" spans="1:4" s="15" customFormat="1" ht="12" customHeight="1">
      <c r="A65" s="133" t="s">
        <v>54</v>
      </c>
      <c r="B65" s="133"/>
      <c r="C65" s="16">
        <v>615</v>
      </c>
      <c r="D65" s="33">
        <v>725.2032520325204</v>
      </c>
    </row>
    <row r="66" spans="1:4" s="15" customFormat="1" ht="12" customHeight="1">
      <c r="A66" s="139" t="s">
        <v>55</v>
      </c>
      <c r="B66" s="139"/>
      <c r="C66" s="22">
        <v>161</v>
      </c>
      <c r="D66" s="34">
        <v>2034.7826086956522</v>
      </c>
    </row>
    <row r="67" spans="1:4" s="15" customFormat="1" ht="12" customHeight="1">
      <c r="A67" s="19"/>
      <c r="B67" s="19"/>
      <c r="C67" s="19"/>
      <c r="D67" s="36"/>
    </row>
    <row r="68" spans="1:4" s="15" customFormat="1" ht="12" customHeight="1">
      <c r="A68" s="140" t="s">
        <v>56</v>
      </c>
      <c r="B68" s="140"/>
      <c r="C68" s="14">
        <v>30806</v>
      </c>
      <c r="D68" s="32">
        <v>483.12990975783936</v>
      </c>
    </row>
    <row r="69" spans="1:4" s="15" customFormat="1" ht="12" customHeight="1">
      <c r="A69" s="133" t="s">
        <v>57</v>
      </c>
      <c r="B69" s="133"/>
      <c r="C69" s="16">
        <v>249</v>
      </c>
      <c r="D69" s="33">
        <v>1728.5140562248998</v>
      </c>
    </row>
    <row r="70" spans="1:4" s="15" customFormat="1" ht="12" customHeight="1">
      <c r="A70" s="133" t="s">
        <v>58</v>
      </c>
      <c r="B70" s="133"/>
      <c r="C70" s="16">
        <v>2191</v>
      </c>
      <c r="D70" s="33">
        <v>62.665449566408036</v>
      </c>
    </row>
    <row r="71" spans="1:4" s="15" customFormat="1" ht="12" customHeight="1">
      <c r="A71" s="133" t="s">
        <v>59</v>
      </c>
      <c r="B71" s="133"/>
      <c r="C71" s="16">
        <v>272</v>
      </c>
      <c r="D71" s="33">
        <v>119.48529411764706</v>
      </c>
    </row>
    <row r="72" spans="1:4" s="15" customFormat="1" ht="12" customHeight="1">
      <c r="A72" s="133" t="s">
        <v>60</v>
      </c>
      <c r="B72" s="133"/>
      <c r="C72" s="16">
        <v>850</v>
      </c>
      <c r="D72" s="33">
        <v>112.94117647058823</v>
      </c>
    </row>
    <row r="73" spans="1:4" s="15" customFormat="1" ht="12" customHeight="1">
      <c r="A73" s="133" t="s">
        <v>61</v>
      </c>
      <c r="B73" s="133"/>
      <c r="C73" s="16">
        <v>378</v>
      </c>
      <c r="D73" s="33">
        <v>78.57142857142857</v>
      </c>
    </row>
    <row r="74" spans="1:4" s="15" customFormat="1" ht="12" customHeight="1">
      <c r="A74" s="133" t="s">
        <v>62</v>
      </c>
      <c r="B74" s="133"/>
      <c r="C74" s="16">
        <v>187</v>
      </c>
      <c r="D74" s="33">
        <v>817.6470588235294</v>
      </c>
    </row>
    <row r="75" spans="1:4" s="15" customFormat="1" ht="12" customHeight="1">
      <c r="A75" s="133" t="s">
        <v>63</v>
      </c>
      <c r="B75" s="133"/>
      <c r="C75" s="16">
        <v>248</v>
      </c>
      <c r="D75" s="33">
        <v>257.66129032258067</v>
      </c>
    </row>
    <row r="76" spans="1:4" s="15" customFormat="1" ht="12" customHeight="1">
      <c r="A76" s="133" t="s">
        <v>64</v>
      </c>
      <c r="B76" s="133"/>
      <c r="C76" s="16">
        <v>643</v>
      </c>
      <c r="D76" s="33">
        <v>398.13374805598755</v>
      </c>
    </row>
    <row r="77" spans="1:4" s="15" customFormat="1" ht="12" customHeight="1">
      <c r="A77" s="133" t="s">
        <v>65</v>
      </c>
      <c r="B77" s="133"/>
      <c r="C77" s="16">
        <v>185</v>
      </c>
      <c r="D77" s="33">
        <v>475.1351351351351</v>
      </c>
    </row>
    <row r="78" spans="1:4" s="15" customFormat="1" ht="12" customHeight="1">
      <c r="A78" s="133" t="s">
        <v>67</v>
      </c>
      <c r="B78" s="133"/>
      <c r="C78" s="16">
        <v>404</v>
      </c>
      <c r="D78" s="33">
        <v>116.83168316831683</v>
      </c>
    </row>
    <row r="79" spans="1:4" s="15" customFormat="1" ht="12" customHeight="1">
      <c r="A79" s="133" t="s">
        <v>68</v>
      </c>
      <c r="B79" s="133"/>
      <c r="C79" s="16">
        <v>396</v>
      </c>
      <c r="D79" s="33">
        <v>188.63636363636365</v>
      </c>
    </row>
    <row r="80" spans="1:4" s="15" customFormat="1" ht="12" customHeight="1">
      <c r="A80" s="133" t="s">
        <v>69</v>
      </c>
      <c r="B80" s="133"/>
      <c r="C80" s="16">
        <v>76</v>
      </c>
      <c r="D80" s="33">
        <v>1989.4736842105265</v>
      </c>
    </row>
    <row r="81" spans="1:4" s="15" customFormat="1" ht="12" customHeight="1">
      <c r="A81" s="133" t="s">
        <v>71</v>
      </c>
      <c r="B81" s="133"/>
      <c r="C81" s="16">
        <v>130</v>
      </c>
      <c r="D81" s="33">
        <v>1588.4615384615386</v>
      </c>
    </row>
    <row r="82" spans="1:4" s="15" customFormat="1" ht="12" customHeight="1">
      <c r="A82" s="133" t="s">
        <v>72</v>
      </c>
      <c r="B82" s="133"/>
      <c r="C82" s="16">
        <v>3635</v>
      </c>
      <c r="D82" s="33">
        <v>177.66162310866576</v>
      </c>
    </row>
    <row r="83" spans="1:4" s="15" customFormat="1" ht="12" customHeight="1">
      <c r="A83" s="133" t="s">
        <v>75</v>
      </c>
      <c r="B83" s="133"/>
      <c r="C83" s="16">
        <v>284</v>
      </c>
      <c r="D83" s="33">
        <v>1498.5915492957747</v>
      </c>
    </row>
    <row r="84" spans="1:4" s="15" customFormat="1" ht="12" customHeight="1">
      <c r="A84" s="133" t="s">
        <v>78</v>
      </c>
      <c r="B84" s="133"/>
      <c r="C84" s="16">
        <v>610</v>
      </c>
      <c r="D84" s="33">
        <v>741.8032786885246</v>
      </c>
    </row>
    <row r="85" spans="1:4" s="15" customFormat="1" ht="12" customHeight="1">
      <c r="A85" s="133" t="s">
        <v>79</v>
      </c>
      <c r="B85" s="133"/>
      <c r="C85" s="16">
        <v>206</v>
      </c>
      <c r="D85" s="33">
        <v>1000.4854368932039</v>
      </c>
    </row>
    <row r="86" spans="1:4" s="15" customFormat="1" ht="12" customHeight="1">
      <c r="A86" s="133" t="s">
        <v>80</v>
      </c>
      <c r="B86" s="133"/>
      <c r="C86" s="16">
        <v>439</v>
      </c>
      <c r="D86" s="33">
        <v>201.1389521640091</v>
      </c>
    </row>
    <row r="87" spans="1:4" s="15" customFormat="1" ht="12" customHeight="1">
      <c r="A87" s="133" t="s">
        <v>81</v>
      </c>
      <c r="B87" s="133"/>
      <c r="C87" s="16">
        <v>106</v>
      </c>
      <c r="D87" s="33">
        <v>1225.4716981132076</v>
      </c>
    </row>
    <row r="88" spans="1:4" s="15" customFormat="1" ht="12" customHeight="1">
      <c r="A88" s="133" t="s">
        <v>82</v>
      </c>
      <c r="B88" s="133"/>
      <c r="C88" s="16">
        <v>288</v>
      </c>
      <c r="D88" s="33">
        <v>188.88888888888889</v>
      </c>
    </row>
    <row r="89" spans="1:4" s="15" customFormat="1" ht="12" customHeight="1">
      <c r="A89" s="133" t="s">
        <v>83</v>
      </c>
      <c r="B89" s="133"/>
      <c r="C89" s="16">
        <v>63</v>
      </c>
      <c r="D89" s="33">
        <v>801.5873015873016</v>
      </c>
    </row>
    <row r="90" spans="1:4" s="15" customFormat="1" ht="12" customHeight="1">
      <c r="A90" s="133" t="s">
        <v>84</v>
      </c>
      <c r="B90" s="133"/>
      <c r="C90" s="16">
        <v>69</v>
      </c>
      <c r="D90" s="33">
        <v>1801.4492753623188</v>
      </c>
    </row>
    <row r="91" spans="1:4" s="15" customFormat="1" ht="12" customHeight="1">
      <c r="A91" s="133" t="s">
        <v>85</v>
      </c>
      <c r="B91" s="133"/>
      <c r="C91" s="16">
        <v>186</v>
      </c>
      <c r="D91" s="33">
        <v>957.5268817204302</v>
      </c>
    </row>
    <row r="92" spans="1:4" s="15" customFormat="1" ht="12" customHeight="1">
      <c r="A92" s="133" t="s">
        <v>86</v>
      </c>
      <c r="B92" s="133"/>
      <c r="C92" s="16">
        <v>7597</v>
      </c>
      <c r="D92" s="33">
        <v>826.5367908384889</v>
      </c>
    </row>
    <row r="93" spans="1:4" s="15" customFormat="1" ht="12" customHeight="1">
      <c r="A93" s="133" t="s">
        <v>87</v>
      </c>
      <c r="B93" s="133"/>
      <c r="C93" s="16">
        <v>109</v>
      </c>
      <c r="D93" s="33">
        <v>1377.0642201834862</v>
      </c>
    </row>
    <row r="94" spans="1:4" s="15" customFormat="1" ht="12" customHeight="1">
      <c r="A94" s="133" t="s">
        <v>88</v>
      </c>
      <c r="B94" s="133"/>
      <c r="C94" s="16">
        <v>238</v>
      </c>
      <c r="D94" s="33">
        <v>533.6134453781513</v>
      </c>
    </row>
    <row r="95" spans="1:4" s="15" customFormat="1" ht="12" customHeight="1">
      <c r="A95" s="133" t="s">
        <v>89</v>
      </c>
      <c r="B95" s="133"/>
      <c r="C95" s="16">
        <v>100</v>
      </c>
      <c r="D95" s="33">
        <v>601</v>
      </c>
    </row>
    <row r="96" spans="1:4" s="15" customFormat="1" ht="12" customHeight="1">
      <c r="A96" s="133" t="s">
        <v>90</v>
      </c>
      <c r="B96" s="133"/>
      <c r="C96" s="16">
        <v>73</v>
      </c>
      <c r="D96" s="33">
        <v>8382.191780821919</v>
      </c>
    </row>
    <row r="97" spans="1:4" s="15" customFormat="1" ht="12" customHeight="1">
      <c r="A97" s="133" t="s">
        <v>91</v>
      </c>
      <c r="B97" s="133"/>
      <c r="C97" s="16">
        <v>463</v>
      </c>
      <c r="D97" s="33">
        <v>306.2634989200864</v>
      </c>
    </row>
    <row r="98" spans="1:4" s="15" customFormat="1" ht="12" customHeight="1">
      <c r="A98" s="133" t="s">
        <v>92</v>
      </c>
      <c r="B98" s="133"/>
      <c r="C98" s="16">
        <v>167</v>
      </c>
      <c r="D98" s="33">
        <v>1041.3173652694609</v>
      </c>
    </row>
    <row r="99" spans="1:4" s="15" customFormat="1" ht="12" customHeight="1">
      <c r="A99" s="133" t="s">
        <v>93</v>
      </c>
      <c r="B99" s="133"/>
      <c r="C99" s="16">
        <v>1021</v>
      </c>
      <c r="D99" s="33">
        <v>128.10969637610185</v>
      </c>
    </row>
    <row r="100" spans="1:4" s="15" customFormat="1" ht="12" customHeight="1">
      <c r="A100" s="133" t="s">
        <v>94</v>
      </c>
      <c r="B100" s="133"/>
      <c r="C100" s="16">
        <v>513</v>
      </c>
      <c r="D100" s="33">
        <v>56.33528265107213</v>
      </c>
    </row>
    <row r="101" spans="1:4" s="15" customFormat="1" ht="12" customHeight="1">
      <c r="A101" s="133" t="s">
        <v>95</v>
      </c>
      <c r="B101" s="133"/>
      <c r="C101" s="16">
        <v>3705</v>
      </c>
      <c r="D101" s="33">
        <v>122.2672064777328</v>
      </c>
    </row>
    <row r="102" spans="1:4" s="15" customFormat="1" ht="12" customHeight="1">
      <c r="A102" s="133" t="s">
        <v>96</v>
      </c>
      <c r="B102" s="133"/>
      <c r="C102" s="16">
        <v>336</v>
      </c>
      <c r="D102" s="33">
        <v>265.4761904761905</v>
      </c>
    </row>
    <row r="103" spans="1:4" s="15" customFormat="1" ht="12" customHeight="1">
      <c r="A103" s="133" t="s">
        <v>97</v>
      </c>
      <c r="B103" s="133"/>
      <c r="C103" s="16">
        <v>279</v>
      </c>
      <c r="D103" s="33">
        <v>253.40501792114694</v>
      </c>
    </row>
    <row r="104" spans="1:4" s="15" customFormat="1" ht="12" customHeight="1">
      <c r="A104" s="133" t="s">
        <v>98</v>
      </c>
      <c r="B104" s="133"/>
      <c r="C104" s="16">
        <v>157</v>
      </c>
      <c r="D104" s="33">
        <v>537.5796178343949</v>
      </c>
    </row>
    <row r="105" spans="1:4" s="15" customFormat="1" ht="12" customHeight="1">
      <c r="A105" s="133" t="s">
        <v>99</v>
      </c>
      <c r="B105" s="133"/>
      <c r="C105" s="16">
        <v>91</v>
      </c>
      <c r="D105" s="33">
        <v>368.1318681318681</v>
      </c>
    </row>
    <row r="106" spans="1:4" s="15" customFormat="1" ht="12" customHeight="1">
      <c r="A106" s="133" t="s">
        <v>100</v>
      </c>
      <c r="B106" s="133"/>
      <c r="C106" s="16">
        <v>431</v>
      </c>
      <c r="D106" s="33">
        <v>188.86310904872389</v>
      </c>
    </row>
    <row r="107" spans="1:4" s="15" customFormat="1" ht="12" customHeight="1">
      <c r="A107" s="133" t="s">
        <v>101</v>
      </c>
      <c r="B107" s="133"/>
      <c r="C107" s="16">
        <v>207</v>
      </c>
      <c r="D107" s="33">
        <v>693.2367149758454</v>
      </c>
    </row>
    <row r="108" spans="1:4" s="15" customFormat="1" ht="12" customHeight="1">
      <c r="A108" s="133" t="s">
        <v>102</v>
      </c>
      <c r="B108" s="133"/>
      <c r="C108" s="16">
        <v>89</v>
      </c>
      <c r="D108" s="33">
        <v>4374.157303370786</v>
      </c>
    </row>
    <row r="109" spans="1:4" s="15" customFormat="1" ht="12" customHeight="1">
      <c r="A109" s="133" t="s">
        <v>103</v>
      </c>
      <c r="B109" s="133"/>
      <c r="C109" s="16">
        <v>620</v>
      </c>
      <c r="D109" s="33">
        <v>290.96774193548384</v>
      </c>
    </row>
    <row r="110" spans="1:4" s="15" customFormat="1" ht="12" customHeight="1">
      <c r="A110" s="133" t="s">
        <v>104</v>
      </c>
      <c r="B110" s="133"/>
      <c r="C110" s="16">
        <v>41</v>
      </c>
      <c r="D110" s="33">
        <v>1965.8536585365855</v>
      </c>
    </row>
    <row r="111" spans="1:4" s="15" customFormat="1" ht="12" customHeight="1">
      <c r="A111" s="133" t="s">
        <v>105</v>
      </c>
      <c r="B111" s="133"/>
      <c r="C111" s="16">
        <v>158</v>
      </c>
      <c r="D111" s="33">
        <v>1009.493670886076</v>
      </c>
    </row>
    <row r="112" spans="1:4" s="15" customFormat="1" ht="12" customHeight="1">
      <c r="A112" s="133" t="s">
        <v>106</v>
      </c>
      <c r="B112" s="133"/>
      <c r="C112" s="16">
        <v>304</v>
      </c>
      <c r="D112" s="33">
        <v>466.7763157894737</v>
      </c>
    </row>
    <row r="113" spans="1:4" s="15" customFormat="1" ht="12" customHeight="1">
      <c r="A113" s="133" t="s">
        <v>107</v>
      </c>
      <c r="B113" s="133"/>
      <c r="C113" s="16">
        <v>553</v>
      </c>
      <c r="D113" s="33">
        <v>144.30379746835442</v>
      </c>
    </row>
    <row r="114" spans="1:4" s="15" customFormat="1" ht="12" customHeight="1">
      <c r="A114" s="133" t="s">
        <v>108</v>
      </c>
      <c r="B114" s="133"/>
      <c r="C114" s="16">
        <v>74</v>
      </c>
      <c r="D114" s="33">
        <v>2917.5675675675675</v>
      </c>
    </row>
    <row r="115" spans="1:4" s="15" customFormat="1" ht="12" customHeight="1">
      <c r="A115" s="133" t="s">
        <v>109</v>
      </c>
      <c r="B115" s="133"/>
      <c r="C115" s="16">
        <v>287</v>
      </c>
      <c r="D115" s="33">
        <v>238.3275261324042</v>
      </c>
    </row>
    <row r="116" spans="1:4" s="15" customFormat="1" ht="12" customHeight="1">
      <c r="A116" s="133" t="s">
        <v>111</v>
      </c>
      <c r="B116" s="133"/>
      <c r="C116" s="16">
        <v>85</v>
      </c>
      <c r="D116" s="33">
        <v>2197.6470588235293</v>
      </c>
    </row>
    <row r="117" spans="1:4" s="15" customFormat="1" ht="12" customHeight="1">
      <c r="A117" s="133" t="s">
        <v>112</v>
      </c>
      <c r="B117" s="133"/>
      <c r="C117" s="16">
        <v>524</v>
      </c>
      <c r="D117" s="33">
        <v>585.3053435114504</v>
      </c>
    </row>
    <row r="118" spans="1:4" s="15" customFormat="1" ht="12" customHeight="1">
      <c r="A118" s="133" t="s">
        <v>114</v>
      </c>
      <c r="B118" s="133"/>
      <c r="C118" s="16">
        <v>151</v>
      </c>
      <c r="D118" s="33">
        <v>388.0794701986755</v>
      </c>
    </row>
    <row r="119" spans="1:4" s="15" customFormat="1" ht="12" customHeight="1">
      <c r="A119" s="133" t="s">
        <v>115</v>
      </c>
      <c r="B119" s="133"/>
      <c r="C119" s="16">
        <v>139</v>
      </c>
      <c r="D119" s="33">
        <v>1414.3884892086332</v>
      </c>
    </row>
    <row r="120" spans="1:4" s="15" customFormat="1" ht="12" customHeight="1">
      <c r="A120" s="141" t="s">
        <v>116</v>
      </c>
      <c r="B120" s="141"/>
      <c r="C120" s="22">
        <v>191</v>
      </c>
      <c r="D120" s="34">
        <v>197.38219895287958</v>
      </c>
    </row>
    <row r="121" spans="1:4" s="15" customFormat="1" ht="12" customHeight="1">
      <c r="A121" s="133" t="s">
        <v>220</v>
      </c>
      <c r="B121" s="133"/>
      <c r="C121" s="16">
        <v>8</v>
      </c>
      <c r="D121" s="33" t="s">
        <v>226</v>
      </c>
    </row>
    <row r="122" spans="1:4" s="15" customFormat="1" ht="12" customHeight="1">
      <c r="A122" s="21" t="s">
        <v>233</v>
      </c>
      <c r="B122" s="21"/>
      <c r="C122" s="29">
        <v>2995</v>
      </c>
      <c r="D122" s="34" t="s">
        <v>226</v>
      </c>
    </row>
    <row r="123" spans="1:4" s="15" customFormat="1" ht="12" customHeight="1">
      <c r="A123" s="19"/>
      <c r="B123" s="19"/>
      <c r="C123" s="19"/>
      <c r="D123" s="36"/>
    </row>
    <row r="124" spans="1:4" s="15" customFormat="1" ht="12" customHeight="1">
      <c r="A124" s="140" t="s">
        <v>117</v>
      </c>
      <c r="B124" s="140"/>
      <c r="C124" s="14">
        <v>55014</v>
      </c>
      <c r="D124" s="32">
        <v>114.94346893518012</v>
      </c>
    </row>
    <row r="125" spans="1:4" s="15" customFormat="1" ht="12" customHeight="1">
      <c r="A125" s="133" t="s">
        <v>118</v>
      </c>
      <c r="B125" s="133"/>
      <c r="C125" s="16">
        <v>495</v>
      </c>
      <c r="D125" s="33">
        <v>1095.5555555555557</v>
      </c>
    </row>
    <row r="126" spans="1:4" s="15" customFormat="1" ht="12" customHeight="1">
      <c r="A126" s="133" t="s">
        <v>119</v>
      </c>
      <c r="B126" s="133"/>
      <c r="C126" s="16">
        <v>4856</v>
      </c>
      <c r="D126" s="33">
        <v>3.974464579901153</v>
      </c>
    </row>
    <row r="127" spans="1:4" s="15" customFormat="1" ht="12" customHeight="1">
      <c r="A127" s="133" t="s">
        <v>120</v>
      </c>
      <c r="B127" s="133"/>
      <c r="C127" s="16">
        <v>384</v>
      </c>
      <c r="D127" s="33">
        <v>137.23958333333331</v>
      </c>
    </row>
    <row r="128" spans="1:4" s="15" customFormat="1" ht="12" customHeight="1">
      <c r="A128" s="133" t="s">
        <v>121</v>
      </c>
      <c r="B128" s="133"/>
      <c r="C128" s="16">
        <v>1778</v>
      </c>
      <c r="D128" s="33">
        <v>101.34983127109112</v>
      </c>
    </row>
    <row r="129" spans="1:4" s="15" customFormat="1" ht="12" customHeight="1">
      <c r="A129" s="133" t="s">
        <v>123</v>
      </c>
      <c r="B129" s="133"/>
      <c r="C129" s="16">
        <v>5138</v>
      </c>
      <c r="D129" s="33">
        <v>22.90774620474893</v>
      </c>
    </row>
    <row r="130" spans="1:4" s="15" customFormat="1" ht="12" customHeight="1">
      <c r="A130" s="133" t="s">
        <v>124</v>
      </c>
      <c r="B130" s="133"/>
      <c r="C130" s="16">
        <v>773</v>
      </c>
      <c r="D130" s="33">
        <v>1.5523932729624839</v>
      </c>
    </row>
    <row r="131" spans="1:4" s="15" customFormat="1" ht="12" customHeight="1">
      <c r="A131" s="133" t="s">
        <v>125</v>
      </c>
      <c r="B131" s="133"/>
      <c r="C131" s="16">
        <v>3572</v>
      </c>
      <c r="D131" s="33">
        <v>81.13101903695409</v>
      </c>
    </row>
    <row r="132" spans="1:4" s="15" customFormat="1" ht="12" customHeight="1">
      <c r="A132" s="133" t="s">
        <v>126</v>
      </c>
      <c r="B132" s="133"/>
      <c r="C132" s="16">
        <v>2573</v>
      </c>
      <c r="D132" s="33">
        <v>4.119704624951419</v>
      </c>
    </row>
    <row r="133" spans="1:4" s="27" customFormat="1" ht="12" customHeight="1">
      <c r="A133" s="166" t="s">
        <v>127</v>
      </c>
      <c r="B133" s="166"/>
      <c r="C133" s="28">
        <v>5171</v>
      </c>
      <c r="D133" s="39">
        <v>98.10481531618642</v>
      </c>
    </row>
    <row r="134" spans="1:4" s="15" customFormat="1" ht="12" customHeight="1">
      <c r="A134" s="133" t="s">
        <v>128</v>
      </c>
      <c r="B134" s="133"/>
      <c r="C134" s="16">
        <v>704</v>
      </c>
      <c r="D134" s="33">
        <v>636.3636363636364</v>
      </c>
    </row>
    <row r="135" spans="1:4" s="15" customFormat="1" ht="12" customHeight="1">
      <c r="A135" s="133" t="s">
        <v>129</v>
      </c>
      <c r="B135" s="133"/>
      <c r="C135" s="16">
        <v>1108</v>
      </c>
      <c r="D135" s="33">
        <v>3.7003610108303246</v>
      </c>
    </row>
    <row r="136" spans="1:4" s="15" customFormat="1" ht="12" customHeight="1">
      <c r="A136" s="133" t="s">
        <v>130</v>
      </c>
      <c r="B136" s="133"/>
      <c r="C136" s="16">
        <v>1711</v>
      </c>
      <c r="D136" s="33">
        <v>18.936294564582116</v>
      </c>
    </row>
    <row r="137" spans="1:4" s="15" customFormat="1" ht="12" customHeight="1">
      <c r="A137" s="133" t="s">
        <v>131</v>
      </c>
      <c r="B137" s="133"/>
      <c r="C137" s="16">
        <v>5811</v>
      </c>
      <c r="D137" s="33">
        <v>21.02908277404922</v>
      </c>
    </row>
    <row r="138" spans="1:4" s="15" customFormat="1" ht="12" customHeight="1">
      <c r="A138" s="133" t="s">
        <v>132</v>
      </c>
      <c r="B138" s="133"/>
      <c r="C138" s="16">
        <v>1863</v>
      </c>
      <c r="D138" s="33">
        <v>841.1701556629092</v>
      </c>
    </row>
    <row r="139" spans="1:4" s="15" customFormat="1" ht="12" customHeight="1">
      <c r="A139" s="133" t="s">
        <v>133</v>
      </c>
      <c r="B139" s="133"/>
      <c r="C139" s="16">
        <v>953</v>
      </c>
      <c r="D139" s="33">
        <v>681.9517313746065</v>
      </c>
    </row>
    <row r="140" spans="1:4" s="15" customFormat="1" ht="12" customHeight="1">
      <c r="A140" s="133" t="s">
        <v>134</v>
      </c>
      <c r="B140" s="133"/>
      <c r="C140" s="16">
        <v>1214</v>
      </c>
      <c r="D140" s="33">
        <v>18.28665568369028</v>
      </c>
    </row>
    <row r="141" spans="1:4" s="15" customFormat="1" ht="12" customHeight="1">
      <c r="A141" s="133" t="s">
        <v>135</v>
      </c>
      <c r="B141" s="133"/>
      <c r="C141" s="16">
        <v>585</v>
      </c>
      <c r="D141" s="33">
        <v>1239.4871794871794</v>
      </c>
    </row>
    <row r="142" spans="1:4" s="15" customFormat="1" ht="12" customHeight="1">
      <c r="A142" s="133" t="s">
        <v>136</v>
      </c>
      <c r="B142" s="133"/>
      <c r="C142" s="16">
        <v>861</v>
      </c>
      <c r="D142" s="33">
        <v>5.923344947735192</v>
      </c>
    </row>
    <row r="143" spans="1:4" s="15" customFormat="1" ht="12" customHeight="1">
      <c r="A143" s="133" t="s">
        <v>137</v>
      </c>
      <c r="B143" s="133"/>
      <c r="C143" s="16">
        <v>60</v>
      </c>
      <c r="D143" s="33">
        <v>4685</v>
      </c>
    </row>
    <row r="144" spans="1:4" s="15" customFormat="1" ht="12" customHeight="1">
      <c r="A144" s="133" t="s">
        <v>138</v>
      </c>
      <c r="B144" s="133"/>
      <c r="C144" s="16">
        <v>2986</v>
      </c>
      <c r="D144" s="33">
        <v>8.53985264567984</v>
      </c>
    </row>
    <row r="145" spans="1:4" s="15" customFormat="1" ht="12" customHeight="1">
      <c r="A145" s="133" t="s">
        <v>139</v>
      </c>
      <c r="B145" s="133"/>
      <c r="C145" s="16">
        <v>194</v>
      </c>
      <c r="D145" s="33">
        <v>392.78350515463916</v>
      </c>
    </row>
    <row r="146" spans="1:4" s="15" customFormat="1" ht="12" customHeight="1">
      <c r="A146" s="133" t="s">
        <v>140</v>
      </c>
      <c r="B146" s="133"/>
      <c r="C146" s="16">
        <v>501</v>
      </c>
      <c r="D146" s="33">
        <v>130.13972055888223</v>
      </c>
    </row>
    <row r="147" spans="1:4" s="15" customFormat="1" ht="12" customHeight="1">
      <c r="A147" s="133" t="s">
        <v>141</v>
      </c>
      <c r="B147" s="133"/>
      <c r="C147" s="16">
        <v>3752</v>
      </c>
      <c r="D147" s="33">
        <v>2.5053304904051172</v>
      </c>
    </row>
    <row r="148" spans="1:4" s="15" customFormat="1" ht="12" customHeight="1">
      <c r="A148" s="133" t="s">
        <v>143</v>
      </c>
      <c r="B148" s="133"/>
      <c r="C148" s="16">
        <v>368</v>
      </c>
      <c r="D148" s="33">
        <v>747.5543478260869</v>
      </c>
    </row>
    <row r="149" spans="1:4" s="15" customFormat="1" ht="12" customHeight="1">
      <c r="A149" s="133" t="s">
        <v>242</v>
      </c>
      <c r="B149" s="133"/>
      <c r="C149" s="16">
        <v>1136</v>
      </c>
      <c r="D149" s="33">
        <v>229.6654929577465</v>
      </c>
    </row>
    <row r="150" spans="1:4" s="15" customFormat="1" ht="12" customHeight="1">
      <c r="A150" s="133" t="s">
        <v>144</v>
      </c>
      <c r="B150" s="133"/>
      <c r="C150" s="16">
        <v>4079</v>
      </c>
      <c r="D150" s="33">
        <v>1.4464329492522676</v>
      </c>
    </row>
    <row r="151" spans="1:4" s="15" customFormat="1" ht="12" customHeight="1">
      <c r="A151" s="133" t="s">
        <v>146</v>
      </c>
      <c r="B151" s="133"/>
      <c r="C151" s="16">
        <v>2388</v>
      </c>
      <c r="D151" s="33">
        <v>11.306532663316583</v>
      </c>
    </row>
    <row r="152" spans="1:4" s="15" customFormat="1" ht="12" customHeight="1">
      <c r="A152" s="21" t="s">
        <v>232</v>
      </c>
      <c r="B152" s="21"/>
      <c r="C152" s="29">
        <v>4157</v>
      </c>
      <c r="D152" s="38" t="s">
        <v>226</v>
      </c>
    </row>
    <row r="153" spans="1:4" s="15" customFormat="1" ht="12" customHeight="1">
      <c r="A153" s="19"/>
      <c r="B153" s="19"/>
      <c r="C153" s="19"/>
      <c r="D153" s="36"/>
    </row>
    <row r="154" spans="1:4" s="15" customFormat="1" ht="12" customHeight="1">
      <c r="A154" s="140" t="s">
        <v>147</v>
      </c>
      <c r="B154" s="140"/>
      <c r="C154" s="14">
        <v>56934</v>
      </c>
      <c r="D154" s="32">
        <v>10.480556433765413</v>
      </c>
    </row>
    <row r="155" spans="1:4" s="15" customFormat="1" ht="12" customHeight="1">
      <c r="A155" s="133" t="s">
        <v>148</v>
      </c>
      <c r="B155" s="133"/>
      <c r="C155" s="16">
        <v>2734</v>
      </c>
      <c r="D155" s="33">
        <v>53.69422092172641</v>
      </c>
    </row>
    <row r="156" spans="1:4" s="15" customFormat="1" ht="12" customHeight="1">
      <c r="A156" s="133" t="s">
        <v>149</v>
      </c>
      <c r="B156" s="133"/>
      <c r="C156" s="16">
        <v>2204</v>
      </c>
      <c r="D156" s="33">
        <v>2.540834845735027</v>
      </c>
    </row>
    <row r="157" spans="1:4" s="15" customFormat="1" ht="12" customHeight="1">
      <c r="A157" s="133" t="s">
        <v>150</v>
      </c>
      <c r="B157" s="133"/>
      <c r="C157" s="16">
        <v>4327</v>
      </c>
      <c r="D157" s="33">
        <v>1.178645712965103</v>
      </c>
    </row>
    <row r="158" spans="1:4" s="15" customFormat="1" ht="12" customHeight="1">
      <c r="A158" s="133" t="s">
        <v>151</v>
      </c>
      <c r="B158" s="133"/>
      <c r="C158" s="16">
        <v>2007</v>
      </c>
      <c r="D158" s="33">
        <v>3.039362232187344</v>
      </c>
    </row>
    <row r="159" spans="1:4" s="15" customFormat="1" ht="12" customHeight="1">
      <c r="A159" s="133" t="s">
        <v>152</v>
      </c>
      <c r="B159" s="133"/>
      <c r="C159" s="16">
        <v>15142</v>
      </c>
      <c r="D159" s="33">
        <v>7.680623431514992</v>
      </c>
    </row>
    <row r="160" spans="1:4" s="15" customFormat="1" ht="12" customHeight="1">
      <c r="A160" s="133" t="s">
        <v>153</v>
      </c>
      <c r="B160" s="133"/>
      <c r="C160" s="16">
        <v>18750</v>
      </c>
      <c r="D160" s="33">
        <v>3.002666666666667</v>
      </c>
    </row>
    <row r="161" spans="1:4" s="15" customFormat="1" ht="12" customHeight="1">
      <c r="A161" s="133" t="s">
        <v>154</v>
      </c>
      <c r="B161" s="133"/>
      <c r="C161" s="16">
        <v>661</v>
      </c>
      <c r="D161" s="33">
        <v>7.715582450832073</v>
      </c>
    </row>
    <row r="162" spans="1:4" s="15" customFormat="1" ht="12" customHeight="1">
      <c r="A162" s="139" t="s">
        <v>155</v>
      </c>
      <c r="B162" s="139"/>
      <c r="C162" s="22">
        <v>11109</v>
      </c>
      <c r="D162" s="34">
        <v>22.99036816995229</v>
      </c>
    </row>
    <row r="163" spans="1:4" s="15" customFormat="1" ht="12" customHeight="1">
      <c r="A163" s="19"/>
      <c r="B163" s="19"/>
      <c r="C163" s="19"/>
      <c r="D163" s="36"/>
    </row>
    <row r="164" spans="1:4" s="15" customFormat="1" ht="12" customHeight="1">
      <c r="A164" s="140" t="s">
        <v>156</v>
      </c>
      <c r="B164" s="140"/>
      <c r="C164" s="14">
        <v>20558</v>
      </c>
      <c r="D164" s="32">
        <v>244.15312773616108</v>
      </c>
    </row>
    <row r="165" spans="1:4" s="15" customFormat="1" ht="12" customHeight="1">
      <c r="A165" s="133" t="s">
        <v>157</v>
      </c>
      <c r="B165" s="133"/>
      <c r="C165" s="16">
        <v>2127</v>
      </c>
      <c r="D165" s="33">
        <v>215.13869299482843</v>
      </c>
    </row>
    <row r="166" spans="1:4" s="15" customFormat="1" ht="12" customHeight="1">
      <c r="A166" s="133" t="s">
        <v>158</v>
      </c>
      <c r="B166" s="133"/>
      <c r="C166" s="16">
        <v>1915</v>
      </c>
      <c r="D166" s="33">
        <v>937.963446475196</v>
      </c>
    </row>
    <row r="167" spans="1:4" s="15" customFormat="1" ht="12" customHeight="1">
      <c r="A167" s="133" t="s">
        <v>159</v>
      </c>
      <c r="B167" s="133"/>
      <c r="C167" s="16">
        <v>837</v>
      </c>
      <c r="D167" s="33">
        <v>303.9426523297491</v>
      </c>
    </row>
    <row r="168" spans="1:4" s="15" customFormat="1" ht="12" customHeight="1">
      <c r="A168" s="133" t="s">
        <v>160</v>
      </c>
      <c r="B168" s="133"/>
      <c r="C168" s="16">
        <v>828</v>
      </c>
      <c r="D168" s="33">
        <v>332.00483091787436</v>
      </c>
    </row>
    <row r="169" spans="1:4" s="15" customFormat="1" ht="12" customHeight="1">
      <c r="A169" s="133" t="s">
        <v>161</v>
      </c>
      <c r="B169" s="133"/>
      <c r="C169" s="16">
        <v>623</v>
      </c>
      <c r="D169" s="33">
        <v>1374.1573033707866</v>
      </c>
    </row>
    <row r="170" spans="1:4" s="15" customFormat="1" ht="12" customHeight="1">
      <c r="A170" s="133" t="s">
        <v>162</v>
      </c>
      <c r="B170" s="133"/>
      <c r="C170" s="16">
        <v>746</v>
      </c>
      <c r="D170" s="33">
        <v>96.24664879356568</v>
      </c>
    </row>
    <row r="171" spans="1:4" s="15" customFormat="1" ht="12" customHeight="1">
      <c r="A171" s="133" t="s">
        <v>163</v>
      </c>
      <c r="B171" s="133"/>
      <c r="C171" s="16">
        <v>922</v>
      </c>
      <c r="D171" s="33">
        <v>81.01952277657267</v>
      </c>
    </row>
    <row r="172" spans="1:4" s="15" customFormat="1" ht="12" customHeight="1">
      <c r="A172" s="133" t="s">
        <v>164</v>
      </c>
      <c r="B172" s="133"/>
      <c r="C172" s="16">
        <v>994</v>
      </c>
      <c r="D172" s="33">
        <v>83.60160965794769</v>
      </c>
    </row>
    <row r="173" spans="1:4" s="15" customFormat="1" ht="12" customHeight="1">
      <c r="A173" s="133" t="s">
        <v>165</v>
      </c>
      <c r="B173" s="133"/>
      <c r="C173" s="16">
        <v>1282</v>
      </c>
      <c r="D173" s="33">
        <v>30.96723868954758</v>
      </c>
    </row>
    <row r="174" spans="1:4" s="15" customFormat="1" ht="12" customHeight="1">
      <c r="A174" s="133" t="s">
        <v>166</v>
      </c>
      <c r="B174" s="133"/>
      <c r="C174" s="16">
        <v>995</v>
      </c>
      <c r="D174" s="33">
        <v>137.68844221105527</v>
      </c>
    </row>
    <row r="175" spans="1:4" s="15" customFormat="1" ht="12" customHeight="1">
      <c r="A175" s="133" t="s">
        <v>167</v>
      </c>
      <c r="B175" s="133"/>
      <c r="C175" s="16">
        <v>749</v>
      </c>
      <c r="D175" s="33">
        <v>15.353805073431243</v>
      </c>
    </row>
    <row r="176" spans="1:4" s="15" customFormat="1" ht="12" customHeight="1">
      <c r="A176" s="133" t="s">
        <v>168</v>
      </c>
      <c r="B176" s="133"/>
      <c r="C176" s="16">
        <v>964</v>
      </c>
      <c r="D176" s="33">
        <v>290.66390041493776</v>
      </c>
    </row>
    <row r="177" spans="1:4" s="15" customFormat="1" ht="12" customHeight="1">
      <c r="A177" s="133" t="s">
        <v>169</v>
      </c>
      <c r="B177" s="133"/>
      <c r="C177" s="16">
        <v>802</v>
      </c>
      <c r="D177" s="33">
        <v>73.44139650872819</v>
      </c>
    </row>
    <row r="178" spans="1:4" s="15" customFormat="1" ht="12" customHeight="1">
      <c r="A178" s="133" t="s">
        <v>170</v>
      </c>
      <c r="B178" s="133"/>
      <c r="C178" s="16">
        <v>1644</v>
      </c>
      <c r="D178" s="33">
        <v>37.591240875912405</v>
      </c>
    </row>
    <row r="179" spans="1:4" s="15" customFormat="1" ht="12" customHeight="1">
      <c r="A179" s="133" t="s">
        <v>171</v>
      </c>
      <c r="B179" s="133"/>
      <c r="C179" s="16">
        <v>659</v>
      </c>
      <c r="D179" s="33">
        <v>350.5311077389985</v>
      </c>
    </row>
    <row r="180" spans="1:4" s="15" customFormat="1" ht="12" customHeight="1">
      <c r="A180" s="133" t="s">
        <v>172</v>
      </c>
      <c r="B180" s="133"/>
      <c r="C180" s="16">
        <v>3358</v>
      </c>
      <c r="D180" s="33">
        <v>6.819535437760573</v>
      </c>
    </row>
    <row r="181" spans="1:4" s="15" customFormat="1" ht="12" customHeight="1">
      <c r="A181" s="133" t="s">
        <v>173</v>
      </c>
      <c r="B181" s="133"/>
      <c r="C181" s="16">
        <v>825</v>
      </c>
      <c r="D181" s="33">
        <v>372.7272727272727</v>
      </c>
    </row>
    <row r="182" spans="1:4" s="15" customFormat="1" ht="12" customHeight="1">
      <c r="A182" s="21" t="s">
        <v>219</v>
      </c>
      <c r="B182" s="21"/>
      <c r="C182" s="29">
        <v>288</v>
      </c>
      <c r="D182" s="38" t="s">
        <v>226</v>
      </c>
    </row>
    <row r="183" spans="1:4" s="15" customFormat="1" ht="12" customHeight="1">
      <c r="A183" s="19"/>
      <c r="B183" s="19"/>
      <c r="C183" s="19"/>
      <c r="D183" s="36"/>
    </row>
    <row r="184" spans="1:4" s="15" customFormat="1" ht="12" customHeight="1">
      <c r="A184" s="140" t="s">
        <v>174</v>
      </c>
      <c r="B184" s="140"/>
      <c r="C184" s="14">
        <v>16647</v>
      </c>
      <c r="D184" s="32">
        <v>77.59956748963778</v>
      </c>
    </row>
    <row r="185" spans="1:4" s="15" customFormat="1" ht="12" customHeight="1">
      <c r="A185" s="133" t="s">
        <v>175</v>
      </c>
      <c r="B185" s="133"/>
      <c r="C185" s="16">
        <v>5913</v>
      </c>
      <c r="D185" s="33">
        <v>104.24488415355995</v>
      </c>
    </row>
    <row r="186" spans="1:4" s="15" customFormat="1" ht="12" customHeight="1">
      <c r="A186" s="133" t="s">
        <v>176</v>
      </c>
      <c r="B186" s="133"/>
      <c r="C186" s="16">
        <v>2122</v>
      </c>
      <c r="D186" s="33">
        <v>129.73609802073517</v>
      </c>
    </row>
    <row r="187" spans="1:4" s="15" customFormat="1" ht="12" customHeight="1">
      <c r="A187" s="133" t="s">
        <v>177</v>
      </c>
      <c r="B187" s="133"/>
      <c r="C187" s="16">
        <v>1723</v>
      </c>
      <c r="D187" s="33">
        <v>38.479396401625074</v>
      </c>
    </row>
    <row r="188" spans="1:4" s="15" customFormat="1" ht="12" customHeight="1">
      <c r="A188" s="133" t="s">
        <v>178</v>
      </c>
      <c r="B188" s="133"/>
      <c r="C188" s="16">
        <v>1839</v>
      </c>
      <c r="D188" s="33">
        <v>30.0163132137031</v>
      </c>
    </row>
    <row r="189" spans="1:4" s="15" customFormat="1" ht="12" customHeight="1">
      <c r="A189" s="133" t="s">
        <v>179</v>
      </c>
      <c r="B189" s="133"/>
      <c r="C189" s="16">
        <v>3150</v>
      </c>
      <c r="D189" s="33">
        <v>55.3015873015873</v>
      </c>
    </row>
    <row r="190" spans="1:4" s="15" customFormat="1" ht="12" customHeight="1">
      <c r="A190" s="139" t="s">
        <v>180</v>
      </c>
      <c r="B190" s="139"/>
      <c r="C190" s="22">
        <v>1900</v>
      </c>
      <c r="D190" s="34">
        <v>54.94736842105263</v>
      </c>
    </row>
    <row r="191" spans="1:4" s="15" customFormat="1" ht="12" customHeight="1">
      <c r="A191" s="19"/>
      <c r="B191" s="19"/>
      <c r="C191" s="19"/>
      <c r="D191" s="36"/>
    </row>
    <row r="192" spans="1:4" s="15" customFormat="1" ht="12" customHeight="1">
      <c r="A192" s="140" t="s">
        <v>181</v>
      </c>
      <c r="B192" s="140"/>
      <c r="C192" s="14">
        <v>36056</v>
      </c>
      <c r="D192" s="32">
        <v>15.695029953405811</v>
      </c>
    </row>
    <row r="193" spans="1:4" s="15" customFormat="1" ht="12" customHeight="1">
      <c r="A193" s="133" t="s">
        <v>182</v>
      </c>
      <c r="B193" s="133"/>
      <c r="C193" s="16">
        <v>6159</v>
      </c>
      <c r="D193" s="33">
        <v>30.23218054879039</v>
      </c>
    </row>
    <row r="194" spans="1:4" s="15" customFormat="1" ht="12" customHeight="1">
      <c r="A194" s="133" t="s">
        <v>183</v>
      </c>
      <c r="B194" s="133"/>
      <c r="C194" s="16">
        <v>20205</v>
      </c>
      <c r="D194" s="33">
        <v>8.453353130413264</v>
      </c>
    </row>
    <row r="195" spans="1:4" s="15" customFormat="1" ht="12" customHeight="1">
      <c r="A195" s="141" t="s">
        <v>237</v>
      </c>
      <c r="B195" s="141"/>
      <c r="C195" s="29">
        <v>9692</v>
      </c>
      <c r="D195" s="38">
        <v>21.55385885266199</v>
      </c>
    </row>
    <row r="196" spans="1:4" s="15" customFormat="1" ht="12" customHeight="1">
      <c r="A196" s="19"/>
      <c r="B196" s="19"/>
      <c r="C196" s="19"/>
      <c r="D196" s="36"/>
    </row>
    <row r="197" spans="1:4" s="15" customFormat="1" ht="12" customHeight="1">
      <c r="A197" s="140" t="s">
        <v>187</v>
      </c>
      <c r="B197" s="140"/>
      <c r="C197" s="14">
        <v>47959</v>
      </c>
      <c r="D197" s="32">
        <v>19.552117433641236</v>
      </c>
    </row>
    <row r="198" spans="1:4" s="15" customFormat="1" ht="12" customHeight="1">
      <c r="A198" s="133" t="s">
        <v>188</v>
      </c>
      <c r="B198" s="133"/>
      <c r="C198" s="16">
        <v>9431</v>
      </c>
      <c r="D198" s="33">
        <v>16.498780617113773</v>
      </c>
    </row>
    <row r="199" spans="1:4" s="15" customFormat="1" ht="12" customHeight="1">
      <c r="A199" s="133" t="s">
        <v>190</v>
      </c>
      <c r="B199" s="133"/>
      <c r="C199" s="16">
        <v>7523</v>
      </c>
      <c r="D199" s="33">
        <v>1.1963312508307855</v>
      </c>
    </row>
    <row r="200" spans="1:4" s="15" customFormat="1" ht="12" customHeight="1">
      <c r="A200" s="133" t="s">
        <v>191</v>
      </c>
      <c r="B200" s="133"/>
      <c r="C200" s="16">
        <v>644</v>
      </c>
      <c r="D200" s="33">
        <v>161.80124223602485</v>
      </c>
    </row>
    <row r="201" spans="1:4" s="15" customFormat="1" ht="12" customHeight="1">
      <c r="A201" s="133" t="s">
        <v>196</v>
      </c>
      <c r="B201" s="133"/>
      <c r="C201" s="16">
        <v>1452</v>
      </c>
      <c r="D201" s="33">
        <v>13.223140495867769</v>
      </c>
    </row>
    <row r="202" spans="1:4" s="15" customFormat="1" ht="12" customHeight="1">
      <c r="A202" s="133" t="s">
        <v>197</v>
      </c>
      <c r="B202" s="133"/>
      <c r="C202" s="16">
        <v>12627</v>
      </c>
      <c r="D202" s="33">
        <v>23.7031757345371</v>
      </c>
    </row>
    <row r="203" spans="1:4" s="15" customFormat="1" ht="12" customHeight="1">
      <c r="A203" s="133" t="s">
        <v>198</v>
      </c>
      <c r="B203" s="133"/>
      <c r="C203" s="16">
        <v>1948</v>
      </c>
      <c r="D203" s="33">
        <v>44.969199178644764</v>
      </c>
    </row>
    <row r="204" spans="1:4" s="15" customFormat="1" ht="12" customHeight="1">
      <c r="A204" s="133" t="s">
        <v>201</v>
      </c>
      <c r="B204" s="133"/>
      <c r="C204" s="16">
        <v>3904</v>
      </c>
      <c r="D204" s="33">
        <v>8.55532786885246</v>
      </c>
    </row>
    <row r="205" spans="1:4" s="15" customFormat="1" ht="12" customHeight="1">
      <c r="A205" s="133" t="s">
        <v>202</v>
      </c>
      <c r="B205" s="133"/>
      <c r="C205" s="16">
        <v>589</v>
      </c>
      <c r="D205" s="33">
        <v>129.37181663837012</v>
      </c>
    </row>
    <row r="206" spans="1:4" s="15" customFormat="1" ht="12" customHeight="1">
      <c r="A206" s="133" t="s">
        <v>203</v>
      </c>
      <c r="B206" s="133"/>
      <c r="C206" s="16">
        <v>1685</v>
      </c>
      <c r="D206" s="33">
        <v>24.213649851632045</v>
      </c>
    </row>
    <row r="207" spans="1:4" s="15" customFormat="1" ht="12" customHeight="1">
      <c r="A207" s="133" t="s">
        <v>204</v>
      </c>
      <c r="B207" s="133"/>
      <c r="C207" s="16">
        <v>7519</v>
      </c>
      <c r="D207" s="33">
        <v>13.911424391541427</v>
      </c>
    </row>
    <row r="208" spans="1:4" s="15" customFormat="1" ht="12" customHeight="1">
      <c r="A208" s="139" t="s">
        <v>205</v>
      </c>
      <c r="B208" s="139"/>
      <c r="C208" s="22">
        <v>637</v>
      </c>
      <c r="D208" s="34">
        <v>12.244897959183673</v>
      </c>
    </row>
    <row r="209" spans="1:4" s="15" customFormat="1" ht="12" customHeight="1">
      <c r="A209" s="19"/>
      <c r="B209" s="19"/>
      <c r="C209" s="19"/>
      <c r="D209" s="36"/>
    </row>
    <row r="210" spans="1:7" s="15" customFormat="1" ht="12" customHeight="1">
      <c r="A210" s="140" t="s">
        <v>206</v>
      </c>
      <c r="B210" s="140"/>
      <c r="C210" s="14">
        <v>274062</v>
      </c>
      <c r="D210" s="32">
        <v>126.445475841233</v>
      </c>
      <c r="F210" s="9"/>
      <c r="G210" s="42"/>
    </row>
    <row r="211" spans="1:7" s="15" customFormat="1" ht="12" customHeight="1">
      <c r="A211" s="133" t="s">
        <v>207</v>
      </c>
      <c r="B211" s="133"/>
      <c r="C211" s="16">
        <v>10088</v>
      </c>
      <c r="D211" s="33">
        <v>499.17724028548764</v>
      </c>
      <c r="F211" s="9"/>
      <c r="G211" s="42"/>
    </row>
    <row r="212" spans="1:7" s="15" customFormat="1" ht="12" customHeight="1">
      <c r="A212" s="133" t="s">
        <v>208</v>
      </c>
      <c r="B212" s="133"/>
      <c r="C212" s="16">
        <v>30806</v>
      </c>
      <c r="D212" s="33">
        <v>483.12990975783936</v>
      </c>
      <c r="F212" s="9"/>
      <c r="G212" s="42"/>
    </row>
    <row r="213" spans="1:7" s="15" customFormat="1" ht="12" customHeight="1">
      <c r="A213" s="133" t="s">
        <v>209</v>
      </c>
      <c r="B213" s="133"/>
      <c r="C213" s="16">
        <v>55014</v>
      </c>
      <c r="D213" s="33">
        <v>114.94346893518012</v>
      </c>
      <c r="F213" s="9"/>
      <c r="G213" s="42"/>
    </row>
    <row r="214" spans="1:7" s="15" customFormat="1" ht="12" customHeight="1">
      <c r="A214" s="133" t="s">
        <v>210</v>
      </c>
      <c r="B214" s="133"/>
      <c r="C214" s="16">
        <v>56934</v>
      </c>
      <c r="D214" s="33">
        <v>10.480556433765413</v>
      </c>
      <c r="F214" s="9"/>
      <c r="G214" s="42"/>
    </row>
    <row r="215" spans="1:7" s="15" customFormat="1" ht="12" customHeight="1">
      <c r="A215" s="133" t="s">
        <v>211</v>
      </c>
      <c r="B215" s="133"/>
      <c r="C215" s="16">
        <v>20558</v>
      </c>
      <c r="D215" s="33">
        <v>244.15312773616108</v>
      </c>
      <c r="F215" s="9"/>
      <c r="G215" s="42"/>
    </row>
    <row r="216" spans="1:7" s="15" customFormat="1" ht="12" customHeight="1">
      <c r="A216" s="133" t="s">
        <v>212</v>
      </c>
      <c r="B216" s="133"/>
      <c r="C216" s="16">
        <v>16647</v>
      </c>
      <c r="D216" s="33">
        <v>77.59956748963778</v>
      </c>
      <c r="F216" s="9"/>
      <c r="G216" s="42"/>
    </row>
    <row r="217" spans="1:7" s="15" customFormat="1" ht="12" customHeight="1">
      <c r="A217" s="133" t="s">
        <v>213</v>
      </c>
      <c r="B217" s="133"/>
      <c r="C217" s="16">
        <v>36056</v>
      </c>
      <c r="D217" s="33">
        <v>15.695029953405811</v>
      </c>
      <c r="F217" s="9"/>
      <c r="G217" s="42"/>
    </row>
    <row r="218" spans="1:7" s="15" customFormat="1" ht="12" customHeight="1">
      <c r="A218" s="139" t="s">
        <v>214</v>
      </c>
      <c r="B218" s="139"/>
      <c r="C218" s="22">
        <v>47959</v>
      </c>
      <c r="D218" s="34">
        <v>19.552117433641236</v>
      </c>
      <c r="F218" s="9"/>
      <c r="G218" s="42"/>
    </row>
    <row r="219" spans="1:4" s="15" customFormat="1" ht="12" customHeight="1">
      <c r="A219" s="19"/>
      <c r="B219" s="19"/>
      <c r="C219" s="19"/>
      <c r="D219" s="36"/>
    </row>
    <row r="220" spans="1:4" s="15" customFormat="1" ht="12" customHeight="1">
      <c r="A220" s="140" t="s">
        <v>215</v>
      </c>
      <c r="B220" s="140"/>
      <c r="C220" s="14">
        <v>87460</v>
      </c>
      <c r="D220" s="32">
        <v>350.32471987194145</v>
      </c>
    </row>
    <row r="221" spans="1:4" s="15" customFormat="1" ht="12" customHeight="1">
      <c r="A221" s="133" t="s">
        <v>211</v>
      </c>
      <c r="B221" s="133"/>
      <c r="C221" s="16">
        <v>17003</v>
      </c>
      <c r="D221" s="33">
        <v>307.03405281420925</v>
      </c>
    </row>
    <row r="222" spans="1:4" s="15" customFormat="1" ht="12" customHeight="1">
      <c r="A222" s="133" t="s">
        <v>216</v>
      </c>
      <c r="B222" s="133"/>
      <c r="C222" s="16">
        <v>10492</v>
      </c>
      <c r="D222" s="33">
        <v>484.45482272207397</v>
      </c>
    </row>
    <row r="223" spans="1:4" s="15" customFormat="1" ht="12" customHeight="1">
      <c r="A223" s="133" t="s">
        <v>209</v>
      </c>
      <c r="B223" s="133"/>
      <c r="C223" s="16">
        <v>35640</v>
      </c>
      <c r="D223" s="33">
        <v>175.7884399551066</v>
      </c>
    </row>
    <row r="224" spans="1:4" s="15" customFormat="1" ht="12" customHeight="1">
      <c r="A224" s="139" t="s">
        <v>208</v>
      </c>
      <c r="B224" s="139"/>
      <c r="C224" s="22">
        <v>24325</v>
      </c>
      <c r="D224" s="34">
        <v>578.4542651593011</v>
      </c>
    </row>
    <row r="225" spans="1:4" s="43" customFormat="1" ht="12" customHeight="1">
      <c r="A225" s="178"/>
      <c r="B225" s="178"/>
      <c r="C225" s="178"/>
      <c r="D225" s="178"/>
    </row>
    <row r="226" spans="1:4" s="15" customFormat="1" ht="11.25">
      <c r="A226" s="171" t="s">
        <v>243</v>
      </c>
      <c r="B226" s="171"/>
      <c r="C226" s="171"/>
      <c r="D226" s="171"/>
    </row>
    <row r="227" spans="1:4" s="15" customFormat="1" ht="11.25">
      <c r="A227" s="163" t="s">
        <v>247</v>
      </c>
      <c r="B227" s="163"/>
      <c r="C227" s="163"/>
      <c r="D227" s="163"/>
    </row>
    <row r="228" spans="1:4" s="15" customFormat="1" ht="11.25">
      <c r="A228" s="163" t="s">
        <v>248</v>
      </c>
      <c r="B228" s="163"/>
      <c r="C228" s="163"/>
      <c r="D228" s="163"/>
    </row>
    <row r="229" spans="1:4" s="15" customFormat="1" ht="24.75" customHeight="1">
      <c r="A229" s="164" t="s">
        <v>249</v>
      </c>
      <c r="B229" s="164"/>
      <c r="C229" s="164"/>
      <c r="D229" s="164"/>
    </row>
    <row r="230" spans="1:4" s="15" customFormat="1" ht="5.25" customHeight="1">
      <c r="A230" s="165"/>
      <c r="B230" s="165"/>
      <c r="C230" s="165"/>
      <c r="D230" s="165"/>
    </row>
    <row r="231" spans="1:4" s="15" customFormat="1" ht="33.75" customHeight="1">
      <c r="A231" s="160" t="s">
        <v>250</v>
      </c>
      <c r="B231" s="160"/>
      <c r="C231" s="160"/>
      <c r="D231" s="160"/>
    </row>
    <row r="232" spans="1:4" s="15" customFormat="1" ht="5.25" customHeight="1">
      <c r="A232" s="165"/>
      <c r="B232" s="165"/>
      <c r="C232" s="165"/>
      <c r="D232" s="165"/>
    </row>
    <row r="233" spans="1:4" s="15" customFormat="1" ht="11.25" customHeight="1">
      <c r="A233" s="165" t="s">
        <v>251</v>
      </c>
      <c r="B233" s="165"/>
      <c r="C233" s="165"/>
      <c r="D233" s="165"/>
    </row>
    <row r="234" spans="1:4" s="15" customFormat="1" ht="11.25" customHeight="1">
      <c r="A234" s="165" t="s">
        <v>223</v>
      </c>
      <c r="B234" s="165"/>
      <c r="C234" s="165"/>
      <c r="D234" s="165"/>
    </row>
  </sheetData>
  <sheetProtection/>
  <mergeCells count="198">
    <mergeCell ref="A233:D233"/>
    <mergeCell ref="A234:D234"/>
    <mergeCell ref="A121:B121"/>
    <mergeCell ref="A1:D1"/>
    <mergeCell ref="A2:D2"/>
    <mergeCell ref="A3:D3"/>
    <mergeCell ref="A4:D4"/>
    <mergeCell ref="A5:B5"/>
    <mergeCell ref="A6:B6"/>
    <mergeCell ref="A7:D7"/>
    <mergeCell ref="A232:D232"/>
    <mergeCell ref="A216:B216"/>
    <mergeCell ref="A217:B217"/>
    <mergeCell ref="A218:B218"/>
    <mergeCell ref="A220:B220"/>
    <mergeCell ref="A221:B221"/>
    <mergeCell ref="A222:B222"/>
    <mergeCell ref="A226:D226"/>
    <mergeCell ref="A227:D227"/>
    <mergeCell ref="A223:B223"/>
    <mergeCell ref="A212:B212"/>
    <mergeCell ref="A213:B213"/>
    <mergeCell ref="A214:B214"/>
    <mergeCell ref="A215:B215"/>
    <mergeCell ref="A230:D230"/>
    <mergeCell ref="A231:D231"/>
    <mergeCell ref="A224:B224"/>
    <mergeCell ref="A225:D225"/>
    <mergeCell ref="A228:D228"/>
    <mergeCell ref="A229:D229"/>
    <mergeCell ref="A205:B205"/>
    <mergeCell ref="A206:B206"/>
    <mergeCell ref="A207:B207"/>
    <mergeCell ref="A208:B208"/>
    <mergeCell ref="A210:B210"/>
    <mergeCell ref="A211:B211"/>
    <mergeCell ref="A199:B199"/>
    <mergeCell ref="A200:B200"/>
    <mergeCell ref="A201:B201"/>
    <mergeCell ref="A202:B202"/>
    <mergeCell ref="A203:B203"/>
    <mergeCell ref="A204:B204"/>
    <mergeCell ref="A192:B192"/>
    <mergeCell ref="A193:B193"/>
    <mergeCell ref="A194:B194"/>
    <mergeCell ref="A195:B195"/>
    <mergeCell ref="A197:B197"/>
    <mergeCell ref="A198:B198"/>
    <mergeCell ref="A185:B185"/>
    <mergeCell ref="A186:B186"/>
    <mergeCell ref="A187:B187"/>
    <mergeCell ref="A188:B188"/>
    <mergeCell ref="A189:B189"/>
    <mergeCell ref="A190:B190"/>
    <mergeCell ref="A177:B177"/>
    <mergeCell ref="A178:B178"/>
    <mergeCell ref="A179:B179"/>
    <mergeCell ref="A180:B180"/>
    <mergeCell ref="A181:B181"/>
    <mergeCell ref="A184:B184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8:B158"/>
    <mergeCell ref="A159:B159"/>
    <mergeCell ref="A160:B160"/>
    <mergeCell ref="A161:B161"/>
    <mergeCell ref="A162:B162"/>
    <mergeCell ref="A164:B164"/>
    <mergeCell ref="A150:B150"/>
    <mergeCell ref="A151:B151"/>
    <mergeCell ref="A154:B154"/>
    <mergeCell ref="A155:B155"/>
    <mergeCell ref="A156:B156"/>
    <mergeCell ref="A157:B157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17:B117"/>
    <mergeCell ref="A118:B118"/>
    <mergeCell ref="A119:B119"/>
    <mergeCell ref="A120:B120"/>
    <mergeCell ref="A124:B124"/>
    <mergeCell ref="A125:B125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45:B45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22:B22"/>
    <mergeCell ref="A23:B23"/>
    <mergeCell ref="A24:B24"/>
    <mergeCell ref="A27:B27"/>
    <mergeCell ref="A30:B30"/>
    <mergeCell ref="A31:B31"/>
    <mergeCell ref="A8:B8"/>
    <mergeCell ref="A10:B10"/>
    <mergeCell ref="A11:B11"/>
    <mergeCell ref="A15:B15"/>
    <mergeCell ref="A19:B19"/>
    <mergeCell ref="A21:B21"/>
  </mergeCells>
  <printOptions/>
  <pageMargins left="0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1" width="2.7109375" style="1" customWidth="1"/>
    <col min="2" max="2" width="31.00390625" style="1" customWidth="1"/>
    <col min="3" max="3" width="15.7109375" style="2" customWidth="1"/>
    <col min="4" max="4" width="15.7109375" style="46" customWidth="1"/>
    <col min="5" max="16384" width="9.140625" style="1" customWidth="1"/>
  </cols>
  <sheetData>
    <row r="1" spans="1:4" s="3" customFormat="1" ht="12.75" customHeight="1">
      <c r="A1" s="148"/>
      <c r="B1" s="148"/>
      <c r="C1" s="148"/>
      <c r="D1" s="148"/>
    </row>
    <row r="2" spans="1:4" s="3" customFormat="1" ht="12.75" customHeight="1">
      <c r="A2" s="149" t="s">
        <v>239</v>
      </c>
      <c r="B2" s="149"/>
      <c r="C2" s="149"/>
      <c r="D2" s="149"/>
    </row>
    <row r="3" spans="1:4" s="4" customFormat="1" ht="12.75" customHeight="1">
      <c r="A3" s="150"/>
      <c r="B3" s="150"/>
      <c r="C3" s="150"/>
      <c r="D3" s="150"/>
    </row>
    <row r="4" spans="1:4" s="4" customFormat="1" ht="12.75" customHeight="1">
      <c r="A4" s="179"/>
      <c r="B4" s="179"/>
      <c r="C4" s="179"/>
      <c r="D4" s="179"/>
    </row>
    <row r="5" spans="1:4" s="5" customFormat="1" ht="12" customHeight="1">
      <c r="A5" s="153"/>
      <c r="B5" s="153"/>
      <c r="C5" s="6" t="s">
        <v>218</v>
      </c>
      <c r="D5" s="44" t="s">
        <v>225</v>
      </c>
    </row>
    <row r="6" spans="1:4" s="5" customFormat="1" ht="12" customHeight="1">
      <c r="A6" s="154"/>
      <c r="B6" s="154"/>
      <c r="C6" s="7" t="s">
        <v>224</v>
      </c>
      <c r="D6" s="45"/>
    </row>
    <row r="7" spans="1:4" s="8" customFormat="1" ht="12" customHeight="1">
      <c r="A7" s="146"/>
      <c r="B7" s="146"/>
      <c r="C7" s="146"/>
      <c r="D7" s="146"/>
    </row>
    <row r="8" spans="1:4" s="9" customFormat="1" ht="12" customHeight="1">
      <c r="A8" s="147" t="s">
        <v>245</v>
      </c>
      <c r="B8" s="147"/>
      <c r="C8" s="10">
        <v>281220</v>
      </c>
      <c r="D8" s="30">
        <v>121.48922551738852</v>
      </c>
    </row>
    <row r="9" spans="1:4" s="9" customFormat="1" ht="12" customHeight="1">
      <c r="A9" s="11"/>
      <c r="B9" s="11"/>
      <c r="C9" s="12"/>
      <c r="D9" s="31"/>
    </row>
    <row r="10" spans="1:4" s="13" customFormat="1" ht="12" customHeight="1">
      <c r="A10" s="140" t="s">
        <v>0</v>
      </c>
      <c r="B10" s="140"/>
      <c r="C10" s="14">
        <v>103807</v>
      </c>
      <c r="D10" s="32">
        <v>28.2081169863304</v>
      </c>
    </row>
    <row r="11" spans="1:4" s="15" customFormat="1" ht="12" customHeight="1">
      <c r="A11" s="133" t="s">
        <v>1</v>
      </c>
      <c r="B11" s="133"/>
      <c r="C11" s="16">
        <v>47966</v>
      </c>
      <c r="D11" s="33">
        <v>19.855731142892882</v>
      </c>
    </row>
    <row r="12" spans="1:4" s="15" customFormat="1" ht="12" customHeight="1">
      <c r="A12" s="17"/>
      <c r="B12" s="18" t="s">
        <v>2</v>
      </c>
      <c r="C12" s="16">
        <v>27617</v>
      </c>
      <c r="D12" s="33">
        <v>11.699315638918058</v>
      </c>
    </row>
    <row r="13" spans="1:4" s="15" customFormat="1" ht="12" customHeight="1">
      <c r="A13" s="17"/>
      <c r="B13" s="18" t="s">
        <v>3</v>
      </c>
      <c r="C13" s="16">
        <v>13264</v>
      </c>
      <c r="D13" s="33">
        <v>24.540108564535583</v>
      </c>
    </row>
    <row r="14" spans="1:4" s="15" customFormat="1" ht="12" customHeight="1">
      <c r="A14" s="17"/>
      <c r="B14" s="19" t="s">
        <v>4</v>
      </c>
      <c r="C14" s="16">
        <v>7085</v>
      </c>
      <c r="D14" s="33">
        <v>42.879322512350036</v>
      </c>
    </row>
    <row r="15" spans="1:4" s="15" customFormat="1" ht="12" customHeight="1">
      <c r="A15" s="133" t="s">
        <v>5</v>
      </c>
      <c r="B15" s="133"/>
      <c r="C15" s="16">
        <v>36057</v>
      </c>
      <c r="D15" s="33">
        <v>15.506004381950799</v>
      </c>
    </row>
    <row r="16" spans="1:4" s="15" customFormat="1" ht="12" customHeight="1">
      <c r="A16" s="17"/>
      <c r="B16" s="18" t="s">
        <v>6</v>
      </c>
      <c r="C16" s="16">
        <v>20206</v>
      </c>
      <c r="D16" s="33">
        <v>8.363852321092745</v>
      </c>
    </row>
    <row r="17" spans="1:4" s="15" customFormat="1" ht="12" customHeight="1">
      <c r="A17" s="17"/>
      <c r="B17" s="18" t="s">
        <v>7</v>
      </c>
      <c r="C17" s="16">
        <v>6159</v>
      </c>
      <c r="D17" s="33">
        <v>30.134762136710503</v>
      </c>
    </row>
    <row r="18" spans="1:4" s="15" customFormat="1" ht="12" customHeight="1">
      <c r="A18" s="20"/>
      <c r="B18" s="18" t="s">
        <v>8</v>
      </c>
      <c r="C18" s="16">
        <v>9692</v>
      </c>
      <c r="D18" s="33">
        <v>21.099876186545604</v>
      </c>
    </row>
    <row r="19" spans="1:4" s="15" customFormat="1" ht="12" customHeight="1">
      <c r="A19" s="139" t="s">
        <v>9</v>
      </c>
      <c r="B19" s="139"/>
      <c r="C19" s="22">
        <v>19784</v>
      </c>
      <c r="D19" s="34">
        <v>71.6083704003235</v>
      </c>
    </row>
    <row r="20" spans="1:4" s="15" customFormat="1" ht="12" customHeight="1">
      <c r="A20" s="20"/>
      <c r="B20" s="20"/>
      <c r="C20" s="20"/>
      <c r="D20" s="35"/>
    </row>
    <row r="21" spans="1:4" s="13" customFormat="1" ht="12" customHeight="1">
      <c r="A21" s="140" t="s">
        <v>234</v>
      </c>
      <c r="B21" s="140"/>
      <c r="C21" s="14">
        <v>112027</v>
      </c>
      <c r="D21" s="32">
        <v>61.35217402947504</v>
      </c>
    </row>
    <row r="22" spans="1:4" s="15" customFormat="1" ht="12" customHeight="1">
      <c r="A22" s="133" t="s">
        <v>11</v>
      </c>
      <c r="B22" s="133"/>
      <c r="C22" s="16">
        <v>6881</v>
      </c>
      <c r="D22" s="33">
        <v>598.7501816596425</v>
      </c>
    </row>
    <row r="23" spans="1:4" s="15" customFormat="1" ht="12" customHeight="1">
      <c r="A23" s="133" t="s">
        <v>12</v>
      </c>
      <c r="B23" s="133"/>
      <c r="C23" s="16">
        <v>5180</v>
      </c>
      <c r="D23" s="33">
        <v>96.81467181467181</v>
      </c>
    </row>
    <row r="24" spans="1:4" s="15" customFormat="1" ht="12" customHeight="1">
      <c r="A24" s="133" t="s">
        <v>13</v>
      </c>
      <c r="B24" s="133"/>
      <c r="C24" s="16">
        <v>26011</v>
      </c>
      <c r="D24" s="33">
        <v>46.4111337511053</v>
      </c>
    </row>
    <row r="25" spans="1:4" s="15" customFormat="1" ht="12" customHeight="1">
      <c r="A25" s="23"/>
      <c r="B25" s="18" t="s">
        <v>14</v>
      </c>
      <c r="C25" s="16">
        <v>15555</v>
      </c>
      <c r="D25" s="33">
        <v>5.702346512375442</v>
      </c>
    </row>
    <row r="26" spans="1:4" s="15" customFormat="1" ht="12" customHeight="1">
      <c r="A26" s="20"/>
      <c r="B26" s="18" t="s">
        <v>15</v>
      </c>
      <c r="C26" s="16">
        <v>10456</v>
      </c>
      <c r="D26" s="33">
        <v>106.97207345065034</v>
      </c>
    </row>
    <row r="27" spans="1:4" s="15" customFormat="1" ht="12" customHeight="1">
      <c r="A27" s="133" t="s">
        <v>16</v>
      </c>
      <c r="B27" s="133"/>
      <c r="C27" s="16">
        <v>6276</v>
      </c>
      <c r="D27" s="33">
        <v>59.87890376035692</v>
      </c>
    </row>
    <row r="28" spans="1:4" s="15" customFormat="1" ht="12" customHeight="1">
      <c r="A28" s="23"/>
      <c r="B28" s="18" t="s">
        <v>17</v>
      </c>
      <c r="C28" s="16">
        <v>5139</v>
      </c>
      <c r="D28" s="33">
        <v>23.195174158396576</v>
      </c>
    </row>
    <row r="29" spans="1:4" s="15" customFormat="1" ht="12" customHeight="1">
      <c r="A29" s="20"/>
      <c r="B29" s="18" t="s">
        <v>18</v>
      </c>
      <c r="C29" s="16">
        <v>1137</v>
      </c>
      <c r="D29" s="33">
        <v>225.6816182937555</v>
      </c>
    </row>
    <row r="30" spans="1:4" s="15" customFormat="1" ht="12" customHeight="1">
      <c r="A30" s="133" t="s">
        <v>19</v>
      </c>
      <c r="B30" s="133"/>
      <c r="C30" s="16">
        <v>10745</v>
      </c>
      <c r="D30" s="33">
        <v>6.905537459283388</v>
      </c>
    </row>
    <row r="31" spans="1:4" s="15" customFormat="1" ht="12" customHeight="1">
      <c r="A31" s="133" t="s">
        <v>235</v>
      </c>
      <c r="B31" s="133"/>
      <c r="C31" s="16">
        <v>56934</v>
      </c>
      <c r="D31" s="33">
        <v>10.44015878034215</v>
      </c>
    </row>
    <row r="32" spans="1:4" s="15" customFormat="1" ht="12" customHeight="1">
      <c r="A32" s="23"/>
      <c r="B32" s="18" t="s">
        <v>21</v>
      </c>
      <c r="C32" s="16">
        <v>18750</v>
      </c>
      <c r="D32" s="33">
        <v>3.050666666666667</v>
      </c>
    </row>
    <row r="33" spans="1:4" s="15" customFormat="1" ht="12" customHeight="1">
      <c r="A33" s="17"/>
      <c r="B33" s="18" t="s">
        <v>22</v>
      </c>
      <c r="C33" s="16">
        <v>9199</v>
      </c>
      <c r="D33" s="33">
        <v>2.3806935536471356</v>
      </c>
    </row>
    <row r="34" spans="1:4" s="15" customFormat="1" ht="12" customHeight="1">
      <c r="A34" s="17"/>
      <c r="B34" s="24" t="s">
        <v>236</v>
      </c>
      <c r="C34" s="22">
        <v>28985</v>
      </c>
      <c r="D34" s="34">
        <v>17.778161117819565</v>
      </c>
    </row>
    <row r="35" spans="1:4" s="15" customFormat="1" ht="12" customHeight="1">
      <c r="A35" s="20"/>
      <c r="B35" s="20"/>
      <c r="C35" s="20"/>
      <c r="D35" s="35"/>
    </row>
    <row r="36" spans="1:4" s="13" customFormat="1" ht="12" customHeight="1">
      <c r="A36" s="140" t="s">
        <v>24</v>
      </c>
      <c r="B36" s="140"/>
      <c r="C36" s="14">
        <v>15850</v>
      </c>
      <c r="D36" s="32">
        <v>300.6940063091482</v>
      </c>
    </row>
    <row r="37" spans="1:4" s="15" customFormat="1" ht="12" customHeight="1">
      <c r="A37" s="133" t="s">
        <v>25</v>
      </c>
      <c r="B37" s="133"/>
      <c r="C37" s="16">
        <v>13360</v>
      </c>
      <c r="D37" s="33">
        <v>315.3443113772455</v>
      </c>
    </row>
    <row r="38" spans="1:4" s="15" customFormat="1" ht="12" customHeight="1">
      <c r="A38" s="139" t="s">
        <v>26</v>
      </c>
      <c r="B38" s="139"/>
      <c r="C38" s="22">
        <v>2490</v>
      </c>
      <c r="D38" s="34">
        <v>222.08835341365463</v>
      </c>
    </row>
    <row r="39" spans="1:4" s="15" customFormat="1" ht="12" customHeight="1">
      <c r="A39" s="20"/>
      <c r="B39" s="20"/>
      <c r="C39" s="20"/>
      <c r="D39" s="35"/>
    </row>
    <row r="40" spans="1:4" s="13" customFormat="1" ht="12" customHeight="1">
      <c r="A40" s="140" t="s">
        <v>27</v>
      </c>
      <c r="B40" s="140"/>
      <c r="C40" s="14">
        <v>29526</v>
      </c>
      <c r="D40" s="32">
        <v>478.8864052021947</v>
      </c>
    </row>
    <row r="41" spans="1:4" s="15" customFormat="1" ht="12" customHeight="1">
      <c r="A41" s="133" t="s">
        <v>28</v>
      </c>
      <c r="B41" s="133"/>
      <c r="C41" s="16">
        <v>6926</v>
      </c>
      <c r="D41" s="33">
        <v>1345.0476465492347</v>
      </c>
    </row>
    <row r="42" spans="1:4" s="15" customFormat="1" ht="12" customHeight="1">
      <c r="A42" s="145" t="s">
        <v>29</v>
      </c>
      <c r="B42" s="145"/>
      <c r="C42" s="16">
        <v>14949</v>
      </c>
      <c r="D42" s="33">
        <v>170.66024483243027</v>
      </c>
    </row>
    <row r="43" spans="1:4" s="15" customFormat="1" ht="12" customHeight="1">
      <c r="A43" s="24"/>
      <c r="B43" s="18" t="s">
        <v>30</v>
      </c>
      <c r="C43" s="16">
        <v>7025</v>
      </c>
      <c r="D43" s="33">
        <v>187.11743772241994</v>
      </c>
    </row>
    <row r="44" spans="1:4" s="15" customFormat="1" ht="12" customHeight="1">
      <c r="A44" s="24"/>
      <c r="B44" s="18" t="s">
        <v>31</v>
      </c>
      <c r="C44" s="16">
        <v>5568</v>
      </c>
      <c r="D44" s="33">
        <v>204.65158045977012</v>
      </c>
    </row>
    <row r="45" spans="1:4" s="15" customFormat="1" ht="12" customHeight="1">
      <c r="A45" s="24"/>
      <c r="B45" s="19" t="s">
        <v>32</v>
      </c>
      <c r="C45" s="16">
        <v>2356</v>
      </c>
      <c r="D45" s="33">
        <v>41.25636672325976</v>
      </c>
    </row>
    <row r="46" spans="1:4" s="15" customFormat="1" ht="12" customHeight="1">
      <c r="A46" s="133" t="s">
        <v>33</v>
      </c>
      <c r="B46" s="133"/>
      <c r="C46" s="16">
        <v>7651</v>
      </c>
      <c r="D46" s="33">
        <v>297.0330675728663</v>
      </c>
    </row>
    <row r="47" spans="1:4" s="15" customFormat="1" ht="12" customHeight="1">
      <c r="A47" s="24"/>
      <c r="B47" s="18" t="s">
        <v>34</v>
      </c>
      <c r="C47" s="16">
        <v>3373</v>
      </c>
      <c r="D47" s="33">
        <v>79.27660836050994</v>
      </c>
    </row>
    <row r="48" spans="1:4" s="15" customFormat="1" ht="12" customHeight="1">
      <c r="A48" s="24"/>
      <c r="B48" s="18" t="s">
        <v>35</v>
      </c>
      <c r="C48" s="16">
        <v>2710</v>
      </c>
      <c r="D48" s="33">
        <v>222.9889298892989</v>
      </c>
    </row>
    <row r="49" spans="1:4" s="15" customFormat="1" ht="12" customHeight="1">
      <c r="A49" s="24"/>
      <c r="B49" s="24" t="s">
        <v>36</v>
      </c>
      <c r="C49" s="22">
        <v>1568</v>
      </c>
      <c r="D49" s="34">
        <v>893.4311224489796</v>
      </c>
    </row>
    <row r="50" spans="1:4" s="15" customFormat="1" ht="12" customHeight="1">
      <c r="A50" s="19"/>
      <c r="B50" s="19"/>
      <c r="C50" s="19"/>
      <c r="D50" s="36"/>
    </row>
    <row r="51" spans="1:4" s="13" customFormat="1" ht="12" customHeight="1">
      <c r="A51" s="140" t="s">
        <v>37</v>
      </c>
      <c r="B51" s="140"/>
      <c r="C51" s="14">
        <v>12641</v>
      </c>
      <c r="D51" s="32">
        <v>431.7933707776284</v>
      </c>
    </row>
    <row r="52" spans="1:4" s="15" customFormat="1" ht="12" customHeight="1">
      <c r="A52" s="133" t="s">
        <v>38</v>
      </c>
      <c r="B52" s="133"/>
      <c r="C52" s="16">
        <v>1180</v>
      </c>
      <c r="D52" s="33">
        <v>1607.7966101694915</v>
      </c>
    </row>
    <row r="53" spans="1:4" s="15" customFormat="1" ht="12" customHeight="1">
      <c r="A53" s="133" t="s">
        <v>39</v>
      </c>
      <c r="B53" s="133"/>
      <c r="C53" s="16">
        <v>7730</v>
      </c>
      <c r="D53" s="33">
        <v>408.8227684346701</v>
      </c>
    </row>
    <row r="54" spans="1:4" s="15" customFormat="1" ht="12" customHeight="1">
      <c r="A54" s="139" t="s">
        <v>40</v>
      </c>
      <c r="B54" s="139"/>
      <c r="C54" s="22">
        <v>3731</v>
      </c>
      <c r="D54" s="34">
        <v>107.451085499866</v>
      </c>
    </row>
    <row r="55" spans="1:4" s="15" customFormat="1" ht="12" customHeight="1">
      <c r="A55" s="19"/>
      <c r="B55" s="25"/>
      <c r="C55" s="26"/>
      <c r="D55" s="37"/>
    </row>
    <row r="56" spans="1:4" s="15" customFormat="1" ht="12" customHeight="1">
      <c r="A56" s="144" t="s">
        <v>41</v>
      </c>
      <c r="B56" s="144"/>
      <c r="C56" s="12">
        <v>10088</v>
      </c>
      <c r="D56" s="31">
        <v>491.24702616970654</v>
      </c>
    </row>
    <row r="57" spans="1:4" s="15" customFormat="1" ht="12" customHeight="1">
      <c r="A57" s="133" t="s">
        <v>42</v>
      </c>
      <c r="B57" s="133"/>
      <c r="C57" s="16">
        <v>257</v>
      </c>
      <c r="D57" s="37">
        <v>1285.2140077821011</v>
      </c>
    </row>
    <row r="58" spans="1:4" s="15" customFormat="1" ht="12" customHeight="1">
      <c r="A58" s="133" t="s">
        <v>43</v>
      </c>
      <c r="B58" s="133"/>
      <c r="C58" s="16">
        <v>88</v>
      </c>
      <c r="D58" s="37">
        <v>696.5909090909091</v>
      </c>
    </row>
    <row r="59" spans="1:4" s="15" customFormat="1" ht="12" customHeight="1">
      <c r="A59" s="133" t="s">
        <v>44</v>
      </c>
      <c r="B59" s="133"/>
      <c r="C59" s="16">
        <v>2548</v>
      </c>
      <c r="D59" s="37">
        <v>76.88383045525903</v>
      </c>
    </row>
    <row r="60" spans="1:4" s="15" customFormat="1" ht="12" customHeight="1">
      <c r="A60" s="133" t="s">
        <v>45</v>
      </c>
      <c r="B60" s="133"/>
      <c r="C60" s="16">
        <v>1183</v>
      </c>
      <c r="D60" s="37">
        <v>173.28825021132715</v>
      </c>
    </row>
    <row r="61" spans="1:4" s="15" customFormat="1" ht="12" customHeight="1">
      <c r="A61" s="133" t="s">
        <v>46</v>
      </c>
      <c r="B61" s="133"/>
      <c r="C61" s="16">
        <v>533</v>
      </c>
      <c r="D61" s="37">
        <v>1488.3677298311445</v>
      </c>
    </row>
    <row r="62" spans="1:4" s="15" customFormat="1" ht="12" customHeight="1">
      <c r="A62" s="133" t="s">
        <v>47</v>
      </c>
      <c r="B62" s="133"/>
      <c r="C62" s="16">
        <v>246</v>
      </c>
      <c r="D62" s="37">
        <v>1102.0325203252032</v>
      </c>
    </row>
    <row r="63" spans="1:4" s="15" customFormat="1" ht="12" customHeight="1">
      <c r="A63" s="133" t="s">
        <v>48</v>
      </c>
      <c r="B63" s="133"/>
      <c r="C63" s="16">
        <v>202</v>
      </c>
      <c r="D63" s="37">
        <v>854.4554455445544</v>
      </c>
    </row>
    <row r="64" spans="1:4" s="15" customFormat="1" ht="12" customHeight="1">
      <c r="A64" s="133" t="s">
        <v>49</v>
      </c>
      <c r="B64" s="133"/>
      <c r="C64" s="16">
        <v>2165</v>
      </c>
      <c r="D64" s="37">
        <v>546.6512702078522</v>
      </c>
    </row>
    <row r="65" spans="1:4" s="15" customFormat="1" ht="12" customHeight="1">
      <c r="A65" s="133" t="s">
        <v>50</v>
      </c>
      <c r="B65" s="133"/>
      <c r="C65" s="16">
        <v>746</v>
      </c>
      <c r="D65" s="37">
        <v>43.5656836461126</v>
      </c>
    </row>
    <row r="66" spans="1:4" s="15" customFormat="1" ht="12" customHeight="1">
      <c r="A66" s="133" t="s">
        <v>51</v>
      </c>
      <c r="B66" s="133"/>
      <c r="C66" s="16">
        <v>229</v>
      </c>
      <c r="D66" s="37">
        <v>2019.2139737991265</v>
      </c>
    </row>
    <row r="67" spans="1:4" s="15" customFormat="1" ht="12" customHeight="1">
      <c r="A67" s="133" t="s">
        <v>52</v>
      </c>
      <c r="B67" s="133"/>
      <c r="C67" s="16">
        <v>518</v>
      </c>
      <c r="D67" s="37">
        <v>465.05791505791507</v>
      </c>
    </row>
    <row r="68" spans="1:4" s="15" customFormat="1" ht="12" customHeight="1">
      <c r="A68" s="133" t="s">
        <v>53</v>
      </c>
      <c r="B68" s="133"/>
      <c r="C68" s="16">
        <v>597</v>
      </c>
      <c r="D68" s="37">
        <v>425.2931323283082</v>
      </c>
    </row>
    <row r="69" spans="1:4" s="15" customFormat="1" ht="12" customHeight="1">
      <c r="A69" s="133" t="s">
        <v>54</v>
      </c>
      <c r="B69" s="133"/>
      <c r="C69" s="16">
        <v>615</v>
      </c>
      <c r="D69" s="37">
        <v>718.3739837398374</v>
      </c>
    </row>
    <row r="70" spans="1:4" s="15" customFormat="1" ht="12" customHeight="1">
      <c r="A70" s="139" t="s">
        <v>55</v>
      </c>
      <c r="B70" s="139"/>
      <c r="C70" s="22">
        <v>161</v>
      </c>
      <c r="D70" s="34">
        <v>1932.9192546583852</v>
      </c>
    </row>
    <row r="71" spans="1:4" s="15" customFormat="1" ht="12" customHeight="1">
      <c r="A71" s="19"/>
      <c r="B71" s="19"/>
      <c r="C71" s="19"/>
      <c r="D71" s="36"/>
    </row>
    <row r="72" spans="1:4" s="15" customFormat="1" ht="12" customHeight="1">
      <c r="A72" s="140" t="s">
        <v>56</v>
      </c>
      <c r="B72" s="140"/>
      <c r="C72" s="14">
        <v>30805</v>
      </c>
      <c r="D72" s="32">
        <v>474.09511442947576</v>
      </c>
    </row>
    <row r="73" spans="1:4" s="15" customFormat="1" ht="12" customHeight="1">
      <c r="A73" s="133" t="s">
        <v>57</v>
      </c>
      <c r="B73" s="133"/>
      <c r="C73" s="16">
        <v>249</v>
      </c>
      <c r="D73" s="33">
        <v>1676.305220883534</v>
      </c>
    </row>
    <row r="74" spans="1:4" s="15" customFormat="1" ht="12" customHeight="1">
      <c r="A74" s="133" t="s">
        <v>58</v>
      </c>
      <c r="B74" s="133"/>
      <c r="C74" s="16">
        <v>2192</v>
      </c>
      <c r="D74" s="33">
        <v>61.31386861313869</v>
      </c>
    </row>
    <row r="75" spans="1:4" s="15" customFormat="1" ht="12" customHeight="1">
      <c r="A75" s="133" t="s">
        <v>59</v>
      </c>
      <c r="B75" s="133"/>
      <c r="C75" s="16">
        <v>272</v>
      </c>
      <c r="D75" s="33">
        <v>119.85294117647058</v>
      </c>
    </row>
    <row r="76" spans="1:4" s="15" customFormat="1" ht="12" customHeight="1">
      <c r="A76" s="133" t="s">
        <v>60</v>
      </c>
      <c r="B76" s="133"/>
      <c r="C76" s="16">
        <v>850</v>
      </c>
      <c r="D76" s="33">
        <v>111.52941176470588</v>
      </c>
    </row>
    <row r="77" spans="1:4" s="15" customFormat="1" ht="12" customHeight="1">
      <c r="A77" s="133" t="s">
        <v>61</v>
      </c>
      <c r="B77" s="133"/>
      <c r="C77" s="16">
        <v>378</v>
      </c>
      <c r="D77" s="33">
        <v>77.5132275132275</v>
      </c>
    </row>
    <row r="78" spans="1:4" s="15" customFormat="1" ht="12" customHeight="1">
      <c r="A78" s="133" t="s">
        <v>62</v>
      </c>
      <c r="B78" s="133"/>
      <c r="C78" s="16">
        <v>187</v>
      </c>
      <c r="D78" s="33">
        <v>805.8823529411765</v>
      </c>
    </row>
    <row r="79" spans="1:4" s="15" customFormat="1" ht="12" customHeight="1">
      <c r="A79" s="133" t="s">
        <v>63</v>
      </c>
      <c r="B79" s="133"/>
      <c r="C79" s="16">
        <v>248</v>
      </c>
      <c r="D79" s="33">
        <v>254.83870967741936</v>
      </c>
    </row>
    <row r="80" spans="1:4" s="15" customFormat="1" ht="12" customHeight="1">
      <c r="A80" s="133" t="s">
        <v>64</v>
      </c>
      <c r="B80" s="133"/>
      <c r="C80" s="16">
        <v>643</v>
      </c>
      <c r="D80" s="33">
        <v>378.0715396578538</v>
      </c>
    </row>
    <row r="81" spans="1:4" s="15" customFormat="1" ht="12" customHeight="1">
      <c r="A81" s="133" t="s">
        <v>65</v>
      </c>
      <c r="B81" s="133"/>
      <c r="C81" s="16">
        <v>182</v>
      </c>
      <c r="D81" s="33">
        <v>488.4615384615385</v>
      </c>
    </row>
    <row r="82" spans="1:4" s="15" customFormat="1" ht="12" customHeight="1">
      <c r="A82" s="133" t="s">
        <v>66</v>
      </c>
      <c r="B82" s="133"/>
      <c r="C82" s="16">
        <v>421</v>
      </c>
      <c r="D82" s="33">
        <v>34.441805225653205</v>
      </c>
    </row>
    <row r="83" spans="1:4" s="15" customFormat="1" ht="12" customHeight="1">
      <c r="A83" s="133" t="s">
        <v>67</v>
      </c>
      <c r="B83" s="133"/>
      <c r="C83" s="16">
        <v>404</v>
      </c>
      <c r="D83" s="33">
        <v>116.08910891089108</v>
      </c>
    </row>
    <row r="84" spans="1:4" s="15" customFormat="1" ht="12" customHeight="1">
      <c r="A84" s="133" t="s">
        <v>68</v>
      </c>
      <c r="B84" s="133"/>
      <c r="C84" s="16">
        <v>396</v>
      </c>
      <c r="D84" s="33">
        <v>181.31313131313132</v>
      </c>
    </row>
    <row r="85" spans="1:4" s="15" customFormat="1" ht="12" customHeight="1">
      <c r="A85" s="133" t="s">
        <v>69</v>
      </c>
      <c r="B85" s="133"/>
      <c r="C85" s="16">
        <v>76</v>
      </c>
      <c r="D85" s="33">
        <v>1968.4210526315792</v>
      </c>
    </row>
    <row r="86" spans="1:4" s="15" customFormat="1" ht="12" customHeight="1">
      <c r="A86" s="133" t="s">
        <v>70</v>
      </c>
      <c r="B86" s="133"/>
      <c r="C86" s="16">
        <v>452</v>
      </c>
      <c r="D86" s="33">
        <v>467.69911504424783</v>
      </c>
    </row>
    <row r="87" spans="1:4" s="15" customFormat="1" ht="12" customHeight="1">
      <c r="A87" s="133" t="s">
        <v>71</v>
      </c>
      <c r="B87" s="133"/>
      <c r="C87" s="16">
        <v>130</v>
      </c>
      <c r="D87" s="33">
        <v>1510</v>
      </c>
    </row>
    <row r="88" spans="1:4" s="15" customFormat="1" ht="12" customHeight="1">
      <c r="A88" s="133" t="s">
        <v>72</v>
      </c>
      <c r="B88" s="133"/>
      <c r="C88" s="16">
        <v>3635</v>
      </c>
      <c r="D88" s="33">
        <v>175.13067400275105</v>
      </c>
    </row>
    <row r="89" spans="1:4" s="15" customFormat="1" ht="12" customHeight="1">
      <c r="A89" s="133" t="s">
        <v>74</v>
      </c>
      <c r="B89" s="133"/>
      <c r="C89" s="16">
        <v>475</v>
      </c>
      <c r="D89" s="33">
        <v>178.94736842105263</v>
      </c>
    </row>
    <row r="90" spans="1:4" s="15" customFormat="1" ht="12" customHeight="1">
      <c r="A90" s="133" t="s">
        <v>75</v>
      </c>
      <c r="B90" s="133"/>
      <c r="C90" s="16">
        <v>284</v>
      </c>
      <c r="D90" s="33">
        <v>1499.6478873239437</v>
      </c>
    </row>
    <row r="91" spans="1:4" s="15" customFormat="1" ht="12" customHeight="1">
      <c r="A91" s="133" t="s">
        <v>76</v>
      </c>
      <c r="B91" s="133"/>
      <c r="C91" s="16">
        <v>273</v>
      </c>
      <c r="D91" s="33">
        <v>20.146520146520146</v>
      </c>
    </row>
    <row r="92" spans="1:4" s="15" customFormat="1" ht="12" customHeight="1">
      <c r="A92" s="133" t="s">
        <v>77</v>
      </c>
      <c r="B92" s="133"/>
      <c r="C92" s="16">
        <v>528</v>
      </c>
      <c r="D92" s="33">
        <v>22.916666666666664</v>
      </c>
    </row>
    <row r="93" spans="1:4" s="15" customFormat="1" ht="12" customHeight="1">
      <c r="A93" s="133" t="s">
        <v>78</v>
      </c>
      <c r="B93" s="133"/>
      <c r="C93" s="16">
        <v>610</v>
      </c>
      <c r="D93" s="33">
        <v>727.7049180327868</v>
      </c>
    </row>
    <row r="94" spans="1:4" s="15" customFormat="1" ht="12" customHeight="1">
      <c r="A94" s="133" t="s">
        <v>79</v>
      </c>
      <c r="B94" s="133"/>
      <c r="C94" s="16">
        <v>206</v>
      </c>
      <c r="D94" s="33">
        <v>979.1262135922331</v>
      </c>
    </row>
    <row r="95" spans="1:4" s="15" customFormat="1" ht="12" customHeight="1">
      <c r="A95" s="133" t="s">
        <v>80</v>
      </c>
      <c r="B95" s="133"/>
      <c r="C95" s="16">
        <v>438</v>
      </c>
      <c r="D95" s="33">
        <v>187.67123287671234</v>
      </c>
    </row>
    <row r="96" spans="1:4" s="15" customFormat="1" ht="12" customHeight="1">
      <c r="A96" s="133" t="s">
        <v>81</v>
      </c>
      <c r="B96" s="133"/>
      <c r="C96" s="16">
        <v>106</v>
      </c>
      <c r="D96" s="33">
        <v>1229.245283018868</v>
      </c>
    </row>
    <row r="97" spans="1:4" s="15" customFormat="1" ht="12" customHeight="1">
      <c r="A97" s="133" t="s">
        <v>82</v>
      </c>
      <c r="B97" s="133"/>
      <c r="C97" s="16">
        <v>288</v>
      </c>
      <c r="D97" s="33">
        <v>186.45833333333331</v>
      </c>
    </row>
    <row r="98" spans="1:4" s="15" customFormat="1" ht="12" customHeight="1">
      <c r="A98" s="133" t="s">
        <v>83</v>
      </c>
      <c r="B98" s="133"/>
      <c r="C98" s="16">
        <v>63</v>
      </c>
      <c r="D98" s="33">
        <v>787.3015873015872</v>
      </c>
    </row>
    <row r="99" spans="1:4" s="15" customFormat="1" ht="12" customHeight="1">
      <c r="A99" s="133" t="s">
        <v>84</v>
      </c>
      <c r="B99" s="133"/>
      <c r="C99" s="16">
        <v>69</v>
      </c>
      <c r="D99" s="33">
        <v>1771.014492753623</v>
      </c>
    </row>
    <row r="100" spans="1:4" s="15" customFormat="1" ht="12" customHeight="1">
      <c r="A100" s="133" t="s">
        <v>85</v>
      </c>
      <c r="B100" s="133"/>
      <c r="C100" s="16">
        <v>186</v>
      </c>
      <c r="D100" s="33">
        <v>919.3548387096774</v>
      </c>
    </row>
    <row r="101" spans="1:4" s="15" customFormat="1" ht="12" customHeight="1">
      <c r="A101" s="133" t="s">
        <v>86</v>
      </c>
      <c r="B101" s="133"/>
      <c r="C101" s="16">
        <v>3209</v>
      </c>
      <c r="D101" s="33">
        <v>1746.2760984730444</v>
      </c>
    </row>
    <row r="102" spans="1:4" s="15" customFormat="1" ht="12" customHeight="1">
      <c r="A102" s="133" t="s">
        <v>87</v>
      </c>
      <c r="B102" s="133"/>
      <c r="C102" s="16">
        <v>109</v>
      </c>
      <c r="D102" s="33">
        <v>1345.8715596330276</v>
      </c>
    </row>
    <row r="103" spans="1:4" s="15" customFormat="1" ht="12" customHeight="1">
      <c r="A103" s="133" t="s">
        <v>88</v>
      </c>
      <c r="B103" s="133"/>
      <c r="C103" s="16">
        <v>238</v>
      </c>
      <c r="D103" s="33">
        <v>522.6890756302521</v>
      </c>
    </row>
    <row r="104" spans="1:4" s="15" customFormat="1" ht="12" customHeight="1">
      <c r="A104" s="133" t="s">
        <v>89</v>
      </c>
      <c r="B104" s="133"/>
      <c r="C104" s="16">
        <v>100</v>
      </c>
      <c r="D104" s="33">
        <v>575</v>
      </c>
    </row>
    <row r="105" spans="1:4" s="15" customFormat="1" ht="12" customHeight="1">
      <c r="A105" s="133" t="s">
        <v>90</v>
      </c>
      <c r="B105" s="133"/>
      <c r="C105" s="16">
        <v>73</v>
      </c>
      <c r="D105" s="33">
        <v>8139.726027397261</v>
      </c>
    </row>
    <row r="106" spans="1:4" s="15" customFormat="1" ht="12" customHeight="1">
      <c r="A106" s="133" t="s">
        <v>91</v>
      </c>
      <c r="B106" s="133"/>
      <c r="C106" s="16">
        <v>464</v>
      </c>
      <c r="D106" s="33">
        <v>292.88793103448273</v>
      </c>
    </row>
    <row r="107" spans="1:4" s="15" customFormat="1" ht="12" customHeight="1">
      <c r="A107" s="133" t="s">
        <v>92</v>
      </c>
      <c r="B107" s="133"/>
      <c r="C107" s="16">
        <v>167</v>
      </c>
      <c r="D107" s="33">
        <v>999.4011976047905</v>
      </c>
    </row>
    <row r="108" spans="1:4" s="15" customFormat="1" ht="12" customHeight="1">
      <c r="A108" s="133" t="s">
        <v>93</v>
      </c>
      <c r="B108" s="133"/>
      <c r="C108" s="16">
        <v>1021</v>
      </c>
      <c r="D108" s="33">
        <v>127.03232125367288</v>
      </c>
    </row>
    <row r="109" spans="1:4" s="15" customFormat="1" ht="12" customHeight="1">
      <c r="A109" s="133" t="s">
        <v>94</v>
      </c>
      <c r="B109" s="133"/>
      <c r="C109" s="16">
        <v>513</v>
      </c>
      <c r="D109" s="33">
        <v>55.7504873294347</v>
      </c>
    </row>
    <row r="110" spans="1:4" s="15" customFormat="1" ht="12" customHeight="1">
      <c r="A110" s="133" t="s">
        <v>95</v>
      </c>
      <c r="B110" s="133"/>
      <c r="C110" s="16">
        <v>3704</v>
      </c>
      <c r="D110" s="33">
        <v>119.5194384449244</v>
      </c>
    </row>
    <row r="111" spans="1:4" s="15" customFormat="1" ht="12" customHeight="1">
      <c r="A111" s="133" t="s">
        <v>96</v>
      </c>
      <c r="B111" s="133"/>
      <c r="C111" s="16">
        <v>336</v>
      </c>
      <c r="D111" s="33">
        <v>264.2857142857143</v>
      </c>
    </row>
    <row r="112" spans="1:4" s="15" customFormat="1" ht="12" customHeight="1">
      <c r="A112" s="133" t="s">
        <v>97</v>
      </c>
      <c r="B112" s="133"/>
      <c r="C112" s="16">
        <v>280</v>
      </c>
      <c r="D112" s="33">
        <v>260.3571428571429</v>
      </c>
    </row>
    <row r="113" spans="1:4" s="15" customFormat="1" ht="12" customHeight="1">
      <c r="A113" s="133" t="s">
        <v>98</v>
      </c>
      <c r="B113" s="133"/>
      <c r="C113" s="16">
        <v>157</v>
      </c>
      <c r="D113" s="33">
        <v>524.203821656051</v>
      </c>
    </row>
    <row r="114" spans="1:4" s="15" customFormat="1" ht="12" customHeight="1">
      <c r="A114" s="133" t="s">
        <v>99</v>
      </c>
      <c r="B114" s="133"/>
      <c r="C114" s="16">
        <v>91</v>
      </c>
      <c r="D114" s="33">
        <v>353.8461538461538</v>
      </c>
    </row>
    <row r="115" spans="1:4" s="15" customFormat="1" ht="12" customHeight="1">
      <c r="A115" s="133" t="s">
        <v>100</v>
      </c>
      <c r="B115" s="133"/>
      <c r="C115" s="16">
        <v>431</v>
      </c>
      <c r="D115" s="33">
        <v>187.23897911832947</v>
      </c>
    </row>
    <row r="116" spans="1:4" s="15" customFormat="1" ht="12" customHeight="1">
      <c r="A116" s="133" t="s">
        <v>101</v>
      </c>
      <c r="B116" s="133"/>
      <c r="C116" s="16">
        <v>207</v>
      </c>
      <c r="D116" s="33">
        <v>678.743961352657</v>
      </c>
    </row>
    <row r="117" spans="1:4" s="15" customFormat="1" ht="12" customHeight="1">
      <c r="A117" s="133" t="s">
        <v>102</v>
      </c>
      <c r="B117" s="133"/>
      <c r="C117" s="16">
        <v>89</v>
      </c>
      <c r="D117" s="33">
        <v>4202.247191011236</v>
      </c>
    </row>
    <row r="118" spans="1:4" s="15" customFormat="1" ht="12" customHeight="1">
      <c r="A118" s="133" t="s">
        <v>103</v>
      </c>
      <c r="B118" s="133"/>
      <c r="C118" s="16">
        <v>620</v>
      </c>
      <c r="D118" s="33">
        <v>284.03225806451616</v>
      </c>
    </row>
    <row r="119" spans="1:4" s="15" customFormat="1" ht="12" customHeight="1">
      <c r="A119" s="133" t="s">
        <v>104</v>
      </c>
      <c r="B119" s="133"/>
      <c r="C119" s="16">
        <v>41</v>
      </c>
      <c r="D119" s="33">
        <v>1890.2439024390244</v>
      </c>
    </row>
    <row r="120" spans="1:4" s="15" customFormat="1" ht="12" customHeight="1">
      <c r="A120" s="133" t="s">
        <v>105</v>
      </c>
      <c r="B120" s="133"/>
      <c r="C120" s="16">
        <v>158</v>
      </c>
      <c r="D120" s="33">
        <v>964.5569620253165</v>
      </c>
    </row>
    <row r="121" spans="1:4" s="15" customFormat="1" ht="12" customHeight="1">
      <c r="A121" s="133" t="s">
        <v>106</v>
      </c>
      <c r="B121" s="133"/>
      <c r="C121" s="16">
        <v>304</v>
      </c>
      <c r="D121" s="33">
        <v>454.9342105263157</v>
      </c>
    </row>
    <row r="122" spans="1:4" s="15" customFormat="1" ht="12" customHeight="1">
      <c r="A122" s="133" t="s">
        <v>107</v>
      </c>
      <c r="B122" s="133"/>
      <c r="C122" s="16">
        <v>553</v>
      </c>
      <c r="D122" s="33">
        <v>142.13381555153708</v>
      </c>
    </row>
    <row r="123" spans="1:4" s="15" customFormat="1" ht="12" customHeight="1">
      <c r="A123" s="133" t="s">
        <v>108</v>
      </c>
      <c r="B123" s="133"/>
      <c r="C123" s="16">
        <v>74</v>
      </c>
      <c r="D123" s="33">
        <v>2894.5945945945946</v>
      </c>
    </row>
    <row r="124" spans="1:4" s="15" customFormat="1" ht="12" customHeight="1">
      <c r="A124" s="133" t="s">
        <v>109</v>
      </c>
      <c r="B124" s="133"/>
      <c r="C124" s="16">
        <v>287</v>
      </c>
      <c r="D124" s="33">
        <v>237.28222996515677</v>
      </c>
    </row>
    <row r="125" spans="1:4" s="15" customFormat="1" ht="12" customHeight="1">
      <c r="A125" s="133" t="s">
        <v>110</v>
      </c>
      <c r="B125" s="133"/>
      <c r="C125" s="16">
        <v>1106</v>
      </c>
      <c r="D125" s="33">
        <v>168.44484629294755</v>
      </c>
    </row>
    <row r="126" spans="1:4" s="15" customFormat="1" ht="12" customHeight="1">
      <c r="A126" s="133" t="s">
        <v>111</v>
      </c>
      <c r="B126" s="133"/>
      <c r="C126" s="16">
        <v>85</v>
      </c>
      <c r="D126" s="33">
        <v>2189.4117647058824</v>
      </c>
    </row>
    <row r="127" spans="1:4" s="15" customFormat="1" ht="12" customHeight="1">
      <c r="A127" s="133" t="s">
        <v>112</v>
      </c>
      <c r="B127" s="133"/>
      <c r="C127" s="16">
        <v>524</v>
      </c>
      <c r="D127" s="33">
        <v>586.0687022900763</v>
      </c>
    </row>
    <row r="128" spans="1:4" s="15" customFormat="1" ht="12" customHeight="1">
      <c r="A128" s="133" t="s">
        <v>113</v>
      </c>
      <c r="B128" s="133"/>
      <c r="C128" s="16">
        <v>1134</v>
      </c>
      <c r="D128" s="33">
        <v>57.407407407407405</v>
      </c>
    </row>
    <row r="129" spans="1:4" s="15" customFormat="1" ht="12" customHeight="1">
      <c r="A129" s="133" t="s">
        <v>114</v>
      </c>
      <c r="B129" s="133"/>
      <c r="C129" s="16">
        <v>151</v>
      </c>
      <c r="D129" s="33">
        <v>384.7682119205298</v>
      </c>
    </row>
    <row r="130" spans="1:4" s="15" customFormat="1" ht="12" customHeight="1">
      <c r="A130" s="133" t="s">
        <v>115</v>
      </c>
      <c r="B130" s="133"/>
      <c r="C130" s="16">
        <v>139</v>
      </c>
      <c r="D130" s="33">
        <v>1389.928057553957</v>
      </c>
    </row>
    <row r="131" spans="1:4" s="15" customFormat="1" ht="12" customHeight="1">
      <c r="A131" s="141" t="s">
        <v>116</v>
      </c>
      <c r="B131" s="141"/>
      <c r="C131" s="22">
        <v>191</v>
      </c>
      <c r="D131" s="33">
        <v>193.717277486911</v>
      </c>
    </row>
    <row r="132" spans="1:4" s="15" customFormat="1" ht="12" customHeight="1">
      <c r="A132" s="133" t="s">
        <v>220</v>
      </c>
      <c r="B132" s="133"/>
      <c r="C132" s="16">
        <v>8</v>
      </c>
      <c r="D132" s="33" t="s">
        <v>226</v>
      </c>
    </row>
    <row r="133" spans="1:4" s="15" customFormat="1" ht="12" customHeight="1">
      <c r="A133" s="21" t="s">
        <v>233</v>
      </c>
      <c r="B133" s="21"/>
      <c r="C133" s="29">
        <v>2995</v>
      </c>
      <c r="D133" s="34" t="s">
        <v>226</v>
      </c>
    </row>
    <row r="134" spans="1:4" s="15" customFormat="1" ht="12" customHeight="1">
      <c r="A134" s="19"/>
      <c r="B134" s="19"/>
      <c r="C134" s="19"/>
      <c r="D134" s="36"/>
    </row>
    <row r="135" spans="1:4" s="15" customFormat="1" ht="12" customHeight="1">
      <c r="A135" s="140" t="s">
        <v>117</v>
      </c>
      <c r="B135" s="140"/>
      <c r="C135" s="14">
        <v>55093</v>
      </c>
      <c r="D135" s="31">
        <v>113.96547655782041</v>
      </c>
    </row>
    <row r="136" spans="1:4" s="15" customFormat="1" ht="12" customHeight="1">
      <c r="A136" s="133" t="s">
        <v>118</v>
      </c>
      <c r="B136" s="133"/>
      <c r="C136" s="16">
        <v>497</v>
      </c>
      <c r="D136" s="33">
        <v>1096.579476861167</v>
      </c>
    </row>
    <row r="137" spans="1:4" s="15" customFormat="1" ht="12" customHeight="1">
      <c r="A137" s="133" t="s">
        <v>119</v>
      </c>
      <c r="B137" s="133"/>
      <c r="C137" s="16">
        <v>4856</v>
      </c>
      <c r="D137" s="33">
        <v>3.8714991762767705</v>
      </c>
    </row>
    <row r="138" spans="1:4" s="15" customFormat="1" ht="12" customHeight="1">
      <c r="A138" s="133" t="s">
        <v>120</v>
      </c>
      <c r="B138" s="133"/>
      <c r="C138" s="16">
        <v>384</v>
      </c>
      <c r="D138" s="33">
        <v>140.36458333333331</v>
      </c>
    </row>
    <row r="139" spans="1:4" s="15" customFormat="1" ht="12" customHeight="1">
      <c r="A139" s="133" t="s">
        <v>121</v>
      </c>
      <c r="B139" s="133"/>
      <c r="C139" s="16">
        <v>1779</v>
      </c>
      <c r="D139" s="33">
        <v>103.87858347386172</v>
      </c>
    </row>
    <row r="140" spans="1:4" s="15" customFormat="1" ht="12" customHeight="1">
      <c r="A140" s="133" t="s">
        <v>122</v>
      </c>
      <c r="B140" s="133"/>
      <c r="C140" s="16">
        <v>548</v>
      </c>
      <c r="D140" s="33">
        <v>125.72992700729928</v>
      </c>
    </row>
    <row r="141" spans="1:4" s="15" customFormat="1" ht="12" customHeight="1">
      <c r="A141" s="133" t="s">
        <v>123</v>
      </c>
      <c r="B141" s="133"/>
      <c r="C141" s="16">
        <v>5139</v>
      </c>
      <c r="D141" s="33">
        <v>23.195174158396576</v>
      </c>
    </row>
    <row r="142" spans="1:4" s="15" customFormat="1" ht="12" customHeight="1">
      <c r="A142" s="133" t="s">
        <v>124</v>
      </c>
      <c r="B142" s="133"/>
      <c r="C142" s="16">
        <v>773</v>
      </c>
      <c r="D142" s="33">
        <v>1.5523932729624839</v>
      </c>
    </row>
    <row r="143" spans="1:4" s="15" customFormat="1" ht="12" customHeight="1">
      <c r="A143" s="133" t="s">
        <v>125</v>
      </c>
      <c r="B143" s="133"/>
      <c r="C143" s="16">
        <v>3572</v>
      </c>
      <c r="D143" s="33">
        <v>80.59910414333706</v>
      </c>
    </row>
    <row r="144" spans="1:4" s="15" customFormat="1" ht="12" customHeight="1">
      <c r="A144" s="133" t="s">
        <v>126</v>
      </c>
      <c r="B144" s="133"/>
      <c r="C144" s="16">
        <v>2572</v>
      </c>
      <c r="D144" s="33">
        <v>3.9657853810264383</v>
      </c>
    </row>
    <row r="145" spans="1:4" s="27" customFormat="1" ht="12" customHeight="1">
      <c r="A145" s="166" t="s">
        <v>127</v>
      </c>
      <c r="B145" s="166"/>
      <c r="C145" s="28">
        <v>5180</v>
      </c>
      <c r="D145" s="33">
        <v>96.81467181467181</v>
      </c>
    </row>
    <row r="146" spans="1:4" s="15" customFormat="1" ht="12" customHeight="1">
      <c r="A146" s="133" t="s">
        <v>128</v>
      </c>
      <c r="B146" s="133"/>
      <c r="C146" s="16">
        <v>704</v>
      </c>
      <c r="D146" s="33">
        <v>626.4204545454546</v>
      </c>
    </row>
    <row r="147" spans="1:4" s="15" customFormat="1" ht="12" customHeight="1">
      <c r="A147" s="133" t="s">
        <v>129</v>
      </c>
      <c r="B147" s="133"/>
      <c r="C147" s="16">
        <v>1108</v>
      </c>
      <c r="D147" s="33">
        <v>3.15884476534296</v>
      </c>
    </row>
    <row r="148" spans="1:4" s="15" customFormat="1" ht="12" customHeight="1">
      <c r="A148" s="133" t="s">
        <v>130</v>
      </c>
      <c r="B148" s="133"/>
      <c r="C148" s="16">
        <v>1711</v>
      </c>
      <c r="D148" s="33">
        <v>19.579193454120396</v>
      </c>
    </row>
    <row r="149" spans="1:4" s="15" customFormat="1" ht="12" customHeight="1">
      <c r="A149" s="133" t="s">
        <v>131</v>
      </c>
      <c r="B149" s="133"/>
      <c r="C149" s="16">
        <v>5811</v>
      </c>
      <c r="D149" s="33">
        <v>21.270005162622613</v>
      </c>
    </row>
    <row r="150" spans="1:4" s="15" customFormat="1" ht="12" customHeight="1">
      <c r="A150" s="133" t="s">
        <v>132</v>
      </c>
      <c r="B150" s="133"/>
      <c r="C150" s="16">
        <v>1927</v>
      </c>
      <c r="D150" s="33">
        <v>803.4769071094967</v>
      </c>
    </row>
    <row r="151" spans="1:4" s="15" customFormat="1" ht="12" customHeight="1">
      <c r="A151" s="133" t="s">
        <v>133</v>
      </c>
      <c r="B151" s="133"/>
      <c r="C151" s="16">
        <v>953</v>
      </c>
      <c r="D151" s="33">
        <v>673.0325288562434</v>
      </c>
    </row>
    <row r="152" spans="1:4" s="15" customFormat="1" ht="12" customHeight="1">
      <c r="A152" s="133" t="s">
        <v>134</v>
      </c>
      <c r="B152" s="133"/>
      <c r="C152" s="16">
        <v>1214</v>
      </c>
      <c r="D152" s="33">
        <v>17.462932454695224</v>
      </c>
    </row>
    <row r="153" spans="1:4" s="15" customFormat="1" ht="12" customHeight="1">
      <c r="A153" s="133" t="s">
        <v>135</v>
      </c>
      <c r="B153" s="133"/>
      <c r="C153" s="16">
        <v>585</v>
      </c>
      <c r="D153" s="33">
        <v>1232.820512820513</v>
      </c>
    </row>
    <row r="154" spans="1:4" s="15" customFormat="1" ht="12" customHeight="1">
      <c r="A154" s="133" t="s">
        <v>136</v>
      </c>
      <c r="B154" s="133"/>
      <c r="C154" s="16">
        <v>861</v>
      </c>
      <c r="D154" s="33">
        <v>6.155632984901278</v>
      </c>
    </row>
    <row r="155" spans="1:4" s="15" customFormat="1" ht="12" customHeight="1">
      <c r="A155" s="133" t="s">
        <v>137</v>
      </c>
      <c r="B155" s="133"/>
      <c r="C155" s="16">
        <v>60</v>
      </c>
      <c r="D155" s="33">
        <v>4696.666666666667</v>
      </c>
    </row>
    <row r="156" spans="1:4" s="15" customFormat="1" ht="12" customHeight="1">
      <c r="A156" s="133" t="s">
        <v>138</v>
      </c>
      <c r="B156" s="133"/>
      <c r="C156" s="16">
        <v>2986</v>
      </c>
      <c r="D156" s="33">
        <v>8.84125920964501</v>
      </c>
    </row>
    <row r="157" spans="1:4" s="15" customFormat="1" ht="12" customHeight="1">
      <c r="A157" s="133" t="s">
        <v>139</v>
      </c>
      <c r="B157" s="133"/>
      <c r="C157" s="16">
        <v>194</v>
      </c>
      <c r="D157" s="33">
        <v>392.2680412371134</v>
      </c>
    </row>
    <row r="158" spans="1:4" s="15" customFormat="1" ht="12" customHeight="1">
      <c r="A158" s="133" t="s">
        <v>140</v>
      </c>
      <c r="B158" s="133"/>
      <c r="C158" s="16">
        <v>502</v>
      </c>
      <c r="D158" s="33">
        <v>134.4621513944223</v>
      </c>
    </row>
    <row r="159" spans="1:4" s="15" customFormat="1" ht="12" customHeight="1">
      <c r="A159" s="133" t="s">
        <v>141</v>
      </c>
      <c r="B159" s="133"/>
      <c r="C159" s="16">
        <v>3752</v>
      </c>
      <c r="D159" s="33">
        <v>2.5852878464818763</v>
      </c>
    </row>
    <row r="160" spans="1:4" s="15" customFormat="1" ht="12" customHeight="1">
      <c r="A160" s="133" t="s">
        <v>142</v>
      </c>
      <c r="B160" s="133"/>
      <c r="C160" s="16">
        <v>289</v>
      </c>
      <c r="D160" s="33">
        <v>261.93771626297575</v>
      </c>
    </row>
    <row r="161" spans="1:4" s="15" customFormat="1" ht="12" customHeight="1">
      <c r="A161" s="133" t="s">
        <v>143</v>
      </c>
      <c r="B161" s="133"/>
      <c r="C161" s="16">
        <v>369</v>
      </c>
      <c r="D161" s="33">
        <v>720.8672086720867</v>
      </c>
    </row>
    <row r="162" spans="1:4" s="15" customFormat="1" ht="12" customHeight="1">
      <c r="A162" s="133" t="s">
        <v>144</v>
      </c>
      <c r="B162" s="133"/>
      <c r="C162" s="16">
        <v>4079</v>
      </c>
      <c r="D162" s="33">
        <v>1.3483696984555038</v>
      </c>
    </row>
    <row r="163" spans="1:4" s="15" customFormat="1" ht="12" customHeight="1">
      <c r="A163" s="133" t="s">
        <v>145</v>
      </c>
      <c r="B163" s="133"/>
      <c r="C163" s="16">
        <v>300</v>
      </c>
      <c r="D163" s="33">
        <v>373.3333333333333</v>
      </c>
    </row>
    <row r="164" spans="1:4" s="15" customFormat="1" ht="12" customHeight="1">
      <c r="A164" s="133" t="s">
        <v>146</v>
      </c>
      <c r="B164" s="133"/>
      <c r="C164" s="16">
        <v>2388</v>
      </c>
      <c r="D164" s="33">
        <v>11.557788944723619</v>
      </c>
    </row>
    <row r="165" spans="1:4" s="15" customFormat="1" ht="12" customHeight="1">
      <c r="A165" s="21" t="s">
        <v>232</v>
      </c>
      <c r="B165" s="21"/>
      <c r="C165" s="29">
        <v>4078</v>
      </c>
      <c r="D165" s="34" t="s">
        <v>226</v>
      </c>
    </row>
    <row r="166" spans="1:4" s="15" customFormat="1" ht="12" customHeight="1">
      <c r="A166" s="19"/>
      <c r="B166" s="19"/>
      <c r="C166" s="19"/>
      <c r="D166" s="36"/>
    </row>
    <row r="167" spans="1:4" s="15" customFormat="1" ht="12" customHeight="1">
      <c r="A167" s="140" t="s">
        <v>147</v>
      </c>
      <c r="B167" s="140"/>
      <c r="C167" s="14">
        <v>56934</v>
      </c>
      <c r="D167" s="32">
        <v>10.44015878034215</v>
      </c>
    </row>
    <row r="168" spans="1:4" s="15" customFormat="1" ht="12" customHeight="1">
      <c r="A168" s="133" t="s">
        <v>148</v>
      </c>
      <c r="B168" s="133"/>
      <c r="C168" s="16">
        <v>2734</v>
      </c>
      <c r="D168" s="33">
        <v>53.365032918800296</v>
      </c>
    </row>
    <row r="169" spans="1:4" s="15" customFormat="1" ht="12" customHeight="1">
      <c r="A169" s="133" t="s">
        <v>149</v>
      </c>
      <c r="B169" s="133"/>
      <c r="C169" s="16">
        <v>2204</v>
      </c>
      <c r="D169" s="33">
        <v>2.3139745916515424</v>
      </c>
    </row>
    <row r="170" spans="1:4" s="15" customFormat="1" ht="12" customHeight="1">
      <c r="A170" s="133" t="s">
        <v>150</v>
      </c>
      <c r="B170" s="133"/>
      <c r="C170" s="16">
        <v>4327</v>
      </c>
      <c r="D170" s="33">
        <v>1.2710885139819736</v>
      </c>
    </row>
    <row r="171" spans="1:4" s="15" customFormat="1" ht="12" customHeight="1">
      <c r="A171" s="133" t="s">
        <v>151</v>
      </c>
      <c r="B171" s="133"/>
      <c r="C171" s="16">
        <v>2007</v>
      </c>
      <c r="D171" s="33">
        <v>3.089187842551071</v>
      </c>
    </row>
    <row r="172" spans="1:4" s="15" customFormat="1" ht="12" customHeight="1">
      <c r="A172" s="133" t="s">
        <v>152</v>
      </c>
      <c r="B172" s="133"/>
      <c r="C172" s="16">
        <v>15142</v>
      </c>
      <c r="D172" s="33">
        <v>7.627790252278431</v>
      </c>
    </row>
    <row r="173" spans="1:4" s="15" customFormat="1" ht="12" customHeight="1">
      <c r="A173" s="133" t="s">
        <v>153</v>
      </c>
      <c r="B173" s="133"/>
      <c r="C173" s="16">
        <v>18750</v>
      </c>
      <c r="D173" s="33">
        <v>3.050666666666667</v>
      </c>
    </row>
    <row r="174" spans="1:4" s="15" customFormat="1" ht="12" customHeight="1">
      <c r="A174" s="133" t="s">
        <v>154</v>
      </c>
      <c r="B174" s="133"/>
      <c r="C174" s="16">
        <v>661</v>
      </c>
      <c r="D174" s="33">
        <v>7.715582450832073</v>
      </c>
    </row>
    <row r="175" spans="1:4" s="15" customFormat="1" ht="12" customHeight="1">
      <c r="A175" s="139" t="s">
        <v>155</v>
      </c>
      <c r="B175" s="139"/>
      <c r="C175" s="22">
        <v>11109</v>
      </c>
      <c r="D175" s="34">
        <v>22.855342515077865</v>
      </c>
    </row>
    <row r="176" spans="1:4" s="15" customFormat="1" ht="12" customHeight="1">
      <c r="A176" s="19"/>
      <c r="B176" s="19"/>
      <c r="C176" s="19"/>
      <c r="D176" s="36"/>
    </row>
    <row r="177" spans="1:4" s="15" customFormat="1" ht="12" customHeight="1">
      <c r="A177" s="140" t="s">
        <v>156</v>
      </c>
      <c r="B177" s="140"/>
      <c r="C177" s="14">
        <v>20558</v>
      </c>
      <c r="D177" s="32">
        <v>240.65084152154878</v>
      </c>
    </row>
    <row r="178" spans="1:4" s="15" customFormat="1" ht="12" customHeight="1">
      <c r="A178" s="133" t="s">
        <v>157</v>
      </c>
      <c r="B178" s="133"/>
      <c r="C178" s="16">
        <v>2128</v>
      </c>
      <c r="D178" s="33">
        <v>208.50563909774436</v>
      </c>
    </row>
    <row r="179" spans="1:4" s="15" customFormat="1" ht="12" customHeight="1">
      <c r="A179" s="133" t="s">
        <v>158</v>
      </c>
      <c r="B179" s="133"/>
      <c r="C179" s="16">
        <v>1915</v>
      </c>
      <c r="D179" s="33">
        <v>926.579634464752</v>
      </c>
    </row>
    <row r="180" spans="1:4" s="15" customFormat="1" ht="12" customHeight="1">
      <c r="A180" s="133" t="s">
        <v>159</v>
      </c>
      <c r="B180" s="133"/>
      <c r="C180" s="16">
        <v>837</v>
      </c>
      <c r="D180" s="33">
        <v>291.39784946236557</v>
      </c>
    </row>
    <row r="181" spans="1:4" s="15" customFormat="1" ht="12" customHeight="1">
      <c r="A181" s="133" t="s">
        <v>160</v>
      </c>
      <c r="B181" s="133"/>
      <c r="C181" s="16">
        <v>828</v>
      </c>
      <c r="D181" s="33">
        <v>329.83091787439616</v>
      </c>
    </row>
    <row r="182" spans="1:4" s="15" customFormat="1" ht="12" customHeight="1">
      <c r="A182" s="133" t="s">
        <v>161</v>
      </c>
      <c r="B182" s="133"/>
      <c r="C182" s="16">
        <v>623</v>
      </c>
      <c r="D182" s="33">
        <v>1357.9454253611557</v>
      </c>
    </row>
    <row r="183" spans="1:4" s="15" customFormat="1" ht="12" customHeight="1">
      <c r="A183" s="133" t="s">
        <v>162</v>
      </c>
      <c r="B183" s="133"/>
      <c r="C183" s="16">
        <v>745</v>
      </c>
      <c r="D183" s="33">
        <v>96.64429530201343</v>
      </c>
    </row>
    <row r="184" spans="1:4" s="15" customFormat="1" ht="12" customHeight="1">
      <c r="A184" s="133" t="s">
        <v>163</v>
      </c>
      <c r="B184" s="133"/>
      <c r="C184" s="16">
        <v>922</v>
      </c>
      <c r="D184" s="33">
        <v>78.85032537960954</v>
      </c>
    </row>
    <row r="185" spans="1:4" s="15" customFormat="1" ht="12" customHeight="1">
      <c r="A185" s="133" t="s">
        <v>164</v>
      </c>
      <c r="B185" s="133"/>
      <c r="C185" s="16">
        <v>994</v>
      </c>
      <c r="D185" s="33">
        <v>80.78470824949699</v>
      </c>
    </row>
    <row r="186" spans="1:4" s="15" customFormat="1" ht="12" customHeight="1">
      <c r="A186" s="133" t="s">
        <v>165</v>
      </c>
      <c r="B186" s="133"/>
      <c r="C186" s="16">
        <v>1282</v>
      </c>
      <c r="D186" s="33">
        <v>29.407176287051485</v>
      </c>
    </row>
    <row r="187" spans="1:4" s="15" customFormat="1" ht="12" customHeight="1">
      <c r="A187" s="133" t="s">
        <v>166</v>
      </c>
      <c r="B187" s="133"/>
      <c r="C187" s="16">
        <v>995</v>
      </c>
      <c r="D187" s="33">
        <v>137.98994974874373</v>
      </c>
    </row>
    <row r="188" spans="1:4" s="15" customFormat="1" ht="12" customHeight="1">
      <c r="A188" s="133" t="s">
        <v>167</v>
      </c>
      <c r="B188" s="133"/>
      <c r="C188" s="16">
        <v>749</v>
      </c>
      <c r="D188" s="33">
        <v>15.48731642189586</v>
      </c>
    </row>
    <row r="189" spans="1:4" s="15" customFormat="1" ht="12" customHeight="1">
      <c r="A189" s="133" t="s">
        <v>168</v>
      </c>
      <c r="B189" s="133"/>
      <c r="C189" s="16">
        <v>964</v>
      </c>
      <c r="D189" s="33">
        <v>283.6099585062241</v>
      </c>
    </row>
    <row r="190" spans="1:4" s="15" customFormat="1" ht="12" customHeight="1">
      <c r="A190" s="133" t="s">
        <v>169</v>
      </c>
      <c r="B190" s="133"/>
      <c r="C190" s="16">
        <v>802</v>
      </c>
      <c r="D190" s="33">
        <v>73.69077306733168</v>
      </c>
    </row>
    <row r="191" spans="1:4" s="15" customFormat="1" ht="12" customHeight="1">
      <c r="A191" s="133" t="s">
        <v>170</v>
      </c>
      <c r="B191" s="133"/>
      <c r="C191" s="16">
        <v>1644</v>
      </c>
      <c r="D191" s="33">
        <v>36.496350364963504</v>
      </c>
    </row>
    <row r="192" spans="1:4" s="15" customFormat="1" ht="12" customHeight="1">
      <c r="A192" s="133" t="s">
        <v>171</v>
      </c>
      <c r="B192" s="133"/>
      <c r="C192" s="16">
        <v>659</v>
      </c>
      <c r="D192" s="33">
        <v>347.19271623672233</v>
      </c>
    </row>
    <row r="193" spans="1:4" s="15" customFormat="1" ht="12" customHeight="1">
      <c r="A193" s="133" t="s">
        <v>172</v>
      </c>
      <c r="B193" s="133"/>
      <c r="C193" s="16">
        <v>3358</v>
      </c>
      <c r="D193" s="33">
        <v>6.611078022632519</v>
      </c>
    </row>
    <row r="194" spans="1:4" s="15" customFormat="1" ht="12" customHeight="1">
      <c r="A194" s="133" t="s">
        <v>173</v>
      </c>
      <c r="B194" s="133"/>
      <c r="C194" s="16">
        <v>825</v>
      </c>
      <c r="D194" s="33">
        <v>377.0909090909091</v>
      </c>
    </row>
    <row r="195" spans="1:4" s="15" customFormat="1" ht="12" customHeight="1">
      <c r="A195" s="21" t="s">
        <v>219</v>
      </c>
      <c r="B195" s="21"/>
      <c r="C195" s="29">
        <v>288</v>
      </c>
      <c r="D195" s="34" t="s">
        <v>226</v>
      </c>
    </row>
    <row r="196" spans="1:4" s="15" customFormat="1" ht="12" customHeight="1">
      <c r="A196" s="19"/>
      <c r="B196" s="19"/>
      <c r="C196" s="19"/>
      <c r="D196" s="36"/>
    </row>
    <row r="197" spans="1:4" s="15" customFormat="1" ht="12" customHeight="1">
      <c r="A197" s="140" t="s">
        <v>174</v>
      </c>
      <c r="B197" s="140"/>
      <c r="C197" s="14">
        <v>16646</v>
      </c>
      <c r="D197" s="32">
        <v>76.4808362369338</v>
      </c>
    </row>
    <row r="198" spans="1:4" s="15" customFormat="1" ht="12" customHeight="1">
      <c r="A198" s="133" t="s">
        <v>175</v>
      </c>
      <c r="B198" s="133"/>
      <c r="C198" s="16">
        <v>5913</v>
      </c>
      <c r="D198" s="33">
        <v>103.0103162523254</v>
      </c>
    </row>
    <row r="199" spans="1:4" s="15" customFormat="1" ht="12" customHeight="1">
      <c r="A199" s="133" t="s">
        <v>176</v>
      </c>
      <c r="B199" s="133"/>
      <c r="C199" s="16">
        <v>2122</v>
      </c>
      <c r="D199" s="33">
        <v>127.66258246936853</v>
      </c>
    </row>
    <row r="200" spans="1:4" s="15" customFormat="1" ht="12" customHeight="1">
      <c r="A200" s="133" t="s">
        <v>177</v>
      </c>
      <c r="B200" s="133"/>
      <c r="C200" s="16">
        <v>1723</v>
      </c>
      <c r="D200" s="33">
        <v>37.1445153801509</v>
      </c>
    </row>
    <row r="201" spans="1:4" s="15" customFormat="1" ht="12" customHeight="1">
      <c r="A201" s="133" t="s">
        <v>178</v>
      </c>
      <c r="B201" s="133"/>
      <c r="C201" s="16">
        <v>1839</v>
      </c>
      <c r="D201" s="33">
        <v>30.288200108754758</v>
      </c>
    </row>
    <row r="202" spans="1:4" s="15" customFormat="1" ht="12" customHeight="1">
      <c r="A202" s="133" t="s">
        <v>179</v>
      </c>
      <c r="B202" s="133"/>
      <c r="C202" s="16">
        <v>3150</v>
      </c>
      <c r="D202" s="33">
        <v>53.87301587301587</v>
      </c>
    </row>
    <row r="203" spans="1:4" s="15" customFormat="1" ht="12" customHeight="1">
      <c r="A203" s="139" t="s">
        <v>180</v>
      </c>
      <c r="B203" s="139"/>
      <c r="C203" s="22">
        <v>1899</v>
      </c>
      <c r="D203" s="34">
        <v>54.60768825697736</v>
      </c>
    </row>
    <row r="204" spans="1:4" s="15" customFormat="1" ht="12" customHeight="1">
      <c r="A204" s="19"/>
      <c r="B204" s="19"/>
      <c r="C204" s="19"/>
      <c r="D204" s="36"/>
    </row>
    <row r="205" spans="1:4" s="15" customFormat="1" ht="12" customHeight="1">
      <c r="A205" s="140" t="s">
        <v>181</v>
      </c>
      <c r="B205" s="140"/>
      <c r="C205" s="14">
        <v>36057</v>
      </c>
      <c r="D205" s="32">
        <v>15.506004381950799</v>
      </c>
    </row>
    <row r="206" spans="1:4" s="15" customFormat="1" ht="12" customHeight="1">
      <c r="A206" s="133" t="s">
        <v>182</v>
      </c>
      <c r="B206" s="133"/>
      <c r="C206" s="16">
        <v>6159</v>
      </c>
      <c r="D206" s="33">
        <v>30.134762136710503</v>
      </c>
    </row>
    <row r="207" spans="1:4" s="15" customFormat="1" ht="12" customHeight="1">
      <c r="A207" s="133" t="s">
        <v>183</v>
      </c>
      <c r="B207" s="133"/>
      <c r="C207" s="16">
        <v>20206</v>
      </c>
      <c r="D207" s="33">
        <v>8.363852321092745</v>
      </c>
    </row>
    <row r="208" spans="1:4" s="15" customFormat="1" ht="12" customHeight="1">
      <c r="A208" s="141" t="s">
        <v>237</v>
      </c>
      <c r="B208" s="141"/>
      <c r="C208" s="29">
        <v>9692</v>
      </c>
      <c r="D208" s="34">
        <v>21.099876186545604</v>
      </c>
    </row>
    <row r="209" spans="1:4" s="15" customFormat="1" ht="12" customHeight="1">
      <c r="A209" s="19"/>
      <c r="B209" s="19"/>
      <c r="C209" s="19"/>
      <c r="D209" s="36"/>
    </row>
    <row r="210" spans="1:4" s="15" customFormat="1" ht="12" customHeight="1">
      <c r="A210" s="140" t="s">
        <v>187</v>
      </c>
      <c r="B210" s="140"/>
      <c r="C210" s="14">
        <v>47966</v>
      </c>
      <c r="D210" s="32">
        <v>19.855731142892882</v>
      </c>
    </row>
    <row r="211" spans="1:4" s="15" customFormat="1" ht="12" customHeight="1">
      <c r="A211" s="133" t="s">
        <v>188</v>
      </c>
      <c r="B211" s="133"/>
      <c r="C211" s="16">
        <v>9437</v>
      </c>
      <c r="D211" s="33">
        <v>16.498887358270636</v>
      </c>
    </row>
    <row r="212" spans="1:4" s="15" customFormat="1" ht="12" customHeight="1">
      <c r="A212" s="133" t="s">
        <v>190</v>
      </c>
      <c r="B212" s="133"/>
      <c r="C212" s="16">
        <v>7523</v>
      </c>
      <c r="D212" s="33">
        <v>1.01023527847933</v>
      </c>
    </row>
    <row r="213" spans="1:4" s="15" customFormat="1" ht="12" customHeight="1">
      <c r="A213" s="133" t="s">
        <v>191</v>
      </c>
      <c r="B213" s="133"/>
      <c r="C213" s="16">
        <v>644</v>
      </c>
      <c r="D213" s="33">
        <v>162.11180124223603</v>
      </c>
    </row>
    <row r="214" spans="1:4" s="15" customFormat="1" ht="12" customHeight="1">
      <c r="A214" s="133" t="s">
        <v>196</v>
      </c>
      <c r="B214" s="133"/>
      <c r="C214" s="16">
        <v>1452</v>
      </c>
      <c r="D214" s="33">
        <v>13.016528925619836</v>
      </c>
    </row>
    <row r="215" spans="1:4" s="15" customFormat="1" ht="12" customHeight="1">
      <c r="A215" s="133" t="s">
        <v>197</v>
      </c>
      <c r="B215" s="133"/>
      <c r="C215" s="16">
        <v>12627</v>
      </c>
      <c r="D215" s="33">
        <v>25.192048784350995</v>
      </c>
    </row>
    <row r="216" spans="1:4" s="15" customFormat="1" ht="12" customHeight="1">
      <c r="A216" s="133" t="s">
        <v>198</v>
      </c>
      <c r="B216" s="133"/>
      <c r="C216" s="16">
        <v>1948</v>
      </c>
      <c r="D216" s="33">
        <v>44.04517453798768</v>
      </c>
    </row>
    <row r="217" spans="1:4" s="15" customFormat="1" ht="12" customHeight="1">
      <c r="A217" s="133" t="s">
        <v>201</v>
      </c>
      <c r="B217" s="133"/>
      <c r="C217" s="16">
        <v>3904</v>
      </c>
      <c r="D217" s="33">
        <v>8.96516393442623</v>
      </c>
    </row>
    <row r="218" spans="1:4" s="15" customFormat="1" ht="12" customHeight="1">
      <c r="A218" s="133" t="s">
        <v>202</v>
      </c>
      <c r="B218" s="133"/>
      <c r="C218" s="16">
        <v>589</v>
      </c>
      <c r="D218" s="33">
        <v>133.446519524618</v>
      </c>
    </row>
    <row r="219" spans="1:4" s="15" customFormat="1" ht="12" customHeight="1">
      <c r="A219" s="133" t="s">
        <v>203</v>
      </c>
      <c r="B219" s="133"/>
      <c r="C219" s="16">
        <v>1685</v>
      </c>
      <c r="D219" s="33">
        <v>24.80712166172107</v>
      </c>
    </row>
    <row r="220" spans="1:4" s="15" customFormat="1" ht="12" customHeight="1">
      <c r="A220" s="133" t="s">
        <v>204</v>
      </c>
      <c r="B220" s="133"/>
      <c r="C220" s="16">
        <v>7520</v>
      </c>
      <c r="D220" s="33">
        <v>13.178191489361701</v>
      </c>
    </row>
    <row r="221" spans="1:4" s="15" customFormat="1" ht="12" customHeight="1">
      <c r="A221" s="139" t="s">
        <v>205</v>
      </c>
      <c r="B221" s="139"/>
      <c r="C221" s="22">
        <v>637</v>
      </c>
      <c r="D221" s="34">
        <v>11.616954474097332</v>
      </c>
    </row>
    <row r="222" spans="1:4" s="15" customFormat="1" ht="12" customHeight="1">
      <c r="A222" s="19"/>
      <c r="B222" s="19"/>
      <c r="C222" s="19"/>
      <c r="D222" s="36"/>
    </row>
    <row r="223" spans="1:4" s="15" customFormat="1" ht="12" customHeight="1">
      <c r="A223" s="140" t="s">
        <v>206</v>
      </c>
      <c r="B223" s="140"/>
      <c r="C223" s="14">
        <v>274147</v>
      </c>
      <c r="D223" s="32">
        <v>124.62365081507367</v>
      </c>
    </row>
    <row r="224" spans="1:4" s="15" customFormat="1" ht="12" customHeight="1">
      <c r="A224" s="133" t="s">
        <v>207</v>
      </c>
      <c r="B224" s="133"/>
      <c r="C224" s="16">
        <v>10088</v>
      </c>
      <c r="D224" s="33">
        <v>491.24702616970654</v>
      </c>
    </row>
    <row r="225" spans="1:4" s="15" customFormat="1" ht="12" customHeight="1">
      <c r="A225" s="133" t="s">
        <v>208</v>
      </c>
      <c r="B225" s="133"/>
      <c r="C225" s="16">
        <v>30805</v>
      </c>
      <c r="D225" s="33">
        <v>474.09511442947576</v>
      </c>
    </row>
    <row r="226" spans="1:4" s="15" customFormat="1" ht="12" customHeight="1">
      <c r="A226" s="133" t="s">
        <v>209</v>
      </c>
      <c r="B226" s="133"/>
      <c r="C226" s="16">
        <v>55093</v>
      </c>
      <c r="D226" s="33">
        <v>113.96547655782041</v>
      </c>
    </row>
    <row r="227" spans="1:4" s="15" customFormat="1" ht="12" customHeight="1">
      <c r="A227" s="133" t="s">
        <v>210</v>
      </c>
      <c r="B227" s="133"/>
      <c r="C227" s="16">
        <v>56934</v>
      </c>
      <c r="D227" s="33">
        <v>10.44015878034215</v>
      </c>
    </row>
    <row r="228" spans="1:4" s="15" customFormat="1" ht="12" customHeight="1">
      <c r="A228" s="133" t="s">
        <v>211</v>
      </c>
      <c r="B228" s="133"/>
      <c r="C228" s="16">
        <v>20558</v>
      </c>
      <c r="D228" s="33">
        <v>240.65084152154878</v>
      </c>
    </row>
    <row r="229" spans="1:4" s="15" customFormat="1" ht="12" customHeight="1">
      <c r="A229" s="133" t="s">
        <v>212</v>
      </c>
      <c r="B229" s="133"/>
      <c r="C229" s="16">
        <v>16646</v>
      </c>
      <c r="D229" s="33">
        <v>76.4808362369338</v>
      </c>
    </row>
    <row r="230" spans="1:4" s="15" customFormat="1" ht="12" customHeight="1">
      <c r="A230" s="133" t="s">
        <v>213</v>
      </c>
      <c r="B230" s="133"/>
      <c r="C230" s="16">
        <v>36057</v>
      </c>
      <c r="D230" s="33">
        <v>15.506004381950799</v>
      </c>
    </row>
    <row r="231" spans="1:4" s="15" customFormat="1" ht="12" customHeight="1">
      <c r="A231" s="139" t="s">
        <v>214</v>
      </c>
      <c r="B231" s="139"/>
      <c r="C231" s="22">
        <v>47966</v>
      </c>
      <c r="D231" s="34">
        <v>19.855731142892882</v>
      </c>
    </row>
    <row r="232" spans="1:4" s="15" customFormat="1" ht="12" customHeight="1">
      <c r="A232" s="19"/>
      <c r="B232" s="19"/>
      <c r="C232" s="19"/>
      <c r="D232" s="36"/>
    </row>
    <row r="233" spans="1:4" s="15" customFormat="1" ht="12" customHeight="1">
      <c r="A233" s="140" t="s">
        <v>215</v>
      </c>
      <c r="B233" s="140"/>
      <c r="C233" s="14">
        <v>84436</v>
      </c>
      <c r="D233" s="32">
        <v>355.73096783362547</v>
      </c>
    </row>
    <row r="234" spans="1:4" s="15" customFormat="1" ht="12" customHeight="1">
      <c r="A234" s="133" t="s">
        <v>211</v>
      </c>
      <c r="B234" s="133"/>
      <c r="C234" s="16">
        <v>17003</v>
      </c>
      <c r="D234" s="33">
        <v>302.69364229841796</v>
      </c>
    </row>
    <row r="235" spans="1:4" s="15" customFormat="1" ht="12" customHeight="1">
      <c r="A235" s="133" t="s">
        <v>216</v>
      </c>
      <c r="B235" s="133"/>
      <c r="C235" s="16">
        <v>9746</v>
      </c>
      <c r="D235" s="33">
        <v>509.9630617689308</v>
      </c>
    </row>
    <row r="236" spans="1:4" s="15" customFormat="1" ht="12" customHeight="1">
      <c r="A236" s="133" t="s">
        <v>209</v>
      </c>
      <c r="B236" s="133"/>
      <c r="C236" s="16">
        <v>35718</v>
      </c>
      <c r="D236" s="33">
        <v>173.906713701775</v>
      </c>
    </row>
    <row r="237" spans="1:4" s="15" customFormat="1" ht="12" customHeight="1">
      <c r="A237" s="139" t="s">
        <v>208</v>
      </c>
      <c r="B237" s="139"/>
      <c r="C237" s="22">
        <v>21969</v>
      </c>
      <c r="D237" s="34">
        <v>623.9746916109062</v>
      </c>
    </row>
    <row r="238" spans="1:4" s="43" customFormat="1" ht="5.25" customHeight="1">
      <c r="A238" s="178"/>
      <c r="B238" s="178"/>
      <c r="C238" s="178"/>
      <c r="D238" s="178"/>
    </row>
    <row r="239" spans="1:4" s="15" customFormat="1" ht="11.25">
      <c r="A239" s="171" t="s">
        <v>238</v>
      </c>
      <c r="B239" s="171"/>
      <c r="C239" s="171"/>
      <c r="D239" s="171"/>
    </row>
    <row r="240" spans="1:4" s="15" customFormat="1" ht="11.25">
      <c r="A240" s="163" t="s">
        <v>227</v>
      </c>
      <c r="B240" s="163"/>
      <c r="C240" s="163"/>
      <c r="D240" s="163"/>
    </row>
    <row r="241" spans="1:4" s="15" customFormat="1" ht="11.25">
      <c r="A241" s="163" t="s">
        <v>228</v>
      </c>
      <c r="B241" s="163"/>
      <c r="C241" s="163"/>
      <c r="D241" s="163"/>
    </row>
    <row r="242" spans="1:4" s="15" customFormat="1" ht="24.75" customHeight="1">
      <c r="A242" s="164" t="s">
        <v>246</v>
      </c>
      <c r="B242" s="164"/>
      <c r="C242" s="164"/>
      <c r="D242" s="164"/>
    </row>
    <row r="243" spans="1:4" s="15" customFormat="1" ht="5.25" customHeight="1">
      <c r="A243" s="165"/>
      <c r="B243" s="165"/>
      <c r="C243" s="165"/>
      <c r="D243" s="165"/>
    </row>
    <row r="244" spans="1:4" s="15" customFormat="1" ht="33.75" customHeight="1">
      <c r="A244" s="160" t="s">
        <v>240</v>
      </c>
      <c r="B244" s="160"/>
      <c r="C244" s="160"/>
      <c r="D244" s="160"/>
    </row>
    <row r="245" spans="1:4" s="15" customFormat="1" ht="5.25" customHeight="1">
      <c r="A245" s="165"/>
      <c r="B245" s="165"/>
      <c r="C245" s="165"/>
      <c r="D245" s="165"/>
    </row>
    <row r="246" spans="1:4" s="15" customFormat="1" ht="11.25" customHeight="1">
      <c r="A246" s="165" t="s">
        <v>241</v>
      </c>
      <c r="B246" s="165"/>
      <c r="C246" s="165"/>
      <c r="D246" s="165"/>
    </row>
    <row r="247" spans="1:4" s="15" customFormat="1" ht="11.25" customHeight="1">
      <c r="A247" s="165" t="s">
        <v>223</v>
      </c>
      <c r="B247" s="165"/>
      <c r="C247" s="165"/>
      <c r="D247" s="165"/>
    </row>
  </sheetData>
  <sheetProtection/>
  <mergeCells count="210">
    <mergeCell ref="A242:D242"/>
    <mergeCell ref="A1:D1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6:B46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5:B135"/>
    <mergeCell ref="A138:B138"/>
    <mergeCell ref="A136:B136"/>
    <mergeCell ref="A137:B137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69:B169"/>
    <mergeCell ref="A170:B170"/>
    <mergeCell ref="A157:B157"/>
    <mergeCell ref="A158:B158"/>
    <mergeCell ref="A159:B159"/>
    <mergeCell ref="A160:B160"/>
    <mergeCell ref="A161:B161"/>
    <mergeCell ref="A162:B162"/>
    <mergeCell ref="A172:B172"/>
    <mergeCell ref="A173:B173"/>
    <mergeCell ref="A174:B174"/>
    <mergeCell ref="A175:B175"/>
    <mergeCell ref="A177:B177"/>
    <mergeCell ref="A163:B163"/>
    <mergeCell ref="A164:B164"/>
    <mergeCell ref="A167:B167"/>
    <mergeCell ref="A168:B168"/>
    <mergeCell ref="A171:B171"/>
    <mergeCell ref="A190:B190"/>
    <mergeCell ref="A178:B178"/>
    <mergeCell ref="A179:B179"/>
    <mergeCell ref="A181:B181"/>
    <mergeCell ref="A182:B182"/>
    <mergeCell ref="A183:B183"/>
    <mergeCell ref="A184:B184"/>
    <mergeCell ref="A180:B180"/>
    <mergeCell ref="A191:B191"/>
    <mergeCell ref="A192:B192"/>
    <mergeCell ref="A193:B193"/>
    <mergeCell ref="A194:B194"/>
    <mergeCell ref="A197:B197"/>
    <mergeCell ref="A185:B185"/>
    <mergeCell ref="A186:B186"/>
    <mergeCell ref="A187:B187"/>
    <mergeCell ref="A188:B188"/>
    <mergeCell ref="A189:B189"/>
    <mergeCell ref="A198:B198"/>
    <mergeCell ref="A199:B199"/>
    <mergeCell ref="A202:B202"/>
    <mergeCell ref="A203:B203"/>
    <mergeCell ref="A205:B205"/>
    <mergeCell ref="A200:B200"/>
    <mergeCell ref="A201:B201"/>
    <mergeCell ref="A219:B219"/>
    <mergeCell ref="A216:B216"/>
    <mergeCell ref="A206:B206"/>
    <mergeCell ref="A207:B207"/>
    <mergeCell ref="A208:B208"/>
    <mergeCell ref="A210:B210"/>
    <mergeCell ref="A211:B211"/>
    <mergeCell ref="A212:B212"/>
    <mergeCell ref="A220:B220"/>
    <mergeCell ref="A221:B221"/>
    <mergeCell ref="A223:B223"/>
    <mergeCell ref="A224:B224"/>
    <mergeCell ref="A225:B225"/>
    <mergeCell ref="A213:B213"/>
    <mergeCell ref="A214:B214"/>
    <mergeCell ref="A215:B215"/>
    <mergeCell ref="A217:B217"/>
    <mergeCell ref="A218:B218"/>
    <mergeCell ref="A241:D241"/>
    <mergeCell ref="A243:D243"/>
    <mergeCell ref="A226:B226"/>
    <mergeCell ref="A227:B227"/>
    <mergeCell ref="A228:B228"/>
    <mergeCell ref="A229:B229"/>
    <mergeCell ref="A230:B230"/>
    <mergeCell ref="A231:B231"/>
    <mergeCell ref="A239:D239"/>
    <mergeCell ref="A240:D240"/>
    <mergeCell ref="A233:B233"/>
    <mergeCell ref="A234:B234"/>
    <mergeCell ref="A235:B235"/>
    <mergeCell ref="A237:B237"/>
    <mergeCell ref="A236:B236"/>
    <mergeCell ref="A238:D238"/>
    <mergeCell ref="A244:D244"/>
    <mergeCell ref="A245:D245"/>
    <mergeCell ref="A246:D246"/>
    <mergeCell ref="A247:D247"/>
    <mergeCell ref="A2:D2"/>
    <mergeCell ref="A3:D3"/>
    <mergeCell ref="A4:D4"/>
    <mergeCell ref="A5:B5"/>
    <mergeCell ref="A6:B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1" width="2.7109375" style="1" customWidth="1"/>
    <col min="2" max="2" width="31.00390625" style="1" customWidth="1"/>
    <col min="3" max="4" width="15.7109375" style="2" customWidth="1"/>
    <col min="5" max="16384" width="9.140625" style="1" customWidth="1"/>
  </cols>
  <sheetData>
    <row r="1" spans="1:4" s="3" customFormat="1" ht="12.75" customHeight="1">
      <c r="A1" s="148"/>
      <c r="B1" s="148"/>
      <c r="C1" s="148"/>
      <c r="D1" s="148"/>
    </row>
    <row r="2" spans="1:4" s="3" customFormat="1" ht="12.75" customHeight="1">
      <c r="A2" s="149" t="s">
        <v>230</v>
      </c>
      <c r="B2" s="149"/>
      <c r="C2" s="149"/>
      <c r="D2" s="149"/>
    </row>
    <row r="3" spans="1:4" s="4" customFormat="1" ht="12.75" customHeight="1">
      <c r="A3" s="150"/>
      <c r="B3" s="150"/>
      <c r="C3" s="150"/>
      <c r="D3" s="150"/>
    </row>
    <row r="4" spans="1:4" s="4" customFormat="1" ht="12.75" customHeight="1">
      <c r="A4" s="179"/>
      <c r="B4" s="179"/>
      <c r="C4" s="179"/>
      <c r="D4" s="179"/>
    </row>
    <row r="5" spans="1:4" s="5" customFormat="1" ht="12" customHeight="1">
      <c r="A5" s="153"/>
      <c r="B5" s="153"/>
      <c r="C5" s="6" t="s">
        <v>218</v>
      </c>
      <c r="D5" s="40" t="s">
        <v>225</v>
      </c>
    </row>
    <row r="6" spans="1:4" s="5" customFormat="1" ht="12" customHeight="1">
      <c r="A6" s="154"/>
      <c r="B6" s="154"/>
      <c r="C6" s="7" t="s">
        <v>224</v>
      </c>
      <c r="D6" s="41"/>
    </row>
    <row r="7" spans="1:4" s="8" customFormat="1" ht="12" customHeight="1">
      <c r="A7" s="146"/>
      <c r="B7" s="146"/>
      <c r="C7" s="146"/>
      <c r="D7" s="146"/>
    </row>
    <row r="8" spans="1:4" s="9" customFormat="1" ht="12" customHeight="1">
      <c r="A8" s="147" t="s">
        <v>245</v>
      </c>
      <c r="B8" s="147"/>
      <c r="C8" s="10">
        <v>281220</v>
      </c>
      <c r="D8" s="30">
        <v>119.81473579404025</v>
      </c>
    </row>
    <row r="9" spans="1:4" s="9" customFormat="1" ht="12" customHeight="1">
      <c r="A9" s="11"/>
      <c r="B9" s="11"/>
      <c r="C9" s="12"/>
      <c r="D9" s="31"/>
    </row>
    <row r="10" spans="1:9" s="13" customFormat="1" ht="12" customHeight="1">
      <c r="A10" s="140" t="s">
        <v>0</v>
      </c>
      <c r="B10" s="140"/>
      <c r="C10" s="14">
        <v>103807</v>
      </c>
      <c r="D10" s="32">
        <v>27.925862417756026</v>
      </c>
      <c r="I10" s="47"/>
    </row>
    <row r="11" spans="1:4" s="15" customFormat="1" ht="12" customHeight="1">
      <c r="A11" s="133" t="s">
        <v>1</v>
      </c>
      <c r="B11" s="133"/>
      <c r="C11" s="16">
        <v>47966</v>
      </c>
      <c r="D11" s="33">
        <v>19.91827544510695</v>
      </c>
    </row>
    <row r="12" spans="1:4" s="15" customFormat="1" ht="12" customHeight="1">
      <c r="A12" s="17"/>
      <c r="B12" s="18" t="s">
        <v>2</v>
      </c>
      <c r="C12" s="16">
        <v>27617</v>
      </c>
      <c r="D12" s="33">
        <v>11.702936597023573</v>
      </c>
    </row>
    <row r="13" spans="1:4" s="15" customFormat="1" ht="12" customHeight="1">
      <c r="A13" s="17"/>
      <c r="B13" s="18" t="s">
        <v>3</v>
      </c>
      <c r="C13" s="16">
        <v>13264</v>
      </c>
      <c r="D13" s="33">
        <v>25.03769601930036</v>
      </c>
    </row>
    <row r="14" spans="1:4" s="15" customFormat="1" ht="12" customHeight="1">
      <c r="A14" s="17"/>
      <c r="B14" s="19" t="s">
        <v>4</v>
      </c>
      <c r="C14" s="16">
        <v>7085</v>
      </c>
      <c r="D14" s="33">
        <v>42.35709244883557</v>
      </c>
    </row>
    <row r="15" spans="1:4" s="15" customFormat="1" ht="12" customHeight="1">
      <c r="A15" s="133" t="s">
        <v>5</v>
      </c>
      <c r="B15" s="133"/>
      <c r="C15" s="16">
        <v>36057</v>
      </c>
      <c r="D15" s="33">
        <v>15.189838311562248</v>
      </c>
    </row>
    <row r="16" spans="1:4" s="15" customFormat="1" ht="12" customHeight="1">
      <c r="A16" s="17"/>
      <c r="B16" s="18" t="s">
        <v>6</v>
      </c>
      <c r="C16" s="16">
        <v>20206</v>
      </c>
      <c r="D16" s="33">
        <v>8.250024745125211</v>
      </c>
    </row>
    <row r="17" spans="1:4" s="15" customFormat="1" ht="12" customHeight="1">
      <c r="A17" s="17"/>
      <c r="B17" s="18" t="s">
        <v>7</v>
      </c>
      <c r="C17" s="16">
        <v>6159</v>
      </c>
      <c r="D17" s="33">
        <v>29.48530605617795</v>
      </c>
    </row>
    <row r="18" spans="1:4" s="15" customFormat="1" ht="12" customHeight="1">
      <c r="A18" s="20"/>
      <c r="B18" s="18" t="s">
        <v>8</v>
      </c>
      <c r="C18" s="16">
        <v>9692</v>
      </c>
      <c r="D18" s="33">
        <v>20.57366900536525</v>
      </c>
    </row>
    <row r="19" spans="1:4" s="15" customFormat="1" ht="12" customHeight="1">
      <c r="A19" s="139" t="s">
        <v>9</v>
      </c>
      <c r="B19" s="139"/>
      <c r="C19" s="22">
        <v>19784</v>
      </c>
      <c r="D19" s="34">
        <v>70.55196118075212</v>
      </c>
    </row>
    <row r="20" spans="1:4" s="15" customFormat="1" ht="12" customHeight="1">
      <c r="A20" s="20"/>
      <c r="B20" s="20"/>
      <c r="C20" s="20"/>
      <c r="D20" s="35"/>
    </row>
    <row r="21" spans="1:4" s="13" customFormat="1" ht="12" customHeight="1">
      <c r="A21" s="140" t="s">
        <v>10</v>
      </c>
      <c r="B21" s="140"/>
      <c r="C21" s="14">
        <v>112027</v>
      </c>
      <c r="D21" s="32">
        <v>60.76213769894757</v>
      </c>
    </row>
    <row r="22" spans="1:4" s="15" customFormat="1" ht="12" customHeight="1">
      <c r="A22" s="133" t="s">
        <v>11</v>
      </c>
      <c r="B22" s="133"/>
      <c r="C22" s="16">
        <v>6881</v>
      </c>
      <c r="D22" s="33">
        <v>593.0678680424357</v>
      </c>
    </row>
    <row r="23" spans="1:4" s="15" customFormat="1" ht="12" customHeight="1">
      <c r="A23" s="133" t="s">
        <v>12</v>
      </c>
      <c r="B23" s="133"/>
      <c r="C23" s="16">
        <v>5180</v>
      </c>
      <c r="D23" s="33">
        <v>95.55984555984556</v>
      </c>
    </row>
    <row r="24" spans="1:4" s="15" customFormat="1" ht="12" customHeight="1">
      <c r="A24" s="133" t="s">
        <v>13</v>
      </c>
      <c r="B24" s="133"/>
      <c r="C24" s="16">
        <v>26011</v>
      </c>
      <c r="D24" s="33">
        <v>46.372688477951634</v>
      </c>
    </row>
    <row r="25" spans="1:4" s="15" customFormat="1" ht="12" customHeight="1">
      <c r="A25" s="23"/>
      <c r="B25" s="18" t="s">
        <v>14</v>
      </c>
      <c r="C25" s="16">
        <v>15555</v>
      </c>
      <c r="D25" s="33">
        <v>5.901639344262295</v>
      </c>
    </row>
    <row r="26" spans="1:4" s="15" customFormat="1" ht="12" customHeight="1">
      <c r="A26" s="20"/>
      <c r="B26" s="18" t="s">
        <v>15</v>
      </c>
      <c r="C26" s="16">
        <v>10456</v>
      </c>
      <c r="D26" s="33">
        <v>106.57995409334353</v>
      </c>
    </row>
    <row r="27" spans="1:4" s="15" customFormat="1" ht="12" customHeight="1">
      <c r="A27" s="133" t="s">
        <v>16</v>
      </c>
      <c r="B27" s="133"/>
      <c r="C27" s="16">
        <v>6276</v>
      </c>
      <c r="D27" s="33">
        <v>59.0025493945188</v>
      </c>
    </row>
    <row r="28" spans="1:4" s="15" customFormat="1" ht="12" customHeight="1">
      <c r="A28" s="23"/>
      <c r="B28" s="18" t="s">
        <v>17</v>
      </c>
      <c r="C28" s="16">
        <v>5139</v>
      </c>
      <c r="D28" s="33">
        <v>22.68923915158591</v>
      </c>
    </row>
    <row r="29" spans="1:4" s="15" customFormat="1" ht="12" customHeight="1">
      <c r="A29" s="20"/>
      <c r="B29" s="18" t="s">
        <v>18</v>
      </c>
      <c r="C29" s="16">
        <v>1137</v>
      </c>
      <c r="D29" s="33">
        <v>223.13104661389622</v>
      </c>
    </row>
    <row r="30" spans="1:4" s="15" customFormat="1" ht="12" customHeight="1">
      <c r="A30" s="133" t="s">
        <v>19</v>
      </c>
      <c r="B30" s="133"/>
      <c r="C30" s="16">
        <v>10745</v>
      </c>
      <c r="D30" s="33">
        <v>6.989297347603536</v>
      </c>
    </row>
    <row r="31" spans="1:4" s="15" customFormat="1" ht="12" customHeight="1">
      <c r="A31" s="133" t="s">
        <v>20</v>
      </c>
      <c r="B31" s="133"/>
      <c r="C31" s="16">
        <v>56934</v>
      </c>
      <c r="D31" s="33">
        <v>10.178452242947975</v>
      </c>
    </row>
    <row r="32" spans="1:4" s="15" customFormat="1" ht="12" customHeight="1">
      <c r="A32" s="23"/>
      <c r="B32" s="18" t="s">
        <v>21</v>
      </c>
      <c r="C32" s="16">
        <v>18750</v>
      </c>
      <c r="D32" s="33">
        <v>2.8213333333333335</v>
      </c>
    </row>
    <row r="33" spans="1:4" s="15" customFormat="1" ht="12" customHeight="1">
      <c r="A33" s="17"/>
      <c r="B33" s="18" t="s">
        <v>22</v>
      </c>
      <c r="C33" s="16">
        <v>9199</v>
      </c>
      <c r="D33" s="33">
        <v>2.195890857701924</v>
      </c>
    </row>
    <row r="34" spans="1:4" s="15" customFormat="1" ht="12" customHeight="1">
      <c r="A34" s="17"/>
      <c r="B34" s="24" t="s">
        <v>23</v>
      </c>
      <c r="C34" s="22">
        <v>28985</v>
      </c>
      <c r="D34" s="34">
        <v>17.471105744350528</v>
      </c>
    </row>
    <row r="35" spans="1:4" s="15" customFormat="1" ht="12" customHeight="1">
      <c r="A35" s="20"/>
      <c r="B35" s="20"/>
      <c r="C35" s="20"/>
      <c r="D35" s="35"/>
    </row>
    <row r="36" spans="1:4" s="13" customFormat="1" ht="12" customHeight="1">
      <c r="A36" s="140" t="s">
        <v>24</v>
      </c>
      <c r="B36" s="140"/>
      <c r="C36" s="14">
        <v>15850</v>
      </c>
      <c r="D36" s="32">
        <v>297.0851735015773</v>
      </c>
    </row>
    <row r="37" spans="1:4" s="15" customFormat="1" ht="12" customHeight="1">
      <c r="A37" s="133" t="s">
        <v>25</v>
      </c>
      <c r="B37" s="133"/>
      <c r="C37" s="16">
        <v>13360</v>
      </c>
      <c r="D37" s="33">
        <v>311.7739520958084</v>
      </c>
    </row>
    <row r="38" spans="1:4" s="15" customFormat="1" ht="12" customHeight="1">
      <c r="A38" s="139" t="s">
        <v>26</v>
      </c>
      <c r="B38" s="139"/>
      <c r="C38" s="22">
        <v>2490</v>
      </c>
      <c r="D38" s="34">
        <v>218.27309236947792</v>
      </c>
    </row>
    <row r="39" spans="1:4" s="15" customFormat="1" ht="12" customHeight="1">
      <c r="A39" s="20"/>
      <c r="B39" s="20"/>
      <c r="C39" s="20"/>
      <c r="D39" s="35"/>
    </row>
    <row r="40" spans="1:4" s="13" customFormat="1" ht="12" customHeight="1">
      <c r="A40" s="140" t="s">
        <v>27</v>
      </c>
      <c r="B40" s="140"/>
      <c r="C40" s="14">
        <v>29526</v>
      </c>
      <c r="D40" s="32">
        <v>470.4734809997968</v>
      </c>
    </row>
    <row r="41" spans="1:4" s="15" customFormat="1" ht="12" customHeight="1">
      <c r="A41" s="133" t="s">
        <v>28</v>
      </c>
      <c r="B41" s="133"/>
      <c r="C41" s="16">
        <v>6926</v>
      </c>
      <c r="D41" s="33">
        <v>1322.1339878717874</v>
      </c>
    </row>
    <row r="42" spans="1:4" s="15" customFormat="1" ht="12" customHeight="1">
      <c r="A42" s="145" t="s">
        <v>29</v>
      </c>
      <c r="B42" s="145"/>
      <c r="C42" s="16">
        <v>14949</v>
      </c>
      <c r="D42" s="33">
        <v>167.81055589002608</v>
      </c>
    </row>
    <row r="43" spans="1:4" s="15" customFormat="1" ht="12" customHeight="1">
      <c r="A43" s="24"/>
      <c r="B43" s="18" t="s">
        <v>30</v>
      </c>
      <c r="C43" s="16">
        <v>7025</v>
      </c>
      <c r="D43" s="33">
        <v>183.0035587188612</v>
      </c>
    </row>
    <row r="44" spans="1:4" s="15" customFormat="1" ht="12" customHeight="1">
      <c r="A44" s="24"/>
      <c r="B44" s="18" t="s">
        <v>31</v>
      </c>
      <c r="C44" s="16">
        <v>5568</v>
      </c>
      <c r="D44" s="33">
        <v>202.62212643678163</v>
      </c>
    </row>
    <row r="45" spans="1:4" s="15" customFormat="1" ht="12" customHeight="1">
      <c r="A45" s="24"/>
      <c r="B45" s="19" t="s">
        <v>32</v>
      </c>
      <c r="C45" s="16">
        <v>2356</v>
      </c>
      <c r="D45" s="33">
        <v>40.2376910016978</v>
      </c>
    </row>
    <row r="46" spans="1:4" s="15" customFormat="1" ht="12" customHeight="1">
      <c r="A46" s="133" t="s">
        <v>33</v>
      </c>
      <c r="B46" s="133"/>
      <c r="C46" s="16">
        <v>7651</v>
      </c>
      <c r="D46" s="33">
        <v>290.8770095412364</v>
      </c>
    </row>
    <row r="47" spans="1:4" s="15" customFormat="1" ht="12" customHeight="1">
      <c r="A47" s="24"/>
      <c r="B47" s="18" t="s">
        <v>34</v>
      </c>
      <c r="C47" s="16">
        <v>3373</v>
      </c>
      <c r="D47" s="33">
        <v>78.00177883190038</v>
      </c>
    </row>
    <row r="48" spans="1:4" s="15" customFormat="1" ht="12" customHeight="1">
      <c r="A48" s="24"/>
      <c r="B48" s="18" t="s">
        <v>35</v>
      </c>
      <c r="C48" s="16">
        <v>2710</v>
      </c>
      <c r="D48" s="33">
        <v>220.59040590405905</v>
      </c>
    </row>
    <row r="49" spans="1:4" s="15" customFormat="1" ht="12" customHeight="1">
      <c r="A49" s="24"/>
      <c r="B49" s="24" t="s">
        <v>36</v>
      </c>
      <c r="C49" s="22">
        <v>1568</v>
      </c>
      <c r="D49" s="34">
        <v>870.280612244898</v>
      </c>
    </row>
    <row r="50" spans="1:4" s="15" customFormat="1" ht="12" customHeight="1">
      <c r="A50" s="19"/>
      <c r="B50" s="19"/>
      <c r="C50" s="19"/>
      <c r="D50" s="36"/>
    </row>
    <row r="51" spans="1:4" s="13" customFormat="1" ht="12" customHeight="1">
      <c r="A51" s="140" t="s">
        <v>37</v>
      </c>
      <c r="B51" s="140"/>
      <c r="C51" s="14">
        <v>12641</v>
      </c>
      <c r="D51" s="32">
        <v>426.2637449568863</v>
      </c>
    </row>
    <row r="52" spans="1:4" s="15" customFormat="1" ht="12" customHeight="1">
      <c r="A52" s="133" t="s">
        <v>38</v>
      </c>
      <c r="B52" s="133"/>
      <c r="C52" s="16">
        <v>1180</v>
      </c>
      <c r="D52" s="33">
        <v>1586.949152542373</v>
      </c>
    </row>
    <row r="53" spans="1:4" s="15" customFormat="1" ht="12" customHeight="1">
      <c r="A53" s="133" t="s">
        <v>39</v>
      </c>
      <c r="B53" s="133"/>
      <c r="C53" s="16">
        <v>7730</v>
      </c>
      <c r="D53" s="33">
        <v>402.9883570504528</v>
      </c>
    </row>
    <row r="54" spans="1:4" s="15" customFormat="1" ht="12" customHeight="1">
      <c r="A54" s="139" t="s">
        <v>40</v>
      </c>
      <c r="B54" s="139"/>
      <c r="C54" s="22">
        <v>3731</v>
      </c>
      <c r="D54" s="34">
        <v>107.39748056821227</v>
      </c>
    </row>
    <row r="55" spans="1:4" s="15" customFormat="1" ht="12" customHeight="1">
      <c r="A55" s="19"/>
      <c r="B55" s="25"/>
      <c r="C55" s="26"/>
      <c r="D55" s="37"/>
    </row>
    <row r="56" spans="1:4" s="15" customFormat="1" ht="12" customHeight="1">
      <c r="A56" s="144" t="s">
        <v>41</v>
      </c>
      <c r="B56" s="144"/>
      <c r="C56" s="12">
        <v>10088</v>
      </c>
      <c r="D56" s="31">
        <v>485.94369547977794</v>
      </c>
    </row>
    <row r="57" spans="1:4" s="15" customFormat="1" ht="12" customHeight="1">
      <c r="A57" s="133" t="s">
        <v>42</v>
      </c>
      <c r="B57" s="133"/>
      <c r="C57" s="16">
        <v>257</v>
      </c>
      <c r="D57" s="33">
        <v>1296.1089494163425</v>
      </c>
    </row>
    <row r="58" spans="1:4" s="15" customFormat="1" ht="12" customHeight="1">
      <c r="A58" s="133" t="s">
        <v>43</v>
      </c>
      <c r="B58" s="133"/>
      <c r="C58" s="16">
        <v>88</v>
      </c>
      <c r="D58" s="33">
        <v>702.2727272727273</v>
      </c>
    </row>
    <row r="59" spans="1:4" s="15" customFormat="1" ht="12" customHeight="1">
      <c r="A59" s="133" t="s">
        <v>44</v>
      </c>
      <c r="B59" s="133"/>
      <c r="C59" s="16">
        <v>2548</v>
      </c>
      <c r="D59" s="33">
        <v>77.1193092621664</v>
      </c>
    </row>
    <row r="60" spans="1:4" s="15" customFormat="1" ht="12" customHeight="1">
      <c r="A60" s="133" t="s">
        <v>45</v>
      </c>
      <c r="B60" s="133"/>
      <c r="C60" s="16">
        <v>1183</v>
      </c>
      <c r="D60" s="33">
        <v>172.61200338123416</v>
      </c>
    </row>
    <row r="61" spans="1:4" s="15" customFormat="1" ht="12" customHeight="1">
      <c r="A61" s="133" t="s">
        <v>46</v>
      </c>
      <c r="B61" s="133"/>
      <c r="C61" s="16">
        <v>533</v>
      </c>
      <c r="D61" s="33">
        <v>1458.9118198874296</v>
      </c>
    </row>
    <row r="62" spans="1:4" s="15" customFormat="1" ht="12" customHeight="1">
      <c r="A62" s="133" t="s">
        <v>47</v>
      </c>
      <c r="B62" s="133"/>
      <c r="C62" s="16">
        <v>246</v>
      </c>
      <c r="D62" s="33">
        <v>1098.780487804878</v>
      </c>
    </row>
    <row r="63" spans="1:4" s="15" customFormat="1" ht="12" customHeight="1">
      <c r="A63" s="133" t="s">
        <v>48</v>
      </c>
      <c r="B63" s="133"/>
      <c r="C63" s="16">
        <v>202</v>
      </c>
      <c r="D63" s="33">
        <v>849.5049504950496</v>
      </c>
    </row>
    <row r="64" spans="1:4" s="15" customFormat="1" ht="12" customHeight="1">
      <c r="A64" s="133" t="s">
        <v>49</v>
      </c>
      <c r="B64" s="133"/>
      <c r="C64" s="16">
        <v>2165</v>
      </c>
      <c r="D64" s="33">
        <v>539.1685912240184</v>
      </c>
    </row>
    <row r="65" spans="1:4" s="15" customFormat="1" ht="12" customHeight="1">
      <c r="A65" s="133" t="s">
        <v>50</v>
      </c>
      <c r="B65" s="133"/>
      <c r="C65" s="16">
        <v>746</v>
      </c>
      <c r="D65" s="33">
        <v>42.0911528150134</v>
      </c>
    </row>
    <row r="66" spans="1:4" s="15" customFormat="1" ht="12" customHeight="1">
      <c r="A66" s="133" t="s">
        <v>51</v>
      </c>
      <c r="B66" s="133"/>
      <c r="C66" s="16">
        <v>229</v>
      </c>
      <c r="D66" s="33">
        <v>1993.4497816593887</v>
      </c>
    </row>
    <row r="67" spans="1:4" s="15" customFormat="1" ht="12" customHeight="1">
      <c r="A67" s="133" t="s">
        <v>52</v>
      </c>
      <c r="B67" s="133"/>
      <c r="C67" s="16">
        <v>518</v>
      </c>
      <c r="D67" s="33">
        <v>461.19691119691123</v>
      </c>
    </row>
    <row r="68" spans="1:4" s="15" customFormat="1" ht="12" customHeight="1">
      <c r="A68" s="133" t="s">
        <v>53</v>
      </c>
      <c r="B68" s="133"/>
      <c r="C68" s="16">
        <v>597</v>
      </c>
      <c r="D68" s="33">
        <v>419.59798994974875</v>
      </c>
    </row>
    <row r="69" spans="1:4" s="15" customFormat="1" ht="12" customHeight="1">
      <c r="A69" s="133" t="s">
        <v>54</v>
      </c>
      <c r="B69" s="133"/>
      <c r="C69" s="16">
        <v>615</v>
      </c>
      <c r="D69" s="33">
        <v>710.7317073170732</v>
      </c>
    </row>
    <row r="70" spans="1:4" s="15" customFormat="1" ht="12" customHeight="1">
      <c r="A70" s="139" t="s">
        <v>55</v>
      </c>
      <c r="B70" s="139"/>
      <c r="C70" s="22">
        <v>161</v>
      </c>
      <c r="D70" s="34">
        <v>1896.894409937888</v>
      </c>
    </row>
    <row r="71" spans="1:4" s="15" customFormat="1" ht="12" customHeight="1">
      <c r="A71" s="19"/>
      <c r="B71" s="19"/>
      <c r="C71" s="19"/>
      <c r="D71" s="36"/>
    </row>
    <row r="72" spans="1:4" s="15" customFormat="1" ht="12" customHeight="1">
      <c r="A72" s="140" t="s">
        <v>56</v>
      </c>
      <c r="B72" s="140"/>
      <c r="C72" s="14">
        <v>30805</v>
      </c>
      <c r="D72" s="32">
        <v>465.4763837039441</v>
      </c>
    </row>
    <row r="73" spans="1:4" s="15" customFormat="1" ht="12" customHeight="1">
      <c r="A73" s="133" t="s">
        <v>57</v>
      </c>
      <c r="B73" s="133"/>
      <c r="C73" s="16">
        <v>249</v>
      </c>
      <c r="D73" s="33">
        <v>1626.5060240963855</v>
      </c>
    </row>
    <row r="74" spans="1:4" s="15" customFormat="1" ht="12" customHeight="1">
      <c r="A74" s="133" t="s">
        <v>58</v>
      </c>
      <c r="B74" s="133"/>
      <c r="C74" s="16">
        <v>2192</v>
      </c>
      <c r="D74" s="33">
        <v>60.3558394160584</v>
      </c>
    </row>
    <row r="75" spans="1:4" s="15" customFormat="1" ht="12" customHeight="1">
      <c r="A75" s="133" t="s">
        <v>59</v>
      </c>
      <c r="B75" s="133"/>
      <c r="C75" s="16">
        <v>272</v>
      </c>
      <c r="D75" s="33">
        <v>116.54411764705883</v>
      </c>
    </row>
    <row r="76" spans="1:4" s="15" customFormat="1" ht="12" customHeight="1">
      <c r="A76" s="133" t="s">
        <v>60</v>
      </c>
      <c r="B76" s="133"/>
      <c r="C76" s="16">
        <v>850</v>
      </c>
      <c r="D76" s="33">
        <v>112.23529411764706</v>
      </c>
    </row>
    <row r="77" spans="1:4" s="15" customFormat="1" ht="12" customHeight="1">
      <c r="A77" s="133" t="s">
        <v>61</v>
      </c>
      <c r="B77" s="133"/>
      <c r="C77" s="16">
        <v>378</v>
      </c>
      <c r="D77" s="33">
        <v>77.77777777777779</v>
      </c>
    </row>
    <row r="78" spans="1:4" s="15" customFormat="1" ht="12" customHeight="1">
      <c r="A78" s="133" t="s">
        <v>62</v>
      </c>
      <c r="B78" s="133"/>
      <c r="C78" s="16">
        <v>187</v>
      </c>
      <c r="D78" s="33">
        <v>786.6310160427807</v>
      </c>
    </row>
    <row r="79" spans="1:4" s="15" customFormat="1" ht="12" customHeight="1">
      <c r="A79" s="133" t="s">
        <v>63</v>
      </c>
      <c r="B79" s="133"/>
      <c r="C79" s="16">
        <v>248</v>
      </c>
      <c r="D79" s="33">
        <v>250.80645161290326</v>
      </c>
    </row>
    <row r="80" spans="1:4" s="15" customFormat="1" ht="12" customHeight="1">
      <c r="A80" s="133" t="s">
        <v>64</v>
      </c>
      <c r="B80" s="133"/>
      <c r="C80" s="16">
        <v>643</v>
      </c>
      <c r="D80" s="33">
        <v>369.36236391912905</v>
      </c>
    </row>
    <row r="81" spans="1:4" s="15" customFormat="1" ht="12" customHeight="1">
      <c r="A81" s="133" t="s">
        <v>65</v>
      </c>
      <c r="B81" s="133"/>
      <c r="C81" s="16">
        <v>182</v>
      </c>
      <c r="D81" s="33">
        <v>470.32967032967036</v>
      </c>
    </row>
    <row r="82" spans="1:4" s="15" customFormat="1" ht="12" customHeight="1">
      <c r="A82" s="133" t="s">
        <v>66</v>
      </c>
      <c r="B82" s="133"/>
      <c r="C82" s="16">
        <v>421</v>
      </c>
      <c r="D82" s="33">
        <v>34.204275534441805</v>
      </c>
    </row>
    <row r="83" spans="1:4" s="15" customFormat="1" ht="12" customHeight="1">
      <c r="A83" s="133" t="s">
        <v>67</v>
      </c>
      <c r="B83" s="133"/>
      <c r="C83" s="16">
        <v>404</v>
      </c>
      <c r="D83" s="33">
        <v>113.11881188118811</v>
      </c>
    </row>
    <row r="84" spans="1:4" s="15" customFormat="1" ht="12" customHeight="1">
      <c r="A84" s="133" t="s">
        <v>68</v>
      </c>
      <c r="B84" s="133"/>
      <c r="C84" s="16">
        <v>396</v>
      </c>
      <c r="D84" s="33">
        <v>182.32323232323233</v>
      </c>
    </row>
    <row r="85" spans="1:4" s="15" customFormat="1" ht="12" customHeight="1">
      <c r="A85" s="133" t="s">
        <v>69</v>
      </c>
      <c r="B85" s="133"/>
      <c r="C85" s="16">
        <v>76</v>
      </c>
      <c r="D85" s="33">
        <v>1902.6315789473686</v>
      </c>
    </row>
    <row r="86" spans="1:4" s="15" customFormat="1" ht="12" customHeight="1">
      <c r="A86" s="133" t="s">
        <v>70</v>
      </c>
      <c r="B86" s="133"/>
      <c r="C86" s="16">
        <v>452</v>
      </c>
      <c r="D86" s="33">
        <v>450.6637168141593</v>
      </c>
    </row>
    <row r="87" spans="1:4" s="15" customFormat="1" ht="12" customHeight="1">
      <c r="A87" s="133" t="s">
        <v>71</v>
      </c>
      <c r="B87" s="133"/>
      <c r="C87" s="16">
        <v>130</v>
      </c>
      <c r="D87" s="33">
        <v>1497.6923076923076</v>
      </c>
    </row>
    <row r="88" spans="1:4" s="15" customFormat="1" ht="12" customHeight="1">
      <c r="A88" s="133" t="s">
        <v>72</v>
      </c>
      <c r="B88" s="133"/>
      <c r="C88" s="16">
        <v>3635</v>
      </c>
      <c r="D88" s="33">
        <v>173.48005502063273</v>
      </c>
    </row>
    <row r="89" spans="1:4" s="15" customFormat="1" ht="12" customHeight="1">
      <c r="A89" s="133" t="s">
        <v>73</v>
      </c>
      <c r="B89" s="133"/>
      <c r="C89" s="16">
        <v>46</v>
      </c>
      <c r="D89" s="33">
        <v>239.1304347826087</v>
      </c>
    </row>
    <row r="90" spans="1:4" s="15" customFormat="1" ht="12" customHeight="1">
      <c r="A90" s="133" t="s">
        <v>74</v>
      </c>
      <c r="B90" s="133"/>
      <c r="C90" s="16">
        <v>475</v>
      </c>
      <c r="D90" s="33">
        <v>174.10526315789474</v>
      </c>
    </row>
    <row r="91" spans="1:4" s="15" customFormat="1" ht="12" customHeight="1">
      <c r="A91" s="133" t="s">
        <v>75</v>
      </c>
      <c r="B91" s="133"/>
      <c r="C91" s="16">
        <v>284</v>
      </c>
      <c r="D91" s="33">
        <v>1440.1408450704225</v>
      </c>
    </row>
    <row r="92" spans="1:4" s="15" customFormat="1" ht="12" customHeight="1">
      <c r="A92" s="133" t="s">
        <v>76</v>
      </c>
      <c r="B92" s="133"/>
      <c r="C92" s="16">
        <v>273</v>
      </c>
      <c r="D92" s="33">
        <v>21.978021978021978</v>
      </c>
    </row>
    <row r="93" spans="1:4" s="15" customFormat="1" ht="12" customHeight="1">
      <c r="A93" s="133" t="s">
        <v>77</v>
      </c>
      <c r="B93" s="133"/>
      <c r="C93" s="16">
        <v>528</v>
      </c>
      <c r="D93" s="33">
        <v>21.78030303030303</v>
      </c>
    </row>
    <row r="94" spans="1:4" s="15" customFormat="1" ht="12" customHeight="1">
      <c r="A94" s="133" t="s">
        <v>78</v>
      </c>
      <c r="B94" s="133"/>
      <c r="C94" s="16">
        <v>564</v>
      </c>
      <c r="D94" s="33">
        <v>769.1489361702128</v>
      </c>
    </row>
    <row r="95" spans="1:4" s="15" customFormat="1" ht="12" customHeight="1">
      <c r="A95" s="133" t="s">
        <v>79</v>
      </c>
      <c r="B95" s="133"/>
      <c r="C95" s="16">
        <v>206</v>
      </c>
      <c r="D95" s="33">
        <v>970.8737864077669</v>
      </c>
    </row>
    <row r="96" spans="1:4" s="15" customFormat="1" ht="12" customHeight="1">
      <c r="A96" s="133" t="s">
        <v>80</v>
      </c>
      <c r="B96" s="133"/>
      <c r="C96" s="16">
        <v>438</v>
      </c>
      <c r="D96" s="33">
        <v>195.662100456621</v>
      </c>
    </row>
    <row r="97" spans="1:4" s="15" customFormat="1" ht="12" customHeight="1">
      <c r="A97" s="133" t="s">
        <v>81</v>
      </c>
      <c r="B97" s="133"/>
      <c r="C97" s="16">
        <v>106</v>
      </c>
      <c r="D97" s="33">
        <v>1240.566037735849</v>
      </c>
    </row>
    <row r="98" spans="1:4" s="15" customFormat="1" ht="12" customHeight="1">
      <c r="A98" s="133" t="s">
        <v>82</v>
      </c>
      <c r="B98" s="133"/>
      <c r="C98" s="16">
        <v>288</v>
      </c>
      <c r="D98" s="33">
        <v>179.51388888888889</v>
      </c>
    </row>
    <row r="99" spans="1:4" s="15" customFormat="1" ht="12" customHeight="1">
      <c r="A99" s="133" t="s">
        <v>83</v>
      </c>
      <c r="B99" s="133"/>
      <c r="C99" s="16">
        <v>63</v>
      </c>
      <c r="D99" s="33">
        <v>760.3174603174602</v>
      </c>
    </row>
    <row r="100" spans="1:4" s="15" customFormat="1" ht="12" customHeight="1">
      <c r="A100" s="133" t="s">
        <v>84</v>
      </c>
      <c r="B100" s="133"/>
      <c r="C100" s="16">
        <v>69</v>
      </c>
      <c r="D100" s="33">
        <v>1665.2173913043478</v>
      </c>
    </row>
    <row r="101" spans="1:4" s="15" customFormat="1" ht="12" customHeight="1">
      <c r="A101" s="133" t="s">
        <v>85</v>
      </c>
      <c r="B101" s="133"/>
      <c r="C101" s="16">
        <v>186</v>
      </c>
      <c r="D101" s="33">
        <v>901.0752688172043</v>
      </c>
    </row>
    <row r="102" spans="1:4" s="15" customFormat="1" ht="12" customHeight="1">
      <c r="A102" s="133" t="s">
        <v>86</v>
      </c>
      <c r="B102" s="133"/>
      <c r="C102" s="16">
        <v>3209</v>
      </c>
      <c r="D102" s="33">
        <v>1718.635088812714</v>
      </c>
    </row>
    <row r="103" spans="1:4" s="15" customFormat="1" ht="12" customHeight="1">
      <c r="A103" s="133" t="s">
        <v>87</v>
      </c>
      <c r="B103" s="133"/>
      <c r="C103" s="16">
        <v>109</v>
      </c>
      <c r="D103" s="33">
        <v>1330.2752293577983</v>
      </c>
    </row>
    <row r="104" spans="1:4" s="15" customFormat="1" ht="12" customHeight="1">
      <c r="A104" s="133" t="s">
        <v>88</v>
      </c>
      <c r="B104" s="133"/>
      <c r="C104" s="16">
        <v>238</v>
      </c>
      <c r="D104" s="33">
        <v>523.5294117647059</v>
      </c>
    </row>
    <row r="105" spans="1:4" s="15" customFormat="1" ht="12" customHeight="1">
      <c r="A105" s="133" t="s">
        <v>89</v>
      </c>
      <c r="B105" s="133"/>
      <c r="C105" s="16">
        <v>100</v>
      </c>
      <c r="D105" s="33">
        <v>542</v>
      </c>
    </row>
    <row r="106" spans="1:4" s="15" customFormat="1" ht="12" customHeight="1">
      <c r="A106" s="133" t="s">
        <v>90</v>
      </c>
      <c r="B106" s="133"/>
      <c r="C106" s="16">
        <v>73</v>
      </c>
      <c r="D106" s="33">
        <v>8063.013698630137</v>
      </c>
    </row>
    <row r="107" spans="1:4" s="15" customFormat="1" ht="12" customHeight="1">
      <c r="A107" s="133" t="s">
        <v>91</v>
      </c>
      <c r="B107" s="133"/>
      <c r="C107" s="16">
        <v>464</v>
      </c>
      <c r="D107" s="33">
        <v>285.5603448275862</v>
      </c>
    </row>
    <row r="108" spans="1:4" s="15" customFormat="1" ht="12" customHeight="1">
      <c r="A108" s="133" t="s">
        <v>92</v>
      </c>
      <c r="B108" s="133"/>
      <c r="C108" s="16">
        <v>167</v>
      </c>
      <c r="D108" s="33">
        <v>992.8143712574852</v>
      </c>
    </row>
    <row r="109" spans="1:4" s="15" customFormat="1" ht="12" customHeight="1">
      <c r="A109" s="133" t="s">
        <v>93</v>
      </c>
      <c r="B109" s="133"/>
      <c r="C109" s="16">
        <v>1021</v>
      </c>
      <c r="D109" s="33">
        <v>122.820763956905</v>
      </c>
    </row>
    <row r="110" spans="1:4" s="15" customFormat="1" ht="12" customHeight="1">
      <c r="A110" s="133" t="s">
        <v>94</v>
      </c>
      <c r="B110" s="133"/>
      <c r="C110" s="16">
        <v>513</v>
      </c>
      <c r="D110" s="33">
        <v>52.436647173489284</v>
      </c>
    </row>
    <row r="111" spans="1:4" s="15" customFormat="1" ht="12" customHeight="1">
      <c r="A111" s="133" t="s">
        <v>95</v>
      </c>
      <c r="B111" s="133"/>
      <c r="C111" s="16">
        <v>3704</v>
      </c>
      <c r="D111" s="33">
        <v>116.57667386609072</v>
      </c>
    </row>
    <row r="112" spans="1:4" s="15" customFormat="1" ht="12" customHeight="1">
      <c r="A112" s="133" t="s">
        <v>96</v>
      </c>
      <c r="B112" s="133"/>
      <c r="C112" s="16">
        <v>336</v>
      </c>
      <c r="D112" s="33">
        <v>263.6904761904762</v>
      </c>
    </row>
    <row r="113" spans="1:4" s="15" customFormat="1" ht="12" customHeight="1">
      <c r="A113" s="133" t="s">
        <v>97</v>
      </c>
      <c r="B113" s="133"/>
      <c r="C113" s="16">
        <v>280</v>
      </c>
      <c r="D113" s="33">
        <v>259.2857142857143</v>
      </c>
    </row>
    <row r="114" spans="1:4" s="15" customFormat="1" ht="12" customHeight="1">
      <c r="A114" s="133" t="s">
        <v>98</v>
      </c>
      <c r="B114" s="133"/>
      <c r="C114" s="16">
        <v>157</v>
      </c>
      <c r="D114" s="33">
        <v>464.96815286624206</v>
      </c>
    </row>
    <row r="115" spans="1:4" s="15" customFormat="1" ht="12" customHeight="1">
      <c r="A115" s="133" t="s">
        <v>99</v>
      </c>
      <c r="B115" s="133"/>
      <c r="C115" s="16">
        <v>91</v>
      </c>
      <c r="D115" s="33">
        <v>362.6373626373626</v>
      </c>
    </row>
    <row r="116" spans="1:4" s="15" customFormat="1" ht="12" customHeight="1">
      <c r="A116" s="133" t="s">
        <v>100</v>
      </c>
      <c r="B116" s="133"/>
      <c r="C116" s="16">
        <v>431</v>
      </c>
      <c r="D116" s="33">
        <v>188.16705336426912</v>
      </c>
    </row>
    <row r="117" spans="1:4" s="15" customFormat="1" ht="12" customHeight="1">
      <c r="A117" s="133" t="s">
        <v>101</v>
      </c>
      <c r="B117" s="133"/>
      <c r="C117" s="16">
        <v>207</v>
      </c>
      <c r="D117" s="33">
        <v>668.1159420289855</v>
      </c>
    </row>
    <row r="118" spans="1:4" s="15" customFormat="1" ht="12" customHeight="1">
      <c r="A118" s="133" t="s">
        <v>102</v>
      </c>
      <c r="B118" s="133"/>
      <c r="C118" s="16">
        <v>89</v>
      </c>
      <c r="D118" s="33">
        <v>4105.61797752809</v>
      </c>
    </row>
    <row r="119" spans="1:4" s="15" customFormat="1" ht="12" customHeight="1">
      <c r="A119" s="133" t="s">
        <v>103</v>
      </c>
      <c r="B119" s="133"/>
      <c r="C119" s="16">
        <v>620</v>
      </c>
      <c r="D119" s="33">
        <v>280.80645161290323</v>
      </c>
    </row>
    <row r="120" spans="1:4" s="15" customFormat="1" ht="12" customHeight="1">
      <c r="A120" s="133" t="s">
        <v>104</v>
      </c>
      <c r="B120" s="133"/>
      <c r="C120" s="16">
        <v>41</v>
      </c>
      <c r="D120" s="33">
        <v>1892.6829268292681</v>
      </c>
    </row>
    <row r="121" spans="1:4" s="15" customFormat="1" ht="12" customHeight="1">
      <c r="A121" s="133" t="s">
        <v>105</v>
      </c>
      <c r="B121" s="133"/>
      <c r="C121" s="16">
        <v>158</v>
      </c>
      <c r="D121" s="33">
        <v>945.5696202531647</v>
      </c>
    </row>
    <row r="122" spans="1:4" s="15" customFormat="1" ht="12" customHeight="1">
      <c r="A122" s="133" t="s">
        <v>106</v>
      </c>
      <c r="B122" s="133"/>
      <c r="C122" s="16">
        <v>304</v>
      </c>
      <c r="D122" s="33">
        <v>434.2105263157895</v>
      </c>
    </row>
    <row r="123" spans="1:4" s="15" customFormat="1" ht="12" customHeight="1">
      <c r="A123" s="133" t="s">
        <v>107</v>
      </c>
      <c r="B123" s="133"/>
      <c r="C123" s="16">
        <v>553</v>
      </c>
      <c r="D123" s="33">
        <v>131.64556962025316</v>
      </c>
    </row>
    <row r="124" spans="1:4" s="15" customFormat="1" ht="12" customHeight="1">
      <c r="A124" s="133" t="s">
        <v>108</v>
      </c>
      <c r="B124" s="133"/>
      <c r="C124" s="16">
        <v>74</v>
      </c>
      <c r="D124" s="33">
        <v>2852.702702702703</v>
      </c>
    </row>
    <row r="125" spans="1:4" s="15" customFormat="1" ht="12" customHeight="1">
      <c r="A125" s="133" t="s">
        <v>109</v>
      </c>
      <c r="B125" s="133"/>
      <c r="C125" s="16">
        <v>287</v>
      </c>
      <c r="D125" s="33">
        <v>233.79790940766551</v>
      </c>
    </row>
    <row r="126" spans="1:4" s="15" customFormat="1" ht="12" customHeight="1">
      <c r="A126" s="133" t="s">
        <v>110</v>
      </c>
      <c r="B126" s="133"/>
      <c r="C126" s="16">
        <v>1106</v>
      </c>
      <c r="D126" s="33">
        <v>167.4502712477396</v>
      </c>
    </row>
    <row r="127" spans="1:4" s="15" customFormat="1" ht="12" customHeight="1">
      <c r="A127" s="133" t="s">
        <v>111</v>
      </c>
      <c r="B127" s="133"/>
      <c r="C127" s="16">
        <v>85</v>
      </c>
      <c r="D127" s="33">
        <v>2010.5882352941176</v>
      </c>
    </row>
    <row r="128" spans="1:4" s="15" customFormat="1" ht="12" customHeight="1">
      <c r="A128" s="133" t="s">
        <v>112</v>
      </c>
      <c r="B128" s="133"/>
      <c r="C128" s="16">
        <v>524</v>
      </c>
      <c r="D128" s="33">
        <v>579.0076335877862</v>
      </c>
    </row>
    <row r="129" spans="1:4" s="15" customFormat="1" ht="12" customHeight="1">
      <c r="A129" s="133" t="s">
        <v>113</v>
      </c>
      <c r="B129" s="133"/>
      <c r="C129" s="16">
        <v>1134</v>
      </c>
      <c r="D129" s="33">
        <v>55.467372134038804</v>
      </c>
    </row>
    <row r="130" spans="1:4" s="15" customFormat="1" ht="12" customHeight="1">
      <c r="A130" s="133" t="s">
        <v>114</v>
      </c>
      <c r="B130" s="133"/>
      <c r="C130" s="16">
        <v>151</v>
      </c>
      <c r="D130" s="33">
        <v>380.794701986755</v>
      </c>
    </row>
    <row r="131" spans="1:4" s="15" customFormat="1" ht="12" customHeight="1">
      <c r="A131" s="133" t="s">
        <v>115</v>
      </c>
      <c r="B131" s="133"/>
      <c r="C131" s="16">
        <v>139</v>
      </c>
      <c r="D131" s="33">
        <v>1379.136690647482</v>
      </c>
    </row>
    <row r="132" spans="1:4" s="15" customFormat="1" ht="12" customHeight="1">
      <c r="A132" s="133" t="s">
        <v>116</v>
      </c>
      <c r="B132" s="133"/>
      <c r="C132" s="16">
        <v>191</v>
      </c>
      <c r="D132" s="33">
        <v>188.48167539267016</v>
      </c>
    </row>
    <row r="133" spans="1:4" s="15" customFormat="1" ht="12" customHeight="1">
      <c r="A133" s="133" t="s">
        <v>220</v>
      </c>
      <c r="B133" s="133"/>
      <c r="C133" s="16">
        <v>8</v>
      </c>
      <c r="D133" s="33" t="s">
        <v>226</v>
      </c>
    </row>
    <row r="134" spans="1:4" s="15" customFormat="1" ht="12" customHeight="1">
      <c r="A134" s="21" t="s">
        <v>233</v>
      </c>
      <c r="B134" s="21"/>
      <c r="C134" s="29">
        <v>2995</v>
      </c>
      <c r="D134" s="38" t="s">
        <v>226</v>
      </c>
    </row>
    <row r="135" spans="1:4" s="15" customFormat="1" ht="12" customHeight="1">
      <c r="A135" s="19"/>
      <c r="B135" s="19"/>
      <c r="C135" s="19"/>
      <c r="D135" s="36"/>
    </row>
    <row r="136" spans="1:4" s="15" customFormat="1" ht="12" customHeight="1">
      <c r="A136" s="140" t="s">
        <v>117</v>
      </c>
      <c r="B136" s="140"/>
      <c r="C136" s="14">
        <v>55093</v>
      </c>
      <c r="D136" s="32">
        <v>113.03613889241828</v>
      </c>
    </row>
    <row r="137" spans="1:4" s="15" customFormat="1" ht="12" customHeight="1">
      <c r="A137" s="133" t="s">
        <v>118</v>
      </c>
      <c r="B137" s="133"/>
      <c r="C137" s="16">
        <v>497</v>
      </c>
      <c r="D137" s="33">
        <v>1097.1830985915492</v>
      </c>
    </row>
    <row r="138" spans="1:4" s="15" customFormat="1" ht="12" customHeight="1">
      <c r="A138" s="133" t="s">
        <v>119</v>
      </c>
      <c r="B138" s="133"/>
      <c r="C138" s="16">
        <v>4856</v>
      </c>
      <c r="D138" s="33">
        <v>4.1392092257001645</v>
      </c>
    </row>
    <row r="139" spans="1:4" s="15" customFormat="1" ht="12" customHeight="1">
      <c r="A139" s="133" t="s">
        <v>120</v>
      </c>
      <c r="B139" s="133"/>
      <c r="C139" s="16">
        <v>384</v>
      </c>
      <c r="D139" s="33">
        <v>136.71875</v>
      </c>
    </row>
    <row r="140" spans="1:4" s="15" customFormat="1" ht="12" customHeight="1">
      <c r="A140" s="133" t="s">
        <v>121</v>
      </c>
      <c r="B140" s="133"/>
      <c r="C140" s="16">
        <v>1779</v>
      </c>
      <c r="D140" s="33">
        <v>104.1034288926363</v>
      </c>
    </row>
    <row r="141" spans="1:4" s="15" customFormat="1" ht="12" customHeight="1">
      <c r="A141" s="133" t="s">
        <v>122</v>
      </c>
      <c r="B141" s="133"/>
      <c r="C141" s="16">
        <v>548</v>
      </c>
      <c r="D141" s="33">
        <v>127.18978102189782</v>
      </c>
    </row>
    <row r="142" spans="1:4" s="15" customFormat="1" ht="12" customHeight="1">
      <c r="A142" s="133" t="s">
        <v>123</v>
      </c>
      <c r="B142" s="133"/>
      <c r="C142" s="16">
        <v>5139</v>
      </c>
      <c r="D142" s="33">
        <v>22.68923915158591</v>
      </c>
    </row>
    <row r="143" spans="1:4" s="15" customFormat="1" ht="12" customHeight="1">
      <c r="A143" s="133" t="s">
        <v>124</v>
      </c>
      <c r="B143" s="133"/>
      <c r="C143" s="16">
        <v>773</v>
      </c>
      <c r="D143" s="33">
        <v>1.5523932729624839</v>
      </c>
    </row>
    <row r="144" spans="1:4" s="15" customFormat="1" ht="12" customHeight="1">
      <c r="A144" s="133" t="s">
        <v>125</v>
      </c>
      <c r="B144" s="133"/>
      <c r="C144" s="16">
        <v>3572</v>
      </c>
      <c r="D144" s="33">
        <v>80.90705487122061</v>
      </c>
    </row>
    <row r="145" spans="1:4" s="15" customFormat="1" ht="12" customHeight="1">
      <c r="A145" s="133" t="s">
        <v>126</v>
      </c>
      <c r="B145" s="133"/>
      <c r="C145" s="16">
        <v>2572</v>
      </c>
      <c r="D145" s="33">
        <v>4.121306376360809</v>
      </c>
    </row>
    <row r="146" spans="1:4" s="27" customFormat="1" ht="12" customHeight="1">
      <c r="A146" s="166" t="s">
        <v>127</v>
      </c>
      <c r="B146" s="166"/>
      <c r="C146" s="28">
        <v>5180</v>
      </c>
      <c r="D146" s="39">
        <v>95.55984555984556</v>
      </c>
    </row>
    <row r="147" spans="1:4" s="15" customFormat="1" ht="12" customHeight="1">
      <c r="A147" s="133" t="s">
        <v>128</v>
      </c>
      <c r="B147" s="133"/>
      <c r="C147" s="16">
        <v>704</v>
      </c>
      <c r="D147" s="33">
        <v>622.7272727272727</v>
      </c>
    </row>
    <row r="148" spans="1:4" s="15" customFormat="1" ht="12" customHeight="1">
      <c r="A148" s="133" t="s">
        <v>129</v>
      </c>
      <c r="B148" s="133"/>
      <c r="C148" s="16">
        <v>1108</v>
      </c>
      <c r="D148" s="33">
        <v>3.068592057761733</v>
      </c>
    </row>
    <row r="149" spans="1:4" s="15" customFormat="1" ht="12" customHeight="1">
      <c r="A149" s="133" t="s">
        <v>130</v>
      </c>
      <c r="B149" s="133"/>
      <c r="C149" s="16">
        <v>1711</v>
      </c>
      <c r="D149" s="33">
        <v>19.52074810052601</v>
      </c>
    </row>
    <row r="150" spans="1:4" s="15" customFormat="1" ht="12" customHeight="1">
      <c r="A150" s="133" t="s">
        <v>131</v>
      </c>
      <c r="B150" s="133"/>
      <c r="C150" s="16">
        <v>5811</v>
      </c>
      <c r="D150" s="33">
        <v>20.839786611598694</v>
      </c>
    </row>
    <row r="151" spans="1:4" s="15" customFormat="1" ht="12" customHeight="1">
      <c r="A151" s="133" t="s">
        <v>132</v>
      </c>
      <c r="B151" s="133"/>
      <c r="C151" s="16">
        <v>1927</v>
      </c>
      <c r="D151" s="33">
        <v>794.1359626362221</v>
      </c>
    </row>
    <row r="152" spans="1:4" s="15" customFormat="1" ht="12" customHeight="1">
      <c r="A152" s="133" t="s">
        <v>133</v>
      </c>
      <c r="B152" s="133"/>
      <c r="C152" s="16">
        <v>953</v>
      </c>
      <c r="D152" s="33">
        <v>668.6253934942288</v>
      </c>
    </row>
    <row r="153" spans="1:4" s="15" customFormat="1" ht="12" customHeight="1">
      <c r="A153" s="133" t="s">
        <v>134</v>
      </c>
      <c r="B153" s="133"/>
      <c r="C153" s="16">
        <v>1214</v>
      </c>
      <c r="D153" s="33">
        <v>17.462932454695224</v>
      </c>
    </row>
    <row r="154" spans="1:4" s="15" customFormat="1" ht="12" customHeight="1">
      <c r="A154" s="133" t="s">
        <v>135</v>
      </c>
      <c r="B154" s="133"/>
      <c r="C154" s="16">
        <v>585</v>
      </c>
      <c r="D154" s="33">
        <v>1211.965811965812</v>
      </c>
    </row>
    <row r="155" spans="1:4" s="15" customFormat="1" ht="12" customHeight="1">
      <c r="A155" s="133" t="s">
        <v>136</v>
      </c>
      <c r="B155" s="133"/>
      <c r="C155" s="16">
        <v>861</v>
      </c>
      <c r="D155" s="33">
        <v>6.155632984901278</v>
      </c>
    </row>
    <row r="156" spans="1:4" s="15" customFormat="1" ht="12" customHeight="1">
      <c r="A156" s="133" t="s">
        <v>137</v>
      </c>
      <c r="B156" s="133"/>
      <c r="C156" s="16">
        <v>60</v>
      </c>
      <c r="D156" s="33">
        <v>4661.666666666667</v>
      </c>
    </row>
    <row r="157" spans="1:4" s="15" customFormat="1" ht="12" customHeight="1">
      <c r="A157" s="133" t="s">
        <v>138</v>
      </c>
      <c r="B157" s="133"/>
      <c r="C157" s="16">
        <v>2986</v>
      </c>
      <c r="D157" s="33">
        <v>9.142665773610181</v>
      </c>
    </row>
    <row r="158" spans="1:4" s="15" customFormat="1" ht="12" customHeight="1">
      <c r="A158" s="133" t="s">
        <v>139</v>
      </c>
      <c r="B158" s="133"/>
      <c r="C158" s="16">
        <v>194</v>
      </c>
      <c r="D158" s="33">
        <v>388.1443298969072</v>
      </c>
    </row>
    <row r="159" spans="1:4" s="15" customFormat="1" ht="12" customHeight="1">
      <c r="A159" s="133" t="s">
        <v>140</v>
      </c>
      <c r="B159" s="133"/>
      <c r="C159" s="16">
        <v>502</v>
      </c>
      <c r="D159" s="33">
        <v>132.27091633466134</v>
      </c>
    </row>
    <row r="160" spans="1:4" s="15" customFormat="1" ht="12" customHeight="1">
      <c r="A160" s="133" t="s">
        <v>141</v>
      </c>
      <c r="B160" s="133"/>
      <c r="C160" s="16">
        <v>3752</v>
      </c>
      <c r="D160" s="33">
        <v>2.5319829424307034</v>
      </c>
    </row>
    <row r="161" spans="1:4" s="15" customFormat="1" ht="12" customHeight="1">
      <c r="A161" s="133" t="s">
        <v>142</v>
      </c>
      <c r="B161" s="133"/>
      <c r="C161" s="16">
        <v>289</v>
      </c>
      <c r="D161" s="33">
        <v>259.16955017301035</v>
      </c>
    </row>
    <row r="162" spans="1:4" s="15" customFormat="1" ht="12" customHeight="1">
      <c r="A162" s="133" t="s">
        <v>143</v>
      </c>
      <c r="B162" s="133"/>
      <c r="C162" s="16">
        <v>369</v>
      </c>
      <c r="D162" s="33">
        <v>720.5962059620596</v>
      </c>
    </row>
    <row r="163" spans="1:4" s="15" customFormat="1" ht="12" customHeight="1">
      <c r="A163" s="133" t="s">
        <v>144</v>
      </c>
      <c r="B163" s="133"/>
      <c r="C163" s="16">
        <v>4079</v>
      </c>
      <c r="D163" s="33">
        <v>1.3974013238538858</v>
      </c>
    </row>
    <row r="164" spans="1:4" s="15" customFormat="1" ht="12" customHeight="1">
      <c r="A164" s="133" t="s">
        <v>145</v>
      </c>
      <c r="B164" s="133"/>
      <c r="C164" s="16">
        <v>300</v>
      </c>
      <c r="D164" s="33">
        <v>363.6666666666667</v>
      </c>
    </row>
    <row r="165" spans="1:4" s="15" customFormat="1" ht="12" customHeight="1">
      <c r="A165" s="133" t="s">
        <v>146</v>
      </c>
      <c r="B165" s="133"/>
      <c r="C165" s="16">
        <v>2388</v>
      </c>
      <c r="D165" s="33">
        <v>12.227805695142377</v>
      </c>
    </row>
    <row r="166" spans="1:4" s="15" customFormat="1" ht="12" customHeight="1">
      <c r="A166" s="21" t="s">
        <v>232</v>
      </c>
      <c r="B166" s="21"/>
      <c r="C166" s="29">
        <v>4078</v>
      </c>
      <c r="D166" s="38" t="s">
        <v>226</v>
      </c>
    </row>
    <row r="167" spans="1:4" s="15" customFormat="1" ht="12" customHeight="1">
      <c r="A167" s="19"/>
      <c r="B167" s="19"/>
      <c r="C167" s="19"/>
      <c r="D167" s="36"/>
    </row>
    <row r="168" spans="1:4" s="15" customFormat="1" ht="12" customHeight="1">
      <c r="A168" s="140" t="s">
        <v>147</v>
      </c>
      <c r="B168" s="140"/>
      <c r="C168" s="14">
        <v>56934</v>
      </c>
      <c r="D168" s="32">
        <v>10.178452242947975</v>
      </c>
    </row>
    <row r="169" spans="1:4" s="15" customFormat="1" ht="12" customHeight="1">
      <c r="A169" s="133" t="s">
        <v>148</v>
      </c>
      <c r="B169" s="133"/>
      <c r="C169" s="16">
        <v>2734</v>
      </c>
      <c r="D169" s="33">
        <v>52.15801024140454</v>
      </c>
    </row>
    <row r="170" spans="1:4" s="15" customFormat="1" ht="12" customHeight="1">
      <c r="A170" s="133" t="s">
        <v>149</v>
      </c>
      <c r="B170" s="133"/>
      <c r="C170" s="16">
        <v>2204</v>
      </c>
      <c r="D170" s="33">
        <v>2.268602540834846</v>
      </c>
    </row>
    <row r="171" spans="1:4" s="15" customFormat="1" ht="12" customHeight="1">
      <c r="A171" s="133" t="s">
        <v>150</v>
      </c>
      <c r="B171" s="133"/>
      <c r="C171" s="16">
        <v>4327</v>
      </c>
      <c r="D171" s="33">
        <v>1.0399815114397966</v>
      </c>
    </row>
    <row r="172" spans="1:4" s="15" customFormat="1" ht="12" customHeight="1">
      <c r="A172" s="133" t="s">
        <v>151</v>
      </c>
      <c r="B172" s="133"/>
      <c r="C172" s="16">
        <v>2007</v>
      </c>
      <c r="D172" s="33">
        <v>2.8898854010961634</v>
      </c>
    </row>
    <row r="173" spans="1:4" s="15" customFormat="1" ht="12" customHeight="1">
      <c r="A173" s="133" t="s">
        <v>152</v>
      </c>
      <c r="B173" s="133"/>
      <c r="C173" s="16">
        <v>15142</v>
      </c>
      <c r="D173" s="33">
        <v>7.753269052965263</v>
      </c>
    </row>
    <row r="174" spans="1:4" s="15" customFormat="1" ht="12" customHeight="1">
      <c r="A174" s="133" t="s">
        <v>153</v>
      </c>
      <c r="B174" s="133"/>
      <c r="C174" s="16">
        <v>18750</v>
      </c>
      <c r="D174" s="33">
        <v>2.8213333333333335</v>
      </c>
    </row>
    <row r="175" spans="1:4" s="15" customFormat="1" ht="12" customHeight="1">
      <c r="A175" s="133" t="s">
        <v>154</v>
      </c>
      <c r="B175" s="133"/>
      <c r="C175" s="16">
        <v>661</v>
      </c>
      <c r="D175" s="33">
        <v>7.413010590015129</v>
      </c>
    </row>
    <row r="176" spans="1:4" s="15" customFormat="1" ht="12" customHeight="1">
      <c r="A176" s="139" t="s">
        <v>155</v>
      </c>
      <c r="B176" s="139"/>
      <c r="C176" s="22">
        <v>11109</v>
      </c>
      <c r="D176" s="34">
        <v>22.180214240705734</v>
      </c>
    </row>
    <row r="177" spans="1:4" s="15" customFormat="1" ht="12" customHeight="1">
      <c r="A177" s="19"/>
      <c r="B177" s="19"/>
      <c r="C177" s="19"/>
      <c r="D177" s="36"/>
    </row>
    <row r="178" spans="1:4" s="15" customFormat="1" ht="12" customHeight="1">
      <c r="A178" s="140" t="s">
        <v>156</v>
      </c>
      <c r="B178" s="140"/>
      <c r="C178" s="14">
        <v>20558</v>
      </c>
      <c r="D178" s="32">
        <v>237.72254110322018</v>
      </c>
    </row>
    <row r="179" spans="1:4" s="15" customFormat="1" ht="12" customHeight="1">
      <c r="A179" s="133" t="s">
        <v>157</v>
      </c>
      <c r="B179" s="133"/>
      <c r="C179" s="16">
        <v>2128</v>
      </c>
      <c r="D179" s="33">
        <v>205.82706766917292</v>
      </c>
    </row>
    <row r="180" spans="1:4" s="15" customFormat="1" ht="12" customHeight="1">
      <c r="A180" s="133" t="s">
        <v>158</v>
      </c>
      <c r="B180" s="133"/>
      <c r="C180" s="16">
        <v>1915</v>
      </c>
      <c r="D180" s="33">
        <v>916.1357702349869</v>
      </c>
    </row>
    <row r="181" spans="1:4" s="15" customFormat="1" ht="12" customHeight="1">
      <c r="A181" s="133" t="s">
        <v>159</v>
      </c>
      <c r="B181" s="133"/>
      <c r="C181" s="16">
        <v>837</v>
      </c>
      <c r="D181" s="33">
        <v>286.85782556750297</v>
      </c>
    </row>
    <row r="182" spans="1:4" s="15" customFormat="1" ht="12" customHeight="1">
      <c r="A182" s="133" t="s">
        <v>160</v>
      </c>
      <c r="B182" s="133"/>
      <c r="C182" s="16">
        <v>828</v>
      </c>
      <c r="D182" s="33">
        <v>325.72463768115944</v>
      </c>
    </row>
    <row r="183" spans="1:4" s="15" customFormat="1" ht="12" customHeight="1">
      <c r="A183" s="133" t="s">
        <v>161</v>
      </c>
      <c r="B183" s="133"/>
      <c r="C183" s="16">
        <v>623</v>
      </c>
      <c r="D183" s="33">
        <v>1342.5361155698233</v>
      </c>
    </row>
    <row r="184" spans="1:4" s="15" customFormat="1" ht="12" customHeight="1">
      <c r="A184" s="133" t="s">
        <v>162</v>
      </c>
      <c r="B184" s="133"/>
      <c r="C184" s="16">
        <v>745</v>
      </c>
      <c r="D184" s="33">
        <v>94.63087248322147</v>
      </c>
    </row>
    <row r="185" spans="1:4" s="15" customFormat="1" ht="12" customHeight="1">
      <c r="A185" s="133" t="s">
        <v>163</v>
      </c>
      <c r="B185" s="133"/>
      <c r="C185" s="16">
        <v>922</v>
      </c>
      <c r="D185" s="33">
        <v>73.42733188720173</v>
      </c>
    </row>
    <row r="186" spans="1:4" s="15" customFormat="1" ht="12" customHeight="1">
      <c r="A186" s="133" t="s">
        <v>164</v>
      </c>
      <c r="B186" s="133"/>
      <c r="C186" s="16">
        <v>994</v>
      </c>
      <c r="D186" s="33">
        <v>77.46478873239437</v>
      </c>
    </row>
    <row r="187" spans="1:4" s="15" customFormat="1" ht="12" customHeight="1">
      <c r="A187" s="133" t="s">
        <v>165</v>
      </c>
      <c r="B187" s="133"/>
      <c r="C187" s="16">
        <v>1282</v>
      </c>
      <c r="D187" s="33">
        <v>29.95319812792512</v>
      </c>
    </row>
    <row r="188" spans="1:4" s="15" customFormat="1" ht="12" customHeight="1">
      <c r="A188" s="133" t="s">
        <v>166</v>
      </c>
      <c r="B188" s="133"/>
      <c r="C188" s="16">
        <v>995</v>
      </c>
      <c r="D188" s="33">
        <v>136.88442211055275</v>
      </c>
    </row>
    <row r="189" spans="1:4" s="15" customFormat="1" ht="12" customHeight="1">
      <c r="A189" s="133" t="s">
        <v>167</v>
      </c>
      <c r="B189" s="133"/>
      <c r="C189" s="16">
        <v>749</v>
      </c>
      <c r="D189" s="33">
        <v>14.152202937249667</v>
      </c>
    </row>
    <row r="190" spans="1:4" s="15" customFormat="1" ht="12" customHeight="1">
      <c r="A190" s="133" t="s">
        <v>168</v>
      </c>
      <c r="B190" s="133"/>
      <c r="C190" s="16">
        <v>964</v>
      </c>
      <c r="D190" s="33">
        <v>282.67634854771785</v>
      </c>
    </row>
    <row r="191" spans="1:4" s="15" customFormat="1" ht="12" customHeight="1">
      <c r="A191" s="133" t="s">
        <v>169</v>
      </c>
      <c r="B191" s="133"/>
      <c r="C191" s="16">
        <v>802</v>
      </c>
      <c r="D191" s="33">
        <v>72.19451371571073</v>
      </c>
    </row>
    <row r="192" spans="1:4" s="15" customFormat="1" ht="12" customHeight="1">
      <c r="A192" s="133" t="s">
        <v>170</v>
      </c>
      <c r="B192" s="133"/>
      <c r="C192" s="16">
        <v>1644</v>
      </c>
      <c r="D192" s="33">
        <v>35.76642335766424</v>
      </c>
    </row>
    <row r="193" spans="1:4" s="15" customFormat="1" ht="12" customHeight="1">
      <c r="A193" s="133" t="s">
        <v>171</v>
      </c>
      <c r="B193" s="133"/>
      <c r="C193" s="16">
        <v>659</v>
      </c>
      <c r="D193" s="33">
        <v>343.55083459787556</v>
      </c>
    </row>
    <row r="194" spans="1:4" s="15" customFormat="1" ht="12" customHeight="1">
      <c r="A194" s="133" t="s">
        <v>172</v>
      </c>
      <c r="B194" s="133"/>
      <c r="C194" s="16">
        <v>3358</v>
      </c>
      <c r="D194" s="33">
        <v>6.372840976771887</v>
      </c>
    </row>
    <row r="195" spans="1:4" s="15" customFormat="1" ht="12" customHeight="1">
      <c r="A195" s="133" t="s">
        <v>173</v>
      </c>
      <c r="B195" s="133"/>
      <c r="C195" s="16">
        <v>825</v>
      </c>
      <c r="D195" s="33">
        <v>377.0909090909091</v>
      </c>
    </row>
    <row r="196" spans="1:4" s="15" customFormat="1" ht="12" customHeight="1">
      <c r="A196" s="21" t="s">
        <v>219</v>
      </c>
      <c r="B196" s="21"/>
      <c r="C196" s="29">
        <v>288</v>
      </c>
      <c r="D196" s="38" t="s">
        <v>226</v>
      </c>
    </row>
    <row r="197" spans="1:4" s="15" customFormat="1" ht="12" customHeight="1">
      <c r="A197" s="19"/>
      <c r="B197" s="19"/>
      <c r="C197" s="19"/>
      <c r="D197" s="36"/>
    </row>
    <row r="198" spans="1:4" s="15" customFormat="1" ht="12" customHeight="1">
      <c r="A198" s="140" t="s">
        <v>174</v>
      </c>
      <c r="B198" s="140"/>
      <c r="C198" s="14">
        <v>16646</v>
      </c>
      <c r="D198" s="32">
        <v>75.44755496816052</v>
      </c>
    </row>
    <row r="199" spans="1:4" s="15" customFormat="1" ht="12" customHeight="1">
      <c r="A199" s="133" t="s">
        <v>175</v>
      </c>
      <c r="B199" s="133"/>
      <c r="C199" s="16">
        <v>5913</v>
      </c>
      <c r="D199" s="33">
        <v>101.91104346355489</v>
      </c>
    </row>
    <row r="200" spans="1:4" s="15" customFormat="1" ht="12" customHeight="1">
      <c r="A200" s="133" t="s">
        <v>176</v>
      </c>
      <c r="B200" s="133"/>
      <c r="C200" s="16">
        <v>2122</v>
      </c>
      <c r="D200" s="33">
        <v>124.31668237511782</v>
      </c>
    </row>
    <row r="201" spans="1:4" s="15" customFormat="1" ht="12" customHeight="1">
      <c r="A201" s="133" t="s">
        <v>177</v>
      </c>
      <c r="B201" s="133"/>
      <c r="C201" s="16">
        <v>1723</v>
      </c>
      <c r="D201" s="33">
        <v>37.1445153801509</v>
      </c>
    </row>
    <row r="202" spans="1:4" s="15" customFormat="1" ht="12" customHeight="1">
      <c r="A202" s="133" t="s">
        <v>178</v>
      </c>
      <c r="B202" s="133"/>
      <c r="C202" s="16">
        <v>1839</v>
      </c>
      <c r="D202" s="33">
        <v>29.853181076672104</v>
      </c>
    </row>
    <row r="203" spans="1:4" s="15" customFormat="1" ht="12" customHeight="1">
      <c r="A203" s="133" t="s">
        <v>179</v>
      </c>
      <c r="B203" s="133"/>
      <c r="C203" s="16">
        <v>3150</v>
      </c>
      <c r="D203" s="33">
        <v>53.142857142857146</v>
      </c>
    </row>
    <row r="204" spans="1:4" s="15" customFormat="1" ht="12" customHeight="1">
      <c r="A204" s="139" t="s">
        <v>180</v>
      </c>
      <c r="B204" s="139"/>
      <c r="C204" s="22">
        <v>1899</v>
      </c>
      <c r="D204" s="34">
        <v>54.34439178515008</v>
      </c>
    </row>
    <row r="205" spans="1:4" s="15" customFormat="1" ht="12" customHeight="1">
      <c r="A205" s="19"/>
      <c r="B205" s="19"/>
      <c r="C205" s="19"/>
      <c r="D205" s="36"/>
    </row>
    <row r="206" spans="1:4" s="15" customFormat="1" ht="12" customHeight="1">
      <c r="A206" s="140" t="s">
        <v>181</v>
      </c>
      <c r="B206" s="140"/>
      <c r="C206" s="14">
        <v>36057</v>
      </c>
      <c r="D206" s="32">
        <v>15.189838311562248</v>
      </c>
    </row>
    <row r="207" spans="1:4" s="15" customFormat="1" ht="12" customHeight="1">
      <c r="A207" s="133" t="s">
        <v>182</v>
      </c>
      <c r="B207" s="133"/>
      <c r="C207" s="16">
        <v>6159</v>
      </c>
      <c r="D207" s="33">
        <v>29.48530605617795</v>
      </c>
    </row>
    <row r="208" spans="1:4" s="15" customFormat="1" ht="12" customHeight="1">
      <c r="A208" s="133" t="s">
        <v>183</v>
      </c>
      <c r="B208" s="133"/>
      <c r="C208" s="16">
        <v>20206</v>
      </c>
      <c r="D208" s="33">
        <v>8.250024745125211</v>
      </c>
    </row>
    <row r="209" spans="1:4" s="15" customFormat="1" ht="12" customHeight="1">
      <c r="A209" s="133" t="s">
        <v>184</v>
      </c>
      <c r="B209" s="133"/>
      <c r="C209" s="16">
        <v>619</v>
      </c>
      <c r="D209" s="33">
        <v>57.35056542810986</v>
      </c>
    </row>
    <row r="210" spans="1:4" s="15" customFormat="1" ht="12" customHeight="1">
      <c r="A210" s="133" t="s">
        <v>185</v>
      </c>
      <c r="B210" s="133"/>
      <c r="C210" s="16">
        <v>8031</v>
      </c>
      <c r="D210" s="33">
        <v>16.249533059394842</v>
      </c>
    </row>
    <row r="211" spans="1:4" s="15" customFormat="1" ht="12" customHeight="1">
      <c r="A211" s="139" t="s">
        <v>186</v>
      </c>
      <c r="B211" s="139"/>
      <c r="C211" s="22">
        <v>1042</v>
      </c>
      <c r="D211" s="34">
        <v>32.05374280230326</v>
      </c>
    </row>
    <row r="212" spans="1:4" s="15" customFormat="1" ht="12" customHeight="1">
      <c r="A212" s="19"/>
      <c r="B212" s="19"/>
      <c r="C212" s="19"/>
      <c r="D212" s="36"/>
    </row>
    <row r="213" spans="1:4" s="15" customFormat="1" ht="12" customHeight="1">
      <c r="A213" s="140" t="s">
        <v>187</v>
      </c>
      <c r="B213" s="140"/>
      <c r="C213" s="14">
        <v>47966</v>
      </c>
      <c r="D213" s="32">
        <v>19.91827544510695</v>
      </c>
    </row>
    <row r="214" spans="1:4" s="15" customFormat="1" ht="12" customHeight="1">
      <c r="A214" s="133" t="s">
        <v>188</v>
      </c>
      <c r="B214" s="133"/>
      <c r="C214" s="16">
        <v>9437</v>
      </c>
      <c r="D214" s="33">
        <v>16.52008053406803</v>
      </c>
    </row>
    <row r="215" spans="1:4" s="15" customFormat="1" ht="12" customHeight="1">
      <c r="A215" s="133" t="s">
        <v>189</v>
      </c>
      <c r="B215" s="133"/>
      <c r="C215" s="16">
        <v>1061</v>
      </c>
      <c r="D215" s="33">
        <v>10.179076343072573</v>
      </c>
    </row>
    <row r="216" spans="1:4" s="15" customFormat="1" ht="12" customHeight="1">
      <c r="A216" s="133" t="s">
        <v>190</v>
      </c>
      <c r="B216" s="133"/>
      <c r="C216" s="16">
        <v>7523</v>
      </c>
      <c r="D216" s="33">
        <v>0.9304798617572777</v>
      </c>
    </row>
    <row r="217" spans="1:4" s="15" customFormat="1" ht="12" customHeight="1">
      <c r="A217" s="133" t="s">
        <v>191</v>
      </c>
      <c r="B217" s="133"/>
      <c r="C217" s="16">
        <v>644</v>
      </c>
      <c r="D217" s="33">
        <v>158.22981366459626</v>
      </c>
    </row>
    <row r="218" spans="1:4" s="15" customFormat="1" ht="12" customHeight="1">
      <c r="A218" s="133" t="s">
        <v>192</v>
      </c>
      <c r="B218" s="133"/>
      <c r="C218" s="16">
        <v>330</v>
      </c>
      <c r="D218" s="33">
        <v>15.151515151515152</v>
      </c>
    </row>
    <row r="219" spans="1:4" s="15" customFormat="1" ht="12" customHeight="1">
      <c r="A219" s="133" t="s">
        <v>193</v>
      </c>
      <c r="B219" s="133"/>
      <c r="C219" s="16">
        <v>396</v>
      </c>
      <c r="D219" s="33">
        <v>12.626262626262626</v>
      </c>
    </row>
    <row r="220" spans="1:4" s="15" customFormat="1" ht="12" customHeight="1">
      <c r="A220" s="133" t="s">
        <v>194</v>
      </c>
      <c r="B220" s="133"/>
      <c r="C220" s="16">
        <v>668</v>
      </c>
      <c r="D220" s="33">
        <v>12.425149700598801</v>
      </c>
    </row>
    <row r="221" spans="1:4" s="15" customFormat="1" ht="12" customHeight="1">
      <c r="A221" s="133" t="s">
        <v>195</v>
      </c>
      <c r="B221" s="133"/>
      <c r="C221" s="16">
        <v>5777</v>
      </c>
      <c r="D221" s="33">
        <v>6.71628873117535</v>
      </c>
    </row>
    <row r="222" spans="1:4" s="15" customFormat="1" ht="12" customHeight="1">
      <c r="A222" s="133" t="s">
        <v>196</v>
      </c>
      <c r="B222" s="133"/>
      <c r="C222" s="16">
        <v>1452</v>
      </c>
      <c r="D222" s="33">
        <v>11.84573002754821</v>
      </c>
    </row>
    <row r="223" spans="1:4" s="15" customFormat="1" ht="12" customHeight="1">
      <c r="A223" s="133" t="s">
        <v>197</v>
      </c>
      <c r="B223" s="133"/>
      <c r="C223" s="16">
        <v>2540</v>
      </c>
      <c r="D223" s="33">
        <v>76.73228346456693</v>
      </c>
    </row>
    <row r="224" spans="1:4" s="15" customFormat="1" ht="12" customHeight="1">
      <c r="A224" s="133" t="s">
        <v>198</v>
      </c>
      <c r="B224" s="133"/>
      <c r="C224" s="16">
        <v>1948</v>
      </c>
      <c r="D224" s="33">
        <v>43.68583162217659</v>
      </c>
    </row>
    <row r="225" spans="1:4" s="15" customFormat="1" ht="12" customHeight="1">
      <c r="A225" s="133" t="s">
        <v>199</v>
      </c>
      <c r="B225" s="133"/>
      <c r="C225" s="16">
        <v>665</v>
      </c>
      <c r="D225" s="33">
        <v>73.38345864661655</v>
      </c>
    </row>
    <row r="226" spans="1:4" s="15" customFormat="1" ht="12" customHeight="1">
      <c r="A226" s="133" t="s">
        <v>200</v>
      </c>
      <c r="B226" s="133"/>
      <c r="C226" s="16">
        <v>1190</v>
      </c>
      <c r="D226" s="33">
        <v>10.672268907563025</v>
      </c>
    </row>
    <row r="227" spans="1:4" s="15" customFormat="1" ht="12" customHeight="1">
      <c r="A227" s="133" t="s">
        <v>201</v>
      </c>
      <c r="B227" s="133"/>
      <c r="C227" s="16">
        <v>3904</v>
      </c>
      <c r="D227" s="33">
        <v>8.93954918032787</v>
      </c>
    </row>
    <row r="228" spans="1:4" s="15" customFormat="1" ht="12" customHeight="1">
      <c r="A228" s="133" t="s">
        <v>202</v>
      </c>
      <c r="B228" s="133"/>
      <c r="C228" s="16">
        <v>589</v>
      </c>
      <c r="D228" s="33">
        <v>132.76740237691</v>
      </c>
    </row>
    <row r="229" spans="1:4" s="15" customFormat="1" ht="12" customHeight="1">
      <c r="A229" s="133" t="s">
        <v>203</v>
      </c>
      <c r="B229" s="133"/>
      <c r="C229" s="16">
        <v>1685</v>
      </c>
      <c r="D229" s="33">
        <v>25.45994065281899</v>
      </c>
    </row>
    <row r="230" spans="1:4" s="15" customFormat="1" ht="12" customHeight="1">
      <c r="A230" s="133" t="s">
        <v>204</v>
      </c>
      <c r="B230" s="133"/>
      <c r="C230" s="16">
        <v>7520</v>
      </c>
      <c r="D230" s="33">
        <v>13.324468085106384</v>
      </c>
    </row>
    <row r="231" spans="1:4" s="15" customFormat="1" ht="12" customHeight="1">
      <c r="A231" s="139" t="s">
        <v>205</v>
      </c>
      <c r="B231" s="139"/>
      <c r="C231" s="22">
        <v>637</v>
      </c>
      <c r="D231" s="34">
        <v>12.244897959183673</v>
      </c>
    </row>
    <row r="232" spans="1:4" s="15" customFormat="1" ht="12" customHeight="1">
      <c r="A232" s="19"/>
      <c r="B232" s="19"/>
      <c r="C232" s="19"/>
      <c r="D232" s="36"/>
    </row>
    <row r="233" spans="1:4" s="15" customFormat="1" ht="12" customHeight="1">
      <c r="A233" s="140" t="s">
        <v>206</v>
      </c>
      <c r="B233" s="140"/>
      <c r="C233" s="14">
        <v>274147</v>
      </c>
      <c r="D233" s="32">
        <v>122.90595921166381</v>
      </c>
    </row>
    <row r="234" spans="1:4" s="15" customFormat="1" ht="12" customHeight="1">
      <c r="A234" s="133" t="s">
        <v>207</v>
      </c>
      <c r="B234" s="133"/>
      <c r="C234" s="16">
        <v>10088</v>
      </c>
      <c r="D234" s="33">
        <v>485.94369547977794</v>
      </c>
    </row>
    <row r="235" spans="1:4" s="15" customFormat="1" ht="12" customHeight="1">
      <c r="A235" s="133" t="s">
        <v>208</v>
      </c>
      <c r="B235" s="133"/>
      <c r="C235" s="16">
        <v>30805</v>
      </c>
      <c r="D235" s="33">
        <v>465.4763837039441</v>
      </c>
    </row>
    <row r="236" spans="1:4" s="15" customFormat="1" ht="12" customHeight="1">
      <c r="A236" s="133" t="s">
        <v>209</v>
      </c>
      <c r="B236" s="133"/>
      <c r="C236" s="16">
        <v>55093</v>
      </c>
      <c r="D236" s="33">
        <v>113.03613889241828</v>
      </c>
    </row>
    <row r="237" spans="1:4" s="15" customFormat="1" ht="12" customHeight="1">
      <c r="A237" s="133" t="s">
        <v>210</v>
      </c>
      <c r="B237" s="133"/>
      <c r="C237" s="16">
        <v>56934</v>
      </c>
      <c r="D237" s="33">
        <v>10.178452242947975</v>
      </c>
    </row>
    <row r="238" spans="1:4" s="15" customFormat="1" ht="12" customHeight="1">
      <c r="A238" s="133" t="s">
        <v>211</v>
      </c>
      <c r="B238" s="133"/>
      <c r="C238" s="16">
        <v>20558</v>
      </c>
      <c r="D238" s="33">
        <v>237.72254110322018</v>
      </c>
    </row>
    <row r="239" spans="1:4" s="15" customFormat="1" ht="12" customHeight="1">
      <c r="A239" s="133" t="s">
        <v>212</v>
      </c>
      <c r="B239" s="133"/>
      <c r="C239" s="16">
        <v>16646</v>
      </c>
      <c r="D239" s="33">
        <v>75.44755496816052</v>
      </c>
    </row>
    <row r="240" spans="1:4" s="15" customFormat="1" ht="12" customHeight="1">
      <c r="A240" s="133" t="s">
        <v>213</v>
      </c>
      <c r="B240" s="133"/>
      <c r="C240" s="16">
        <v>36057</v>
      </c>
      <c r="D240" s="33">
        <v>15.189838311562248</v>
      </c>
    </row>
    <row r="241" spans="1:4" s="15" customFormat="1" ht="12" customHeight="1">
      <c r="A241" s="139" t="s">
        <v>214</v>
      </c>
      <c r="B241" s="139"/>
      <c r="C241" s="22">
        <v>47966</v>
      </c>
      <c r="D241" s="34">
        <v>19.91827544510695</v>
      </c>
    </row>
    <row r="242" spans="1:4" s="15" customFormat="1" ht="12" customHeight="1">
      <c r="A242" s="25"/>
      <c r="B242" s="25"/>
      <c r="C242" s="26"/>
      <c r="D242" s="37"/>
    </row>
    <row r="243" spans="1:4" s="15" customFormat="1" ht="12" customHeight="1">
      <c r="A243" s="140" t="s">
        <v>215</v>
      </c>
      <c r="B243" s="140"/>
      <c r="C243" s="14">
        <v>84436</v>
      </c>
      <c r="D243" s="32">
        <v>350.60992941399405</v>
      </c>
    </row>
    <row r="244" spans="1:4" s="15" customFormat="1" ht="12" customHeight="1">
      <c r="A244" s="133" t="s">
        <v>211</v>
      </c>
      <c r="B244" s="133"/>
      <c r="C244" s="16">
        <v>17003</v>
      </c>
      <c r="D244" s="33">
        <v>298.80021172734223</v>
      </c>
    </row>
    <row r="245" spans="1:4" s="15" customFormat="1" ht="12" customHeight="1">
      <c r="A245" s="133" t="s">
        <v>216</v>
      </c>
      <c r="B245" s="133"/>
      <c r="C245" s="16">
        <v>9746</v>
      </c>
      <c r="D245" s="33">
        <v>504.46336958752306</v>
      </c>
    </row>
    <row r="246" spans="1:4" s="15" customFormat="1" ht="12" customHeight="1">
      <c r="A246" s="133" t="s">
        <v>209</v>
      </c>
      <c r="B246" s="133"/>
      <c r="C246" s="16">
        <v>35718</v>
      </c>
      <c r="D246" s="33">
        <v>172.12049946805533</v>
      </c>
    </row>
    <row r="247" spans="1:4" s="15" customFormat="1" ht="12" customHeight="1">
      <c r="A247" s="139" t="s">
        <v>208</v>
      </c>
      <c r="B247" s="139"/>
      <c r="C247" s="22">
        <v>21969</v>
      </c>
      <c r="D247" s="34">
        <v>612.6496426783194</v>
      </c>
    </row>
    <row r="248" spans="1:4" s="13" customFormat="1" ht="5.25" customHeight="1">
      <c r="A248" s="167"/>
      <c r="B248" s="167"/>
      <c r="C248" s="167"/>
      <c r="D248" s="167"/>
    </row>
    <row r="249" spans="1:4" s="15" customFormat="1" ht="13.5" customHeight="1">
      <c r="A249" s="171" t="s">
        <v>217</v>
      </c>
      <c r="B249" s="171"/>
      <c r="C249" s="171"/>
      <c r="D249" s="171"/>
    </row>
    <row r="250" spans="1:4" s="15" customFormat="1" ht="10.5" customHeight="1">
      <c r="A250" s="163" t="s">
        <v>227</v>
      </c>
      <c r="B250" s="163"/>
      <c r="C250" s="163"/>
      <c r="D250" s="163"/>
    </row>
    <row r="251" spans="1:4" s="15" customFormat="1" ht="10.5" customHeight="1">
      <c r="A251" s="163" t="s">
        <v>228</v>
      </c>
      <c r="B251" s="163"/>
      <c r="C251" s="163"/>
      <c r="D251" s="163"/>
    </row>
    <row r="252" spans="1:4" s="15" customFormat="1" ht="24.75" customHeight="1">
      <c r="A252" s="164" t="s">
        <v>246</v>
      </c>
      <c r="B252" s="164"/>
      <c r="C252" s="164"/>
      <c r="D252" s="164"/>
    </row>
    <row r="253" spans="1:4" s="15" customFormat="1" ht="5.25" customHeight="1">
      <c r="A253" s="165"/>
      <c r="B253" s="165"/>
      <c r="C253" s="165"/>
      <c r="D253" s="165"/>
    </row>
    <row r="254" spans="1:4" s="15" customFormat="1" ht="33.75" customHeight="1">
      <c r="A254" s="160" t="s">
        <v>231</v>
      </c>
      <c r="B254" s="160"/>
      <c r="C254" s="160"/>
      <c r="D254" s="160"/>
    </row>
    <row r="255" spans="1:4" s="15" customFormat="1" ht="5.25" customHeight="1">
      <c r="A255" s="165"/>
      <c r="B255" s="165"/>
      <c r="C255" s="165"/>
      <c r="D255" s="165"/>
    </row>
    <row r="256" spans="1:4" s="15" customFormat="1" ht="11.25" customHeight="1">
      <c r="A256" s="165" t="s">
        <v>229</v>
      </c>
      <c r="B256" s="165"/>
      <c r="C256" s="165"/>
      <c r="D256" s="165"/>
    </row>
    <row r="257" spans="1:4" s="15" customFormat="1" ht="11.25" customHeight="1">
      <c r="A257" s="165" t="s">
        <v>223</v>
      </c>
      <c r="B257" s="165"/>
      <c r="C257" s="165"/>
      <c r="D257" s="165"/>
    </row>
  </sheetData>
  <sheetProtection/>
  <mergeCells count="220">
    <mergeCell ref="A254:D254"/>
    <mergeCell ref="A255:D255"/>
    <mergeCell ref="A256:D256"/>
    <mergeCell ref="A257:D257"/>
    <mergeCell ref="A249:D249"/>
    <mergeCell ref="A250:D250"/>
    <mergeCell ref="A251:D251"/>
    <mergeCell ref="A253:D253"/>
    <mergeCell ref="A252:D252"/>
    <mergeCell ref="A245:B245"/>
    <mergeCell ref="A246:B246"/>
    <mergeCell ref="A247:B247"/>
    <mergeCell ref="A248:D248"/>
    <mergeCell ref="A241:B241"/>
    <mergeCell ref="A243:B243"/>
    <mergeCell ref="A244:B244"/>
    <mergeCell ref="A237:B237"/>
    <mergeCell ref="A238:B238"/>
    <mergeCell ref="A239:B239"/>
    <mergeCell ref="A240:B240"/>
    <mergeCell ref="A233:B233"/>
    <mergeCell ref="A234:B234"/>
    <mergeCell ref="A235:B235"/>
    <mergeCell ref="A236:B236"/>
    <mergeCell ref="A228:B228"/>
    <mergeCell ref="A229:B229"/>
    <mergeCell ref="A230:B230"/>
    <mergeCell ref="A231:B231"/>
    <mergeCell ref="A224:B224"/>
    <mergeCell ref="A225:B225"/>
    <mergeCell ref="A226:B226"/>
    <mergeCell ref="A227:B227"/>
    <mergeCell ref="A220:B220"/>
    <mergeCell ref="A221:B221"/>
    <mergeCell ref="A222:B222"/>
    <mergeCell ref="A223:B223"/>
    <mergeCell ref="A216:B216"/>
    <mergeCell ref="A217:B217"/>
    <mergeCell ref="A218:B218"/>
    <mergeCell ref="A219:B219"/>
    <mergeCell ref="A211:B211"/>
    <mergeCell ref="A213:B213"/>
    <mergeCell ref="A214:B214"/>
    <mergeCell ref="A215:B215"/>
    <mergeCell ref="A207:B207"/>
    <mergeCell ref="A208:B208"/>
    <mergeCell ref="A209:B209"/>
    <mergeCell ref="A210:B210"/>
    <mergeCell ref="A202:B202"/>
    <mergeCell ref="A203:B203"/>
    <mergeCell ref="A204:B204"/>
    <mergeCell ref="A206:B206"/>
    <mergeCell ref="A198:B198"/>
    <mergeCell ref="A199:B199"/>
    <mergeCell ref="A200:B200"/>
    <mergeCell ref="A201:B201"/>
    <mergeCell ref="A192:B192"/>
    <mergeCell ref="A193:B193"/>
    <mergeCell ref="A194:B194"/>
    <mergeCell ref="A195:B195"/>
    <mergeCell ref="A188:B188"/>
    <mergeCell ref="A189:B189"/>
    <mergeCell ref="A190:B190"/>
    <mergeCell ref="A191:B191"/>
    <mergeCell ref="A184:B184"/>
    <mergeCell ref="A185:B185"/>
    <mergeCell ref="A186:B186"/>
    <mergeCell ref="A187:B187"/>
    <mergeCell ref="A180:B180"/>
    <mergeCell ref="A181:B181"/>
    <mergeCell ref="A182:B182"/>
    <mergeCell ref="A183:B183"/>
    <mergeCell ref="A175:B175"/>
    <mergeCell ref="A176:B176"/>
    <mergeCell ref="A178:B178"/>
    <mergeCell ref="A179:B179"/>
    <mergeCell ref="A171:B171"/>
    <mergeCell ref="A172:B172"/>
    <mergeCell ref="A173:B173"/>
    <mergeCell ref="A174:B174"/>
    <mergeCell ref="A165:B165"/>
    <mergeCell ref="A168:B168"/>
    <mergeCell ref="A169:B169"/>
    <mergeCell ref="A170:B170"/>
    <mergeCell ref="A161:B161"/>
    <mergeCell ref="A162:B162"/>
    <mergeCell ref="A163:B163"/>
    <mergeCell ref="A164:B164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1:B131"/>
    <mergeCell ref="A132:B132"/>
    <mergeCell ref="A133:B133"/>
    <mergeCell ref="A136:B136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0:B70"/>
    <mergeCell ref="A72:B72"/>
    <mergeCell ref="A73:B73"/>
    <mergeCell ref="A74:B74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3:B53"/>
    <mergeCell ref="A54:B54"/>
    <mergeCell ref="A56:B56"/>
    <mergeCell ref="A57:B57"/>
    <mergeCell ref="A42:B42"/>
    <mergeCell ref="A46:B46"/>
    <mergeCell ref="A51:B51"/>
    <mergeCell ref="A52:B52"/>
    <mergeCell ref="A37:B37"/>
    <mergeCell ref="A38:B38"/>
    <mergeCell ref="A40:B40"/>
    <mergeCell ref="A41:B41"/>
    <mergeCell ref="A27:B27"/>
    <mergeCell ref="A30:B30"/>
    <mergeCell ref="A31:B31"/>
    <mergeCell ref="A36:B36"/>
    <mergeCell ref="A21:B21"/>
    <mergeCell ref="A22:B22"/>
    <mergeCell ref="A23:B23"/>
    <mergeCell ref="A24:B24"/>
    <mergeCell ref="A15:B15"/>
    <mergeCell ref="A19:B19"/>
    <mergeCell ref="A5:B5"/>
    <mergeCell ref="A6:B6"/>
    <mergeCell ref="A7:D7"/>
    <mergeCell ref="A8:B8"/>
    <mergeCell ref="A1:D1"/>
    <mergeCell ref="A2:D2"/>
    <mergeCell ref="A3:D3"/>
    <mergeCell ref="A4:D4"/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1" width="2.7109375" style="1" customWidth="1"/>
    <col min="2" max="2" width="31.00390625" style="1" customWidth="1"/>
    <col min="3" max="4" width="15.7109375" style="2" customWidth="1"/>
    <col min="5" max="16384" width="9.140625" style="1" customWidth="1"/>
  </cols>
  <sheetData>
    <row r="1" spans="1:4" s="3" customFormat="1" ht="12.75" customHeight="1">
      <c r="A1" s="148"/>
      <c r="B1" s="148"/>
      <c r="C1" s="148"/>
      <c r="D1" s="148"/>
    </row>
    <row r="2" spans="1:4" s="3" customFormat="1" ht="12.75" customHeight="1">
      <c r="A2" s="149" t="s">
        <v>221</v>
      </c>
      <c r="B2" s="149"/>
      <c r="C2" s="149"/>
      <c r="D2" s="149"/>
    </row>
    <row r="3" spans="1:4" s="4" customFormat="1" ht="12.75" customHeight="1">
      <c r="A3" s="150"/>
      <c r="B3" s="150"/>
      <c r="C3" s="150"/>
      <c r="D3" s="150"/>
    </row>
    <row r="4" spans="1:4" s="4" customFormat="1" ht="12.75" customHeight="1">
      <c r="A4" s="179"/>
      <c r="B4" s="179"/>
      <c r="C4" s="179"/>
      <c r="D4" s="179"/>
    </row>
    <row r="5" spans="1:4" s="5" customFormat="1" ht="12" customHeight="1">
      <c r="A5" s="153"/>
      <c r="B5" s="153"/>
      <c r="C5" s="6" t="s">
        <v>218</v>
      </c>
      <c r="D5" s="40" t="s">
        <v>225</v>
      </c>
    </row>
    <row r="6" spans="1:4" s="5" customFormat="1" ht="12" customHeight="1">
      <c r="A6" s="154"/>
      <c r="B6" s="154"/>
      <c r="C6" s="7" t="s">
        <v>224</v>
      </c>
      <c r="D6" s="41"/>
    </row>
    <row r="7" spans="1:4" s="8" customFormat="1" ht="12" customHeight="1">
      <c r="A7" s="146"/>
      <c r="B7" s="146"/>
      <c r="C7" s="146"/>
      <c r="D7" s="146"/>
    </row>
    <row r="8" spans="1:4" s="9" customFormat="1" ht="12" customHeight="1">
      <c r="A8" s="147" t="s">
        <v>245</v>
      </c>
      <c r="B8" s="147"/>
      <c r="C8" s="10">
        <v>281220</v>
      </c>
      <c r="D8" s="30">
        <v>118.68039257520802</v>
      </c>
    </row>
    <row r="9" spans="1:4" s="9" customFormat="1" ht="12" customHeight="1">
      <c r="A9" s="11"/>
      <c r="B9" s="11"/>
      <c r="C9" s="12"/>
      <c r="D9" s="31"/>
    </row>
    <row r="10" spans="1:4" s="13" customFormat="1" ht="12" customHeight="1">
      <c r="A10" s="140" t="s">
        <v>0</v>
      </c>
      <c r="B10" s="140"/>
      <c r="C10" s="14">
        <v>103807</v>
      </c>
      <c r="D10" s="32">
        <v>27.951872224416462</v>
      </c>
    </row>
    <row r="11" spans="1:4" s="15" customFormat="1" ht="12" customHeight="1">
      <c r="A11" s="133" t="s">
        <v>1</v>
      </c>
      <c r="B11" s="133"/>
      <c r="C11" s="16">
        <v>47966</v>
      </c>
      <c r="D11" s="33">
        <v>20.014176708501854</v>
      </c>
    </row>
    <row r="12" spans="1:4" s="15" customFormat="1" ht="12" customHeight="1">
      <c r="A12" s="17"/>
      <c r="B12" s="18" t="s">
        <v>2</v>
      </c>
      <c r="C12" s="16">
        <v>27617</v>
      </c>
      <c r="D12" s="33">
        <v>11.724662345656661</v>
      </c>
    </row>
    <row r="13" spans="1:4" s="15" customFormat="1" ht="12" customHeight="1">
      <c r="A13" s="17"/>
      <c r="B13" s="18" t="s">
        <v>3</v>
      </c>
      <c r="C13" s="16">
        <v>13264</v>
      </c>
      <c r="D13" s="33">
        <v>25.497587454764776</v>
      </c>
    </row>
    <row r="14" spans="1:4" s="15" customFormat="1" ht="12" customHeight="1">
      <c r="A14" s="17"/>
      <c r="B14" s="19" t="s">
        <v>4</v>
      </c>
      <c r="C14" s="16">
        <v>7085</v>
      </c>
      <c r="D14" s="33">
        <v>42.06069160197601</v>
      </c>
    </row>
    <row r="15" spans="1:4" s="15" customFormat="1" ht="12" customHeight="1">
      <c r="A15" s="133" t="s">
        <v>5</v>
      </c>
      <c r="B15" s="133"/>
      <c r="C15" s="16">
        <v>36057</v>
      </c>
      <c r="D15" s="33">
        <v>15.336827800427102</v>
      </c>
    </row>
    <row r="16" spans="1:4" s="15" customFormat="1" ht="12" customHeight="1">
      <c r="A16" s="17"/>
      <c r="B16" s="18" t="s">
        <v>6</v>
      </c>
      <c r="C16" s="16">
        <v>20206</v>
      </c>
      <c r="D16" s="33">
        <v>8.398495496387213</v>
      </c>
    </row>
    <row r="17" spans="1:4" s="15" customFormat="1" ht="12" customHeight="1">
      <c r="A17" s="17"/>
      <c r="B17" s="18" t="s">
        <v>7</v>
      </c>
      <c r="C17" s="16">
        <v>6159</v>
      </c>
      <c r="D17" s="33">
        <v>29.891216106510797</v>
      </c>
    </row>
    <row r="18" spans="1:4" s="15" customFormat="1" ht="12" customHeight="1">
      <c r="A18" s="20"/>
      <c r="B18" s="18" t="s">
        <v>8</v>
      </c>
      <c r="C18" s="16">
        <v>9692</v>
      </c>
      <c r="D18" s="33">
        <v>20.553033429632688</v>
      </c>
    </row>
    <row r="19" spans="1:4" s="15" customFormat="1" ht="12" customHeight="1">
      <c r="A19" s="139" t="s">
        <v>9</v>
      </c>
      <c r="B19" s="139"/>
      <c r="C19" s="22">
        <v>19784</v>
      </c>
      <c r="D19" s="34">
        <v>70.18803073190458</v>
      </c>
    </row>
    <row r="20" spans="1:4" s="15" customFormat="1" ht="12" customHeight="1">
      <c r="A20" s="20"/>
      <c r="B20" s="20"/>
      <c r="C20" s="20"/>
      <c r="D20" s="35"/>
    </row>
    <row r="21" spans="1:4" s="13" customFormat="1" ht="12" customHeight="1">
      <c r="A21" s="140" t="s">
        <v>10</v>
      </c>
      <c r="B21" s="140"/>
      <c r="C21" s="14">
        <v>112027</v>
      </c>
      <c r="D21" s="32">
        <v>60.225659885563296</v>
      </c>
    </row>
    <row r="22" spans="1:4" s="15" customFormat="1" ht="12" customHeight="1">
      <c r="A22" s="133" t="s">
        <v>11</v>
      </c>
      <c r="B22" s="133"/>
      <c r="C22" s="16">
        <v>6881</v>
      </c>
      <c r="D22" s="33">
        <v>588.9260281935766</v>
      </c>
    </row>
    <row r="23" spans="1:4" s="15" customFormat="1" ht="12" customHeight="1">
      <c r="A23" s="133" t="s">
        <v>12</v>
      </c>
      <c r="B23" s="133"/>
      <c r="C23" s="16">
        <v>5180</v>
      </c>
      <c r="D23" s="33">
        <v>94.36293436293435</v>
      </c>
    </row>
    <row r="24" spans="1:4" s="15" customFormat="1" ht="12" customHeight="1">
      <c r="A24" s="133" t="s">
        <v>13</v>
      </c>
      <c r="B24" s="133"/>
      <c r="C24" s="16">
        <v>26011</v>
      </c>
      <c r="D24" s="33">
        <v>45.715274307023954</v>
      </c>
    </row>
    <row r="25" spans="1:4" s="15" customFormat="1" ht="12" customHeight="1">
      <c r="A25" s="23"/>
      <c r="B25" s="18" t="s">
        <v>14</v>
      </c>
      <c r="C25" s="16">
        <v>15555</v>
      </c>
      <c r="D25" s="33">
        <v>5.875924140147863</v>
      </c>
    </row>
    <row r="26" spans="1:4" s="15" customFormat="1" ht="12" customHeight="1">
      <c r="A26" s="20"/>
      <c r="B26" s="18" t="s">
        <v>15</v>
      </c>
      <c r="C26" s="16">
        <v>10456</v>
      </c>
      <c r="D26" s="33">
        <v>104.98278500382557</v>
      </c>
    </row>
    <row r="27" spans="1:4" s="15" customFormat="1" ht="12" customHeight="1">
      <c r="A27" s="133" t="s">
        <v>16</v>
      </c>
      <c r="B27" s="133"/>
      <c r="C27" s="16">
        <v>6276</v>
      </c>
      <c r="D27" s="33">
        <v>58.07839388145315</v>
      </c>
    </row>
    <row r="28" spans="1:4" s="15" customFormat="1" ht="12" customHeight="1">
      <c r="A28" s="23"/>
      <c r="B28" s="18" t="s">
        <v>17</v>
      </c>
      <c r="C28" s="16">
        <v>5139</v>
      </c>
      <c r="D28" s="33">
        <v>21.83304144775248</v>
      </c>
    </row>
    <row r="29" spans="1:4" s="15" customFormat="1" ht="12" customHeight="1">
      <c r="A29" s="20"/>
      <c r="B29" s="18" t="s">
        <v>18</v>
      </c>
      <c r="C29" s="16">
        <v>1137</v>
      </c>
      <c r="D29" s="33">
        <v>221.89973614775727</v>
      </c>
    </row>
    <row r="30" spans="1:4" s="15" customFormat="1" ht="12" customHeight="1">
      <c r="A30" s="133" t="s">
        <v>19</v>
      </c>
      <c r="B30" s="133"/>
      <c r="C30" s="16">
        <v>10745</v>
      </c>
      <c r="D30" s="33">
        <v>7.063750581665891</v>
      </c>
    </row>
    <row r="31" spans="1:4" s="15" customFormat="1" ht="12" customHeight="1">
      <c r="A31" s="133" t="s">
        <v>20</v>
      </c>
      <c r="B31" s="133"/>
      <c r="C31" s="16">
        <v>56934</v>
      </c>
      <c r="D31" s="33">
        <v>10.120490392384164</v>
      </c>
    </row>
    <row r="32" spans="1:4" s="15" customFormat="1" ht="12" customHeight="1">
      <c r="A32" s="23"/>
      <c r="B32" s="18" t="s">
        <v>21</v>
      </c>
      <c r="C32" s="16">
        <v>18750</v>
      </c>
      <c r="D32" s="33">
        <v>2.8533333333333335</v>
      </c>
    </row>
    <row r="33" spans="1:4" s="15" customFormat="1" ht="12" customHeight="1">
      <c r="A33" s="17"/>
      <c r="B33" s="18" t="s">
        <v>22</v>
      </c>
      <c r="C33" s="16">
        <v>9199</v>
      </c>
      <c r="D33" s="33">
        <v>2.228503098162844</v>
      </c>
    </row>
    <row r="34" spans="1:4" s="15" customFormat="1" ht="12" customHeight="1">
      <c r="A34" s="17"/>
      <c r="B34" s="24" t="s">
        <v>23</v>
      </c>
      <c r="C34" s="22">
        <v>28985</v>
      </c>
      <c r="D34" s="34">
        <v>17.326203208556148</v>
      </c>
    </row>
    <row r="35" spans="1:4" s="15" customFormat="1" ht="12" customHeight="1">
      <c r="A35" s="20"/>
      <c r="B35" s="20"/>
      <c r="C35" s="20"/>
      <c r="D35" s="35"/>
    </row>
    <row r="36" spans="1:4" s="13" customFormat="1" ht="12" customHeight="1">
      <c r="A36" s="140" t="s">
        <v>24</v>
      </c>
      <c r="B36" s="140"/>
      <c r="C36" s="14">
        <v>15850</v>
      </c>
      <c r="D36" s="32">
        <v>293.44479495268143</v>
      </c>
    </row>
    <row r="37" spans="1:4" s="15" customFormat="1" ht="12" customHeight="1">
      <c r="A37" s="133" t="s">
        <v>25</v>
      </c>
      <c r="B37" s="133"/>
      <c r="C37" s="16">
        <v>13360</v>
      </c>
      <c r="D37" s="33">
        <v>307.814371257485</v>
      </c>
    </row>
    <row r="38" spans="1:4" s="15" customFormat="1" ht="12" customHeight="1">
      <c r="A38" s="139" t="s">
        <v>26</v>
      </c>
      <c r="B38" s="139"/>
      <c r="C38" s="22">
        <v>2490</v>
      </c>
      <c r="D38" s="34">
        <v>216.3453815261044</v>
      </c>
    </row>
    <row r="39" spans="1:4" s="15" customFormat="1" ht="12" customHeight="1">
      <c r="A39" s="20"/>
      <c r="B39" s="20"/>
      <c r="C39" s="20"/>
      <c r="D39" s="35"/>
    </row>
    <row r="40" spans="1:4" s="13" customFormat="1" ht="12" customHeight="1">
      <c r="A40" s="140" t="s">
        <v>27</v>
      </c>
      <c r="B40" s="140"/>
      <c r="C40" s="14">
        <v>29526</v>
      </c>
      <c r="D40" s="32">
        <v>464.6650409808305</v>
      </c>
    </row>
    <row r="41" spans="1:4" s="15" customFormat="1" ht="12" customHeight="1">
      <c r="A41" s="133" t="s">
        <v>28</v>
      </c>
      <c r="B41" s="133"/>
      <c r="C41" s="16">
        <v>6926</v>
      </c>
      <c r="D41" s="33">
        <v>1309.0672827028588</v>
      </c>
    </row>
    <row r="42" spans="1:4" s="15" customFormat="1" ht="12" customHeight="1">
      <c r="A42" s="145" t="s">
        <v>29</v>
      </c>
      <c r="B42" s="145"/>
      <c r="C42" s="16">
        <v>14949</v>
      </c>
      <c r="D42" s="33">
        <v>164.17151648939728</v>
      </c>
    </row>
    <row r="43" spans="1:4" s="15" customFormat="1" ht="12" customHeight="1">
      <c r="A43" s="24"/>
      <c r="B43" s="18" t="s">
        <v>30</v>
      </c>
      <c r="C43" s="16">
        <v>7025</v>
      </c>
      <c r="D43" s="33">
        <v>177.22419928825624</v>
      </c>
    </row>
    <row r="44" spans="1:4" s="15" customFormat="1" ht="12" customHeight="1">
      <c r="A44" s="24"/>
      <c r="B44" s="18" t="s">
        <v>31</v>
      </c>
      <c r="C44" s="16">
        <v>5568</v>
      </c>
      <c r="D44" s="33">
        <v>200.17959770114945</v>
      </c>
    </row>
    <row r="45" spans="1:4" s="15" customFormat="1" ht="12" customHeight="1">
      <c r="A45" s="24"/>
      <c r="B45" s="19" t="s">
        <v>32</v>
      </c>
      <c r="C45" s="16">
        <v>2356</v>
      </c>
      <c r="D45" s="33">
        <v>40.1528013582343</v>
      </c>
    </row>
    <row r="46" spans="1:4" s="15" customFormat="1" ht="12" customHeight="1">
      <c r="A46" s="133" t="s">
        <v>33</v>
      </c>
      <c r="B46" s="133"/>
      <c r="C46" s="16">
        <v>7651</v>
      </c>
      <c r="D46" s="33">
        <v>287.4003398248595</v>
      </c>
    </row>
    <row r="47" spans="1:4" s="15" customFormat="1" ht="12" customHeight="1">
      <c r="A47" s="24"/>
      <c r="B47" s="18" t="s">
        <v>34</v>
      </c>
      <c r="C47" s="16">
        <v>3373</v>
      </c>
      <c r="D47" s="33">
        <v>77.43848206344501</v>
      </c>
    </row>
    <row r="48" spans="1:4" s="15" customFormat="1" ht="12" customHeight="1">
      <c r="A48" s="24"/>
      <c r="B48" s="18" t="s">
        <v>35</v>
      </c>
      <c r="C48" s="16">
        <v>2710</v>
      </c>
      <c r="D48" s="33">
        <v>218.96678966789668</v>
      </c>
    </row>
    <row r="49" spans="1:4" s="15" customFormat="1" ht="12" customHeight="1">
      <c r="A49" s="24"/>
      <c r="B49" s="24" t="s">
        <v>36</v>
      </c>
      <c r="C49" s="22">
        <v>1568</v>
      </c>
      <c r="D49" s="34">
        <v>857.3341836734693</v>
      </c>
    </row>
    <row r="50" spans="1:4" s="15" customFormat="1" ht="12" customHeight="1">
      <c r="A50" s="19"/>
      <c r="B50" s="19"/>
      <c r="C50" s="19"/>
      <c r="D50" s="36"/>
    </row>
    <row r="51" spans="1:4" s="13" customFormat="1" ht="12" customHeight="1">
      <c r="A51" s="140" t="s">
        <v>37</v>
      </c>
      <c r="B51" s="140"/>
      <c r="C51" s="14">
        <v>12641</v>
      </c>
      <c r="D51" s="32">
        <v>423.70065659362393</v>
      </c>
    </row>
    <row r="52" spans="1:4" s="15" customFormat="1" ht="12" customHeight="1">
      <c r="A52" s="133" t="s">
        <v>38</v>
      </c>
      <c r="B52" s="133"/>
      <c r="C52" s="16">
        <v>1180</v>
      </c>
      <c r="D52" s="33">
        <v>1579.5762711864406</v>
      </c>
    </row>
    <row r="53" spans="1:4" s="15" customFormat="1" ht="12" customHeight="1">
      <c r="A53" s="133" t="s">
        <v>39</v>
      </c>
      <c r="B53" s="133"/>
      <c r="C53" s="16">
        <v>7730</v>
      </c>
      <c r="D53" s="33">
        <v>400.53040103492884</v>
      </c>
    </row>
    <row r="54" spans="1:4" s="15" customFormat="1" ht="12" customHeight="1">
      <c r="A54" s="139" t="s">
        <v>40</v>
      </c>
      <c r="B54" s="139"/>
      <c r="C54" s="22">
        <v>3731</v>
      </c>
      <c r="D54" s="34">
        <v>106.13776467435004</v>
      </c>
    </row>
    <row r="55" spans="1:4" s="15" customFormat="1" ht="12" customHeight="1">
      <c r="A55" s="19"/>
      <c r="B55" s="25"/>
      <c r="C55" s="26"/>
      <c r="D55" s="37"/>
    </row>
    <row r="56" spans="1:4" s="15" customFormat="1" ht="12" customHeight="1">
      <c r="A56" s="144" t="s">
        <v>41</v>
      </c>
      <c r="B56" s="144"/>
      <c r="C56" s="12">
        <v>10088</v>
      </c>
      <c r="D56" s="31">
        <v>483.03925455987314</v>
      </c>
    </row>
    <row r="57" spans="1:4" s="15" customFormat="1" ht="12" customHeight="1">
      <c r="A57" s="133" t="s">
        <v>42</v>
      </c>
      <c r="B57" s="133"/>
      <c r="C57" s="16">
        <v>257</v>
      </c>
      <c r="D57" s="33">
        <v>1303.1128404669262</v>
      </c>
    </row>
    <row r="58" spans="1:4" s="15" customFormat="1" ht="12" customHeight="1">
      <c r="A58" s="133" t="s">
        <v>43</v>
      </c>
      <c r="B58" s="133"/>
      <c r="C58" s="16">
        <v>88</v>
      </c>
      <c r="D58" s="33">
        <v>682.9545454545454</v>
      </c>
    </row>
    <row r="59" spans="1:4" s="15" customFormat="1" ht="12" customHeight="1">
      <c r="A59" s="133" t="s">
        <v>44</v>
      </c>
      <c r="B59" s="133"/>
      <c r="C59" s="16">
        <v>2548</v>
      </c>
      <c r="D59" s="33">
        <v>76.92307692307693</v>
      </c>
    </row>
    <row r="60" spans="1:4" s="15" customFormat="1" ht="12" customHeight="1">
      <c r="A60" s="133" t="s">
        <v>45</v>
      </c>
      <c r="B60" s="133"/>
      <c r="C60" s="16">
        <v>1183</v>
      </c>
      <c r="D60" s="33">
        <v>169.06170752324599</v>
      </c>
    </row>
    <row r="61" spans="1:4" s="15" customFormat="1" ht="12" customHeight="1">
      <c r="A61" s="133" t="s">
        <v>46</v>
      </c>
      <c r="B61" s="133"/>
      <c r="C61" s="16">
        <v>533</v>
      </c>
      <c r="D61" s="33">
        <v>1451.594746716698</v>
      </c>
    </row>
    <row r="62" spans="1:4" s="15" customFormat="1" ht="12" customHeight="1">
      <c r="A62" s="133" t="s">
        <v>47</v>
      </c>
      <c r="B62" s="133"/>
      <c r="C62" s="16">
        <v>246</v>
      </c>
      <c r="D62" s="33">
        <v>1089.8373983739837</v>
      </c>
    </row>
    <row r="63" spans="1:4" s="15" customFormat="1" ht="12" customHeight="1">
      <c r="A63" s="133" t="s">
        <v>48</v>
      </c>
      <c r="B63" s="133"/>
      <c r="C63" s="16">
        <v>202</v>
      </c>
      <c r="D63" s="33">
        <v>848.019801980198</v>
      </c>
    </row>
    <row r="64" spans="1:4" s="15" customFormat="1" ht="12" customHeight="1">
      <c r="A64" s="133" t="s">
        <v>49</v>
      </c>
      <c r="B64" s="133"/>
      <c r="C64" s="16">
        <v>2165</v>
      </c>
      <c r="D64" s="33">
        <v>534.9653579676675</v>
      </c>
    </row>
    <row r="65" spans="1:4" s="15" customFormat="1" ht="12" customHeight="1">
      <c r="A65" s="133" t="s">
        <v>50</v>
      </c>
      <c r="B65" s="133"/>
      <c r="C65" s="16">
        <v>746</v>
      </c>
      <c r="D65" s="33">
        <v>42.493297587131366</v>
      </c>
    </row>
    <row r="66" spans="1:4" s="15" customFormat="1" ht="12" customHeight="1">
      <c r="A66" s="133" t="s">
        <v>51</v>
      </c>
      <c r="B66" s="133"/>
      <c r="C66" s="16">
        <v>229</v>
      </c>
      <c r="D66" s="33">
        <v>1967.6855895196506</v>
      </c>
    </row>
    <row r="67" spans="1:4" s="15" customFormat="1" ht="12" customHeight="1">
      <c r="A67" s="133" t="s">
        <v>52</v>
      </c>
      <c r="B67" s="133"/>
      <c r="C67" s="16">
        <v>518</v>
      </c>
      <c r="D67" s="33">
        <v>464.28571428571433</v>
      </c>
    </row>
    <row r="68" spans="1:4" s="15" customFormat="1" ht="12" customHeight="1">
      <c r="A68" s="133" t="s">
        <v>53</v>
      </c>
      <c r="B68" s="133"/>
      <c r="C68" s="16">
        <v>597</v>
      </c>
      <c r="D68" s="33">
        <v>417.08542713567834</v>
      </c>
    </row>
    <row r="69" spans="1:4" s="15" customFormat="1" ht="12" customHeight="1">
      <c r="A69" s="133" t="s">
        <v>54</v>
      </c>
      <c r="B69" s="133"/>
      <c r="C69" s="16">
        <v>615</v>
      </c>
      <c r="D69" s="33">
        <v>705.8536585365854</v>
      </c>
    </row>
    <row r="70" spans="1:4" s="15" customFormat="1" ht="12" customHeight="1">
      <c r="A70" s="139" t="s">
        <v>55</v>
      </c>
      <c r="B70" s="139"/>
      <c r="C70" s="22">
        <v>161</v>
      </c>
      <c r="D70" s="34">
        <v>1892.5465838509317</v>
      </c>
    </row>
    <row r="71" spans="1:4" s="15" customFormat="1" ht="12" customHeight="1">
      <c r="A71" s="19"/>
      <c r="B71" s="19"/>
      <c r="C71" s="19"/>
      <c r="D71" s="36"/>
    </row>
    <row r="72" spans="1:6" s="15" customFormat="1" ht="12" customHeight="1">
      <c r="A72" s="140" t="s">
        <v>56</v>
      </c>
      <c r="B72" s="140"/>
      <c r="C72" s="14">
        <v>30805</v>
      </c>
      <c r="D72" s="32">
        <v>419.11538461538464</v>
      </c>
      <c r="F72" s="42"/>
    </row>
    <row r="73" spans="1:4" s="15" customFormat="1" ht="12" customHeight="1">
      <c r="A73" s="133" t="s">
        <v>57</v>
      </c>
      <c r="B73" s="133"/>
      <c r="C73" s="16">
        <v>249</v>
      </c>
      <c r="D73" s="33">
        <v>1598.7951807228915</v>
      </c>
    </row>
    <row r="74" spans="1:4" s="15" customFormat="1" ht="12" customHeight="1">
      <c r="A74" s="133" t="s">
        <v>58</v>
      </c>
      <c r="B74" s="133"/>
      <c r="C74" s="16">
        <v>2192</v>
      </c>
      <c r="D74" s="33">
        <v>60.03649635036496</v>
      </c>
    </row>
    <row r="75" spans="1:4" s="15" customFormat="1" ht="12" customHeight="1">
      <c r="A75" s="133" t="s">
        <v>59</v>
      </c>
      <c r="B75" s="133"/>
      <c r="C75" s="16">
        <v>272</v>
      </c>
      <c r="D75" s="33">
        <v>113.23529411764706</v>
      </c>
    </row>
    <row r="76" spans="1:4" s="15" customFormat="1" ht="12" customHeight="1">
      <c r="A76" s="133" t="s">
        <v>60</v>
      </c>
      <c r="B76" s="133"/>
      <c r="C76" s="16">
        <v>850</v>
      </c>
      <c r="D76" s="33">
        <v>112.11764705882352</v>
      </c>
    </row>
    <row r="77" spans="1:4" s="15" customFormat="1" ht="12" customHeight="1">
      <c r="A77" s="133" t="s">
        <v>61</v>
      </c>
      <c r="B77" s="133"/>
      <c r="C77" s="16">
        <v>378</v>
      </c>
      <c r="D77" s="33">
        <v>76.98412698412699</v>
      </c>
    </row>
    <row r="78" spans="1:4" s="15" customFormat="1" ht="12" customHeight="1">
      <c r="A78" s="133" t="s">
        <v>62</v>
      </c>
      <c r="B78" s="133"/>
      <c r="C78" s="16">
        <v>187</v>
      </c>
      <c r="D78" s="33">
        <v>768.9839572192514</v>
      </c>
    </row>
    <row r="79" spans="1:4" s="15" customFormat="1" ht="12" customHeight="1">
      <c r="A79" s="133" t="s">
        <v>63</v>
      </c>
      <c r="B79" s="133"/>
      <c r="C79" s="16">
        <v>248</v>
      </c>
      <c r="D79" s="33">
        <v>252.01612903225805</v>
      </c>
    </row>
    <row r="80" spans="1:4" s="15" customFormat="1" ht="12" customHeight="1">
      <c r="A80" s="133" t="s">
        <v>64</v>
      </c>
      <c r="B80" s="133"/>
      <c r="C80" s="16">
        <v>643</v>
      </c>
      <c r="D80" s="33">
        <v>369.9844479004666</v>
      </c>
    </row>
    <row r="81" spans="1:4" s="15" customFormat="1" ht="12" customHeight="1">
      <c r="A81" s="133" t="s">
        <v>65</v>
      </c>
      <c r="B81" s="133"/>
      <c r="C81" s="16">
        <v>182</v>
      </c>
      <c r="D81" s="33">
        <v>464.28571428571433</v>
      </c>
    </row>
    <row r="82" spans="1:4" s="15" customFormat="1" ht="12" customHeight="1">
      <c r="A82" s="133" t="s">
        <v>66</v>
      </c>
      <c r="B82" s="133"/>
      <c r="C82" s="16">
        <v>421</v>
      </c>
      <c r="D82" s="33">
        <v>33.729216152019006</v>
      </c>
    </row>
    <row r="83" spans="1:4" s="15" customFormat="1" ht="12" customHeight="1">
      <c r="A83" s="133" t="s">
        <v>67</v>
      </c>
      <c r="B83" s="133"/>
      <c r="C83" s="16">
        <v>404</v>
      </c>
      <c r="D83" s="33">
        <v>105.19801980198021</v>
      </c>
    </row>
    <row r="84" spans="1:4" s="15" customFormat="1" ht="12" customHeight="1">
      <c r="A84" s="133" t="s">
        <v>68</v>
      </c>
      <c r="B84" s="133"/>
      <c r="C84" s="16">
        <v>396</v>
      </c>
      <c r="D84" s="33">
        <v>181.31313131313132</v>
      </c>
    </row>
    <row r="85" spans="1:4" s="15" customFormat="1" ht="12" customHeight="1">
      <c r="A85" s="133" t="s">
        <v>69</v>
      </c>
      <c r="B85" s="133"/>
      <c r="C85" s="16">
        <v>76</v>
      </c>
      <c r="D85" s="33">
        <v>1888.157894736842</v>
      </c>
    </row>
    <row r="86" spans="1:4" s="15" customFormat="1" ht="12" customHeight="1">
      <c r="A86" s="133" t="s">
        <v>70</v>
      </c>
      <c r="B86" s="133"/>
      <c r="C86" s="16">
        <v>452</v>
      </c>
      <c r="D86" s="33">
        <v>437.1681415929204</v>
      </c>
    </row>
    <row r="87" spans="1:4" s="15" customFormat="1" ht="12" customHeight="1">
      <c r="A87" s="133" t="s">
        <v>71</v>
      </c>
      <c r="B87" s="133"/>
      <c r="C87" s="16">
        <v>130</v>
      </c>
      <c r="D87" s="33">
        <v>1510</v>
      </c>
    </row>
    <row r="88" spans="1:4" s="15" customFormat="1" ht="12" customHeight="1">
      <c r="A88" s="133" t="s">
        <v>72</v>
      </c>
      <c r="B88" s="133"/>
      <c r="C88" s="16">
        <v>3635</v>
      </c>
      <c r="D88" s="33">
        <v>172.90233837689132</v>
      </c>
    </row>
    <row r="89" spans="1:4" s="15" customFormat="1" ht="12" customHeight="1">
      <c r="A89" s="133" t="s">
        <v>73</v>
      </c>
      <c r="B89" s="133"/>
      <c r="C89" s="16">
        <v>46</v>
      </c>
      <c r="D89" s="33">
        <v>245.65217391304347</v>
      </c>
    </row>
    <row r="90" spans="1:4" s="15" customFormat="1" ht="12" customHeight="1">
      <c r="A90" s="133" t="s">
        <v>74</v>
      </c>
      <c r="B90" s="133"/>
      <c r="C90" s="16">
        <v>475</v>
      </c>
      <c r="D90" s="33">
        <v>170.94736842105263</v>
      </c>
    </row>
    <row r="91" spans="1:4" s="15" customFormat="1" ht="12" customHeight="1">
      <c r="A91" s="133" t="s">
        <v>75</v>
      </c>
      <c r="B91" s="133"/>
      <c r="C91" s="16">
        <v>284</v>
      </c>
      <c r="D91" s="33">
        <v>1404.225352112676</v>
      </c>
    </row>
    <row r="92" spans="1:4" s="15" customFormat="1" ht="12" customHeight="1">
      <c r="A92" s="133" t="s">
        <v>76</v>
      </c>
      <c r="B92" s="133"/>
      <c r="C92" s="16">
        <v>273</v>
      </c>
      <c r="D92" s="33">
        <v>23.44322344322344</v>
      </c>
    </row>
    <row r="93" spans="1:4" s="15" customFormat="1" ht="12" customHeight="1">
      <c r="A93" s="133" t="s">
        <v>77</v>
      </c>
      <c r="B93" s="133"/>
      <c r="C93" s="16">
        <v>528</v>
      </c>
      <c r="D93" s="33">
        <v>22.348484848484848</v>
      </c>
    </row>
    <row r="94" spans="1:4" s="15" customFormat="1" ht="12" customHeight="1">
      <c r="A94" s="133" t="s">
        <v>78</v>
      </c>
      <c r="B94" s="133"/>
      <c r="C94" s="16">
        <v>564</v>
      </c>
      <c r="D94" s="33">
        <v>747.6950354609929</v>
      </c>
    </row>
    <row r="95" spans="1:4" s="15" customFormat="1" ht="12" customHeight="1">
      <c r="A95" s="133" t="s">
        <v>79</v>
      </c>
      <c r="B95" s="133"/>
      <c r="C95" s="16">
        <v>206</v>
      </c>
      <c r="D95" s="33">
        <v>961.6504854368932</v>
      </c>
    </row>
    <row r="96" spans="1:4" s="15" customFormat="1" ht="12" customHeight="1">
      <c r="A96" s="133" t="s">
        <v>80</v>
      </c>
      <c r="B96" s="133"/>
      <c r="C96" s="16">
        <v>438</v>
      </c>
      <c r="D96" s="33">
        <v>196.57534246575344</v>
      </c>
    </row>
    <row r="97" spans="1:4" s="15" customFormat="1" ht="12" customHeight="1">
      <c r="A97" s="133" t="s">
        <v>81</v>
      </c>
      <c r="B97" s="133"/>
      <c r="C97" s="16">
        <v>106</v>
      </c>
      <c r="D97" s="33">
        <v>1250</v>
      </c>
    </row>
    <row r="98" spans="1:4" s="15" customFormat="1" ht="12" customHeight="1">
      <c r="A98" s="133" t="s">
        <v>82</v>
      </c>
      <c r="B98" s="133"/>
      <c r="C98" s="16">
        <v>288</v>
      </c>
      <c r="D98" s="33">
        <v>173.95833333333331</v>
      </c>
    </row>
    <row r="99" spans="1:4" s="15" customFormat="1" ht="12" customHeight="1">
      <c r="A99" s="133" t="s">
        <v>83</v>
      </c>
      <c r="B99" s="133"/>
      <c r="C99" s="16">
        <v>63</v>
      </c>
      <c r="D99" s="33">
        <v>734.9206349206349</v>
      </c>
    </row>
    <row r="100" spans="1:4" s="15" customFormat="1" ht="12" customHeight="1">
      <c r="A100" s="133" t="s">
        <v>84</v>
      </c>
      <c r="B100" s="133"/>
      <c r="C100" s="16">
        <v>69</v>
      </c>
      <c r="D100" s="33">
        <v>1711.5942028985507</v>
      </c>
    </row>
    <row r="101" spans="1:4" s="15" customFormat="1" ht="12" customHeight="1">
      <c r="A101" s="133" t="s">
        <v>85</v>
      </c>
      <c r="B101" s="133"/>
      <c r="C101" s="16">
        <v>186</v>
      </c>
      <c r="D101" s="33">
        <v>889.247311827957</v>
      </c>
    </row>
    <row r="102" spans="1:4" s="15" customFormat="1" ht="12" customHeight="1">
      <c r="A102" s="133" t="s">
        <v>86</v>
      </c>
      <c r="B102" s="133"/>
      <c r="C102" s="16">
        <v>3209</v>
      </c>
      <c r="D102" s="33">
        <v>1703.5525085696477</v>
      </c>
    </row>
    <row r="103" spans="1:4" s="15" customFormat="1" ht="12" customHeight="1">
      <c r="A103" s="133" t="s">
        <v>87</v>
      </c>
      <c r="B103" s="133"/>
      <c r="C103" s="16">
        <v>109</v>
      </c>
      <c r="D103" s="33">
        <v>1332.1100917431193</v>
      </c>
    </row>
    <row r="104" spans="1:4" s="15" customFormat="1" ht="12" customHeight="1">
      <c r="A104" s="133" t="s">
        <v>88</v>
      </c>
      <c r="B104" s="133"/>
      <c r="C104" s="16">
        <v>238</v>
      </c>
      <c r="D104" s="33">
        <v>521.4285714285714</v>
      </c>
    </row>
    <row r="105" spans="1:4" s="15" customFormat="1" ht="12" customHeight="1">
      <c r="A105" s="133" t="s">
        <v>89</v>
      </c>
      <c r="B105" s="133"/>
      <c r="C105" s="16">
        <v>100</v>
      </c>
      <c r="D105" s="33">
        <v>557</v>
      </c>
    </row>
    <row r="106" spans="1:4" s="15" customFormat="1" ht="12" customHeight="1">
      <c r="A106" s="133" t="s">
        <v>90</v>
      </c>
      <c r="B106" s="133"/>
      <c r="C106" s="16">
        <v>73</v>
      </c>
      <c r="D106" s="33">
        <v>8016.438356164383</v>
      </c>
    </row>
    <row r="107" spans="1:4" s="15" customFormat="1" ht="12" customHeight="1">
      <c r="A107" s="133" t="s">
        <v>91</v>
      </c>
      <c r="B107" s="133"/>
      <c r="C107" s="16">
        <v>464</v>
      </c>
      <c r="D107" s="33">
        <v>281.4655172413793</v>
      </c>
    </row>
    <row r="108" spans="1:4" s="15" customFormat="1" ht="12" customHeight="1">
      <c r="A108" s="133" t="s">
        <v>92</v>
      </c>
      <c r="B108" s="133"/>
      <c r="C108" s="16">
        <v>167</v>
      </c>
      <c r="D108" s="33">
        <v>965.2694610778443</v>
      </c>
    </row>
    <row r="109" spans="1:4" s="15" customFormat="1" ht="12" customHeight="1">
      <c r="A109" s="133" t="s">
        <v>93</v>
      </c>
      <c r="B109" s="133"/>
      <c r="C109" s="16">
        <v>1021</v>
      </c>
      <c r="D109" s="33">
        <v>114.98530852105779</v>
      </c>
    </row>
    <row r="110" spans="1:4" s="15" customFormat="1" ht="12" customHeight="1">
      <c r="A110" s="133" t="s">
        <v>94</v>
      </c>
      <c r="B110" s="133"/>
      <c r="C110" s="16">
        <v>513</v>
      </c>
      <c r="D110" s="33">
        <v>52.63157894736842</v>
      </c>
    </row>
    <row r="111" spans="1:4" s="15" customFormat="1" ht="12" customHeight="1">
      <c r="A111" s="133" t="s">
        <v>95</v>
      </c>
      <c r="B111" s="133"/>
      <c r="C111" s="16">
        <v>3704</v>
      </c>
      <c r="D111" s="33">
        <v>110.1511879049676</v>
      </c>
    </row>
    <row r="112" spans="1:4" s="15" customFormat="1" ht="12" customHeight="1">
      <c r="A112" s="133" t="s">
        <v>96</v>
      </c>
      <c r="B112" s="133"/>
      <c r="C112" s="16">
        <v>336</v>
      </c>
      <c r="D112" s="33">
        <v>259.2261904761905</v>
      </c>
    </row>
    <row r="113" spans="1:4" s="15" customFormat="1" ht="12" customHeight="1">
      <c r="A113" s="133" t="s">
        <v>97</v>
      </c>
      <c r="B113" s="133"/>
      <c r="C113" s="16">
        <v>280</v>
      </c>
      <c r="D113" s="33">
        <v>257.8571428571429</v>
      </c>
    </row>
    <row r="114" spans="1:4" s="15" customFormat="1" ht="12" customHeight="1">
      <c r="A114" s="133" t="s">
        <v>98</v>
      </c>
      <c r="B114" s="133"/>
      <c r="C114" s="16">
        <v>157</v>
      </c>
      <c r="D114" s="33">
        <v>478.34394904458594</v>
      </c>
    </row>
    <row r="115" spans="1:4" s="15" customFormat="1" ht="12" customHeight="1">
      <c r="A115" s="133" t="s">
        <v>99</v>
      </c>
      <c r="B115" s="133"/>
      <c r="C115" s="16">
        <v>91</v>
      </c>
      <c r="D115" s="33">
        <v>359.34065934065933</v>
      </c>
    </row>
    <row r="116" spans="1:4" s="15" customFormat="1" ht="12" customHeight="1">
      <c r="A116" s="133" t="s">
        <v>100</v>
      </c>
      <c r="B116" s="133"/>
      <c r="C116" s="16">
        <v>431</v>
      </c>
      <c r="D116" s="33">
        <v>187.93503480278423</v>
      </c>
    </row>
    <row r="117" spans="1:4" s="15" customFormat="1" ht="12" customHeight="1">
      <c r="A117" s="133" t="s">
        <v>101</v>
      </c>
      <c r="B117" s="133"/>
      <c r="C117" s="16">
        <v>207</v>
      </c>
      <c r="D117" s="33">
        <v>654.5893719806763</v>
      </c>
    </row>
    <row r="118" spans="1:4" s="15" customFormat="1" ht="12" customHeight="1">
      <c r="A118" s="133" t="s">
        <v>102</v>
      </c>
      <c r="B118" s="133"/>
      <c r="C118" s="16">
        <v>89</v>
      </c>
      <c r="D118" s="33">
        <v>4051.6853932584268</v>
      </c>
    </row>
    <row r="119" spans="1:4" s="15" customFormat="1" ht="12" customHeight="1">
      <c r="A119" s="133" t="s">
        <v>103</v>
      </c>
      <c r="B119" s="133"/>
      <c r="C119" s="16">
        <v>620</v>
      </c>
      <c r="D119" s="33">
        <v>269.19354838709677</v>
      </c>
    </row>
    <row r="120" spans="1:4" s="15" customFormat="1" ht="12" customHeight="1">
      <c r="A120" s="133" t="s">
        <v>104</v>
      </c>
      <c r="B120" s="133"/>
      <c r="C120" s="16">
        <v>41</v>
      </c>
      <c r="D120" s="33">
        <v>1885.3658536585367</v>
      </c>
    </row>
    <row r="121" spans="1:4" s="15" customFormat="1" ht="12" customHeight="1">
      <c r="A121" s="133" t="s">
        <v>105</v>
      </c>
      <c r="B121" s="133"/>
      <c r="C121" s="16">
        <v>158</v>
      </c>
      <c r="D121" s="33">
        <v>915.1898734177216</v>
      </c>
    </row>
    <row r="122" spans="1:4" s="15" customFormat="1" ht="12" customHeight="1">
      <c r="A122" s="133" t="s">
        <v>106</v>
      </c>
      <c r="B122" s="133"/>
      <c r="C122" s="16">
        <v>304</v>
      </c>
      <c r="D122" s="33">
        <v>433.2236842105263</v>
      </c>
    </row>
    <row r="123" spans="1:4" s="15" customFormat="1" ht="12" customHeight="1">
      <c r="A123" s="133" t="s">
        <v>107</v>
      </c>
      <c r="B123" s="133"/>
      <c r="C123" s="16">
        <v>553</v>
      </c>
      <c r="D123" s="33">
        <v>134.71971066907776</v>
      </c>
    </row>
    <row r="124" spans="1:4" s="15" customFormat="1" ht="12" customHeight="1">
      <c r="A124" s="133" t="s">
        <v>108</v>
      </c>
      <c r="B124" s="133"/>
      <c r="C124" s="16">
        <v>74</v>
      </c>
      <c r="D124" s="33">
        <v>2839.189189189189</v>
      </c>
    </row>
    <row r="125" spans="1:4" s="15" customFormat="1" ht="12" customHeight="1">
      <c r="A125" s="133" t="s">
        <v>109</v>
      </c>
      <c r="B125" s="133"/>
      <c r="C125" s="16">
        <v>287</v>
      </c>
      <c r="D125" s="33">
        <v>229.2682926829268</v>
      </c>
    </row>
    <row r="126" spans="1:4" s="15" customFormat="1" ht="12" customHeight="1">
      <c r="A126" s="133" t="s">
        <v>110</v>
      </c>
      <c r="B126" s="133"/>
      <c r="C126" s="16">
        <v>1106</v>
      </c>
      <c r="D126" s="33">
        <v>166.09403254972875</v>
      </c>
    </row>
    <row r="127" spans="1:4" s="15" customFormat="1" ht="12" customHeight="1">
      <c r="A127" s="133" t="s">
        <v>111</v>
      </c>
      <c r="B127" s="133"/>
      <c r="C127" s="16">
        <v>85</v>
      </c>
      <c r="D127" s="33">
        <v>2007.0588235294117</v>
      </c>
    </row>
    <row r="128" spans="1:4" s="15" customFormat="1" ht="12" customHeight="1">
      <c r="A128" s="133" t="s">
        <v>112</v>
      </c>
      <c r="B128" s="133"/>
      <c r="C128" s="16">
        <v>524</v>
      </c>
      <c r="D128" s="33">
        <v>566.6030534351145</v>
      </c>
    </row>
    <row r="129" spans="1:4" s="15" customFormat="1" ht="12" customHeight="1">
      <c r="A129" s="133" t="s">
        <v>113</v>
      </c>
      <c r="B129" s="133"/>
      <c r="C129" s="16">
        <v>1134</v>
      </c>
      <c r="D129" s="33">
        <v>54.85008818342152</v>
      </c>
    </row>
    <row r="130" spans="1:4" s="15" customFormat="1" ht="12" customHeight="1">
      <c r="A130" s="133" t="s">
        <v>114</v>
      </c>
      <c r="B130" s="133"/>
      <c r="C130" s="16">
        <v>151</v>
      </c>
      <c r="D130" s="33">
        <v>359.6026490066225</v>
      </c>
    </row>
    <row r="131" spans="1:4" s="15" customFormat="1" ht="12" customHeight="1">
      <c r="A131" s="133" t="s">
        <v>115</v>
      </c>
      <c r="B131" s="133"/>
      <c r="C131" s="16">
        <v>139</v>
      </c>
      <c r="D131" s="33">
        <v>1371.9424460431655</v>
      </c>
    </row>
    <row r="132" spans="1:4" s="15" customFormat="1" ht="12" customHeight="1">
      <c r="A132" s="133" t="s">
        <v>116</v>
      </c>
      <c r="B132" s="133"/>
      <c r="C132" s="16">
        <v>191</v>
      </c>
      <c r="D132" s="33">
        <v>186.91099476439788</v>
      </c>
    </row>
    <row r="133" spans="1:4" s="15" customFormat="1" ht="12" customHeight="1">
      <c r="A133" s="133" t="s">
        <v>220</v>
      </c>
      <c r="B133" s="133"/>
      <c r="C133" s="16">
        <v>8</v>
      </c>
      <c r="D133" s="33" t="s">
        <v>226</v>
      </c>
    </row>
    <row r="134" spans="1:4" s="15" customFormat="1" ht="12" customHeight="1">
      <c r="A134" s="21" t="s">
        <v>233</v>
      </c>
      <c r="B134" s="21"/>
      <c r="C134" s="29">
        <v>2995</v>
      </c>
      <c r="D134" s="38" t="s">
        <v>226</v>
      </c>
    </row>
    <row r="135" spans="1:4" s="15" customFormat="1" ht="12" customHeight="1">
      <c r="A135" s="19"/>
      <c r="B135" s="19"/>
      <c r="C135" s="19"/>
      <c r="D135" s="36"/>
    </row>
    <row r="136" spans="1:6" s="15" customFormat="1" ht="12" customHeight="1">
      <c r="A136" s="140" t="s">
        <v>117</v>
      </c>
      <c r="B136" s="140"/>
      <c r="C136" s="14">
        <v>55093</v>
      </c>
      <c r="D136" s="32">
        <v>104.2858832874212</v>
      </c>
      <c r="F136" s="42"/>
    </row>
    <row r="137" spans="1:4" s="15" customFormat="1" ht="12" customHeight="1">
      <c r="A137" s="133" t="s">
        <v>118</v>
      </c>
      <c r="B137" s="133"/>
      <c r="C137" s="16">
        <v>497</v>
      </c>
      <c r="D137" s="33">
        <v>1104.4265593561367</v>
      </c>
    </row>
    <row r="138" spans="1:4" s="15" customFormat="1" ht="12" customHeight="1">
      <c r="A138" s="133" t="s">
        <v>119</v>
      </c>
      <c r="B138" s="133"/>
      <c r="C138" s="16">
        <v>4856</v>
      </c>
      <c r="D138" s="33">
        <v>4.1392092257001645</v>
      </c>
    </row>
    <row r="139" spans="1:4" s="15" customFormat="1" ht="12" customHeight="1">
      <c r="A139" s="133" t="s">
        <v>120</v>
      </c>
      <c r="B139" s="133"/>
      <c r="C139" s="16">
        <v>384</v>
      </c>
      <c r="D139" s="33">
        <v>136.71875</v>
      </c>
    </row>
    <row r="140" spans="1:4" s="15" customFormat="1" ht="12" customHeight="1">
      <c r="A140" s="133" t="s">
        <v>121</v>
      </c>
      <c r="B140" s="133"/>
      <c r="C140" s="16">
        <v>1779</v>
      </c>
      <c r="D140" s="33">
        <v>102.07982012366499</v>
      </c>
    </row>
    <row r="141" spans="1:4" s="15" customFormat="1" ht="12" customHeight="1">
      <c r="A141" s="133" t="s">
        <v>122</v>
      </c>
      <c r="B141" s="133"/>
      <c r="C141" s="16">
        <v>548</v>
      </c>
      <c r="D141" s="33">
        <v>125.72992700729928</v>
      </c>
    </row>
    <row r="142" spans="1:4" s="15" customFormat="1" ht="12" customHeight="1">
      <c r="A142" s="133" t="s">
        <v>123</v>
      </c>
      <c r="B142" s="133"/>
      <c r="C142" s="16">
        <v>5139</v>
      </c>
      <c r="D142" s="33">
        <v>21.83304144775248</v>
      </c>
    </row>
    <row r="143" spans="1:4" s="15" customFormat="1" ht="12" customHeight="1">
      <c r="A143" s="133" t="s">
        <v>124</v>
      </c>
      <c r="B143" s="133"/>
      <c r="C143" s="16">
        <v>773</v>
      </c>
      <c r="D143" s="33">
        <v>1.5523932729624839</v>
      </c>
    </row>
    <row r="144" spans="1:4" s="15" customFormat="1" ht="12" customHeight="1">
      <c r="A144" s="133" t="s">
        <v>125</v>
      </c>
      <c r="B144" s="133"/>
      <c r="C144" s="16">
        <v>3572</v>
      </c>
      <c r="D144" s="33">
        <v>79.73124300111982</v>
      </c>
    </row>
    <row r="145" spans="1:4" s="15" customFormat="1" ht="12" customHeight="1">
      <c r="A145" s="133" t="s">
        <v>126</v>
      </c>
      <c r="B145" s="133"/>
      <c r="C145" s="16">
        <v>2572</v>
      </c>
      <c r="D145" s="33">
        <v>4.082426127527216</v>
      </c>
    </row>
    <row r="146" spans="1:4" s="27" customFormat="1" ht="12" customHeight="1">
      <c r="A146" s="166" t="s">
        <v>127</v>
      </c>
      <c r="B146" s="166"/>
      <c r="C146" s="28">
        <v>5180</v>
      </c>
      <c r="D146" s="39">
        <v>94.36293436293435</v>
      </c>
    </row>
    <row r="147" spans="1:4" s="15" customFormat="1" ht="12" customHeight="1">
      <c r="A147" s="133" t="s">
        <v>128</v>
      </c>
      <c r="B147" s="133"/>
      <c r="C147" s="16">
        <v>704</v>
      </c>
      <c r="D147" s="33">
        <v>618.6079545454546</v>
      </c>
    </row>
    <row r="148" spans="1:4" s="15" customFormat="1" ht="12" customHeight="1">
      <c r="A148" s="133" t="s">
        <v>129</v>
      </c>
      <c r="B148" s="133"/>
      <c r="C148" s="16">
        <v>1108</v>
      </c>
      <c r="D148" s="33">
        <v>2.7978339350180503</v>
      </c>
    </row>
    <row r="149" spans="1:4" s="15" customFormat="1" ht="12" customHeight="1">
      <c r="A149" s="133" t="s">
        <v>130</v>
      </c>
      <c r="B149" s="133"/>
      <c r="C149" s="16">
        <v>1711</v>
      </c>
      <c r="D149" s="33">
        <v>19.286966686148453</v>
      </c>
    </row>
    <row r="150" spans="1:4" s="15" customFormat="1" ht="12" customHeight="1">
      <c r="A150" s="133" t="s">
        <v>131</v>
      </c>
      <c r="B150" s="133"/>
      <c r="C150" s="16">
        <v>5811</v>
      </c>
      <c r="D150" s="33">
        <v>20.20306315608329</v>
      </c>
    </row>
    <row r="151" spans="1:4" s="15" customFormat="1" ht="12" customHeight="1">
      <c r="A151" s="133" t="s">
        <v>132</v>
      </c>
      <c r="B151" s="133"/>
      <c r="C151" s="16">
        <v>1927</v>
      </c>
      <c r="D151" s="33">
        <v>786.3518422418267</v>
      </c>
    </row>
    <row r="152" spans="1:4" s="15" customFormat="1" ht="12" customHeight="1">
      <c r="A152" s="133" t="s">
        <v>133</v>
      </c>
      <c r="B152" s="133"/>
      <c r="C152" s="16">
        <v>953</v>
      </c>
      <c r="D152" s="33">
        <v>671.2486883525708</v>
      </c>
    </row>
    <row r="153" spans="1:4" s="15" customFormat="1" ht="12" customHeight="1">
      <c r="A153" s="133" t="s">
        <v>134</v>
      </c>
      <c r="B153" s="133"/>
      <c r="C153" s="16">
        <v>1214</v>
      </c>
      <c r="D153" s="33">
        <v>18.12191103789127</v>
      </c>
    </row>
    <row r="154" spans="1:4" s="15" customFormat="1" ht="12" customHeight="1">
      <c r="A154" s="133" t="s">
        <v>135</v>
      </c>
      <c r="B154" s="133"/>
      <c r="C154" s="16">
        <v>585</v>
      </c>
      <c r="D154" s="33">
        <v>1186.6666666666667</v>
      </c>
    </row>
    <row r="155" spans="1:4" s="15" customFormat="1" ht="12" customHeight="1">
      <c r="A155" s="133" t="s">
        <v>136</v>
      </c>
      <c r="B155" s="133"/>
      <c r="C155" s="16">
        <v>861</v>
      </c>
      <c r="D155" s="33">
        <v>6.039488966318235</v>
      </c>
    </row>
    <row r="156" spans="1:4" s="15" customFormat="1" ht="12" customHeight="1">
      <c r="A156" s="133" t="s">
        <v>137</v>
      </c>
      <c r="B156" s="133"/>
      <c r="C156" s="16">
        <v>60</v>
      </c>
      <c r="D156" s="33">
        <v>4615</v>
      </c>
    </row>
    <row r="157" spans="1:4" s="15" customFormat="1" ht="12" customHeight="1">
      <c r="A157" s="133" t="s">
        <v>138</v>
      </c>
      <c r="B157" s="133"/>
      <c r="C157" s="16">
        <v>2986</v>
      </c>
      <c r="D157" s="33">
        <v>9.444072337575351</v>
      </c>
    </row>
    <row r="158" spans="1:4" s="15" customFormat="1" ht="12" customHeight="1">
      <c r="A158" s="133" t="s">
        <v>139</v>
      </c>
      <c r="B158" s="133"/>
      <c r="C158" s="16">
        <v>194</v>
      </c>
      <c r="D158" s="33">
        <v>389.17525773195877</v>
      </c>
    </row>
    <row r="159" spans="1:4" s="15" customFormat="1" ht="12" customHeight="1">
      <c r="A159" s="133" t="s">
        <v>140</v>
      </c>
      <c r="B159" s="133"/>
      <c r="C159" s="16">
        <v>502</v>
      </c>
      <c r="D159" s="33">
        <v>135.0597609561753</v>
      </c>
    </row>
    <row r="160" spans="1:4" s="15" customFormat="1" ht="12" customHeight="1">
      <c r="A160" s="133" t="s">
        <v>141</v>
      </c>
      <c r="B160" s="133"/>
      <c r="C160" s="16">
        <v>3752</v>
      </c>
      <c r="D160" s="33">
        <v>2.478678038379531</v>
      </c>
    </row>
    <row r="161" spans="1:4" s="15" customFormat="1" ht="12" customHeight="1">
      <c r="A161" s="133" t="s">
        <v>142</v>
      </c>
      <c r="B161" s="133"/>
      <c r="C161" s="16">
        <v>289</v>
      </c>
      <c r="D161" s="33">
        <v>252.59515570934258</v>
      </c>
    </row>
    <row r="162" spans="1:4" s="15" customFormat="1" ht="12" customHeight="1">
      <c r="A162" s="133" t="s">
        <v>143</v>
      </c>
      <c r="B162" s="133"/>
      <c r="C162" s="16">
        <v>369</v>
      </c>
      <c r="D162" s="33">
        <v>704.6070460704607</v>
      </c>
    </row>
    <row r="163" spans="1:4" s="15" customFormat="1" ht="12" customHeight="1">
      <c r="A163" s="133" t="s">
        <v>144</v>
      </c>
      <c r="B163" s="133"/>
      <c r="C163" s="16">
        <v>4079</v>
      </c>
      <c r="D163" s="33">
        <v>1.5690120127482226</v>
      </c>
    </row>
    <row r="164" spans="1:4" s="15" customFormat="1" ht="12" customHeight="1">
      <c r="A164" s="133" t="s">
        <v>145</v>
      </c>
      <c r="B164" s="133"/>
      <c r="C164" s="16">
        <v>300</v>
      </c>
      <c r="D164" s="33">
        <v>368</v>
      </c>
    </row>
    <row r="165" spans="1:4" s="15" customFormat="1" ht="12" customHeight="1">
      <c r="A165" s="133" t="s">
        <v>146</v>
      </c>
      <c r="B165" s="133"/>
      <c r="C165" s="16">
        <v>2388</v>
      </c>
      <c r="D165" s="33">
        <v>11.850921273031826</v>
      </c>
    </row>
    <row r="166" spans="1:4" s="15" customFormat="1" ht="12" customHeight="1">
      <c r="A166" s="21" t="s">
        <v>232</v>
      </c>
      <c r="B166" s="21"/>
      <c r="C166" s="29">
        <v>4078</v>
      </c>
      <c r="D166" s="38"/>
    </row>
    <row r="167" spans="1:4" s="15" customFormat="1" ht="12" customHeight="1">
      <c r="A167" s="19"/>
      <c r="B167" s="19"/>
      <c r="C167" s="19"/>
      <c r="D167" s="36"/>
    </row>
    <row r="168" spans="1:4" s="15" customFormat="1" ht="12" customHeight="1">
      <c r="A168" s="140" t="s">
        <v>147</v>
      </c>
      <c r="B168" s="140"/>
      <c r="C168" s="14">
        <v>56934</v>
      </c>
      <c r="D168" s="32">
        <v>10.120490392384164</v>
      </c>
    </row>
    <row r="169" spans="1:4" s="15" customFormat="1" ht="12" customHeight="1">
      <c r="A169" s="133" t="s">
        <v>148</v>
      </c>
      <c r="B169" s="133"/>
      <c r="C169" s="16">
        <v>2734</v>
      </c>
      <c r="D169" s="33">
        <v>50.18288222384785</v>
      </c>
    </row>
    <row r="170" spans="1:4" s="15" customFormat="1" ht="12" customHeight="1">
      <c r="A170" s="133" t="s">
        <v>149</v>
      </c>
      <c r="B170" s="133"/>
      <c r="C170" s="16">
        <v>2204</v>
      </c>
      <c r="D170" s="33">
        <v>2.1778584392014517</v>
      </c>
    </row>
    <row r="171" spans="1:4" s="15" customFormat="1" ht="12" customHeight="1">
      <c r="A171" s="133" t="s">
        <v>150</v>
      </c>
      <c r="B171" s="133"/>
      <c r="C171" s="16">
        <v>4327</v>
      </c>
      <c r="D171" s="33">
        <v>1.1324243124566675</v>
      </c>
    </row>
    <row r="172" spans="1:4" s="15" customFormat="1" ht="12" customHeight="1">
      <c r="A172" s="133" t="s">
        <v>151</v>
      </c>
      <c r="B172" s="133"/>
      <c r="C172" s="16">
        <v>2007</v>
      </c>
      <c r="D172" s="33">
        <v>2.9895366218236172</v>
      </c>
    </row>
    <row r="173" spans="1:4" s="15" customFormat="1" ht="12" customHeight="1">
      <c r="A173" s="133" t="s">
        <v>152</v>
      </c>
      <c r="B173" s="133"/>
      <c r="C173" s="16">
        <v>15142</v>
      </c>
      <c r="D173" s="33">
        <v>7.944789327697794</v>
      </c>
    </row>
    <row r="174" spans="1:4" s="15" customFormat="1" ht="12" customHeight="1">
      <c r="A174" s="133" t="s">
        <v>153</v>
      </c>
      <c r="B174" s="133"/>
      <c r="C174" s="16">
        <v>18750</v>
      </c>
      <c r="D174" s="33">
        <v>2.8533333333333335</v>
      </c>
    </row>
    <row r="175" spans="1:4" s="15" customFormat="1" ht="12" customHeight="1">
      <c r="A175" s="133" t="s">
        <v>154</v>
      </c>
      <c r="B175" s="133"/>
      <c r="C175" s="16">
        <v>661</v>
      </c>
      <c r="D175" s="33">
        <v>7.2617246596066565</v>
      </c>
    </row>
    <row r="176" spans="1:4" s="15" customFormat="1" ht="12" customHeight="1">
      <c r="A176" s="139" t="s">
        <v>155</v>
      </c>
      <c r="B176" s="139"/>
      <c r="C176" s="22">
        <v>11109</v>
      </c>
      <c r="D176" s="34">
        <v>22.027185165181386</v>
      </c>
    </row>
    <row r="177" spans="1:4" s="15" customFormat="1" ht="12" customHeight="1">
      <c r="A177" s="19"/>
      <c r="B177" s="19"/>
      <c r="C177" s="19"/>
      <c r="D177" s="36"/>
    </row>
    <row r="178" spans="1:4" s="15" customFormat="1" ht="12" customHeight="1">
      <c r="A178" s="140" t="s">
        <v>156</v>
      </c>
      <c r="B178" s="140"/>
      <c r="C178" s="14">
        <v>20558</v>
      </c>
      <c r="D178" s="32">
        <v>234.60939780134257</v>
      </c>
    </row>
    <row r="179" spans="1:4" s="15" customFormat="1" ht="12" customHeight="1">
      <c r="A179" s="133" t="s">
        <v>157</v>
      </c>
      <c r="B179" s="133"/>
      <c r="C179" s="16">
        <v>2128</v>
      </c>
      <c r="D179" s="33">
        <v>200.28195488721803</v>
      </c>
    </row>
    <row r="180" spans="1:4" s="15" customFormat="1" ht="12" customHeight="1">
      <c r="A180" s="133" t="s">
        <v>158</v>
      </c>
      <c r="B180" s="133"/>
      <c r="C180" s="16">
        <v>1915</v>
      </c>
      <c r="D180" s="33">
        <v>907.2062663185379</v>
      </c>
    </row>
    <row r="181" spans="1:4" s="15" customFormat="1" ht="12" customHeight="1">
      <c r="A181" s="133" t="s">
        <v>159</v>
      </c>
      <c r="B181" s="133"/>
      <c r="C181" s="16">
        <v>837</v>
      </c>
      <c r="D181" s="33">
        <v>278.6140979689367</v>
      </c>
    </row>
    <row r="182" spans="1:4" s="15" customFormat="1" ht="12" customHeight="1">
      <c r="A182" s="133" t="s">
        <v>160</v>
      </c>
      <c r="B182" s="133"/>
      <c r="C182" s="16">
        <v>828</v>
      </c>
      <c r="D182" s="33">
        <v>321.0144927536232</v>
      </c>
    </row>
    <row r="183" spans="1:4" s="15" customFormat="1" ht="12" customHeight="1">
      <c r="A183" s="133" t="s">
        <v>161</v>
      </c>
      <c r="B183" s="133"/>
      <c r="C183" s="16">
        <v>623</v>
      </c>
      <c r="D183" s="33">
        <v>1337.8812199036918</v>
      </c>
    </row>
    <row r="184" spans="1:4" s="15" customFormat="1" ht="12" customHeight="1">
      <c r="A184" s="133" t="s">
        <v>162</v>
      </c>
      <c r="B184" s="133"/>
      <c r="C184" s="16">
        <v>745</v>
      </c>
      <c r="D184" s="33">
        <v>91.40939597315436</v>
      </c>
    </row>
    <row r="185" spans="1:4" s="15" customFormat="1" ht="12" customHeight="1">
      <c r="A185" s="133" t="s">
        <v>163</v>
      </c>
      <c r="B185" s="133"/>
      <c r="C185" s="16">
        <v>922</v>
      </c>
      <c r="D185" s="33">
        <v>75.81344902386117</v>
      </c>
    </row>
    <row r="186" spans="1:4" s="15" customFormat="1" ht="12" customHeight="1">
      <c r="A186" s="133" t="s">
        <v>164</v>
      </c>
      <c r="B186" s="133"/>
      <c r="C186" s="16">
        <v>994</v>
      </c>
      <c r="D186" s="33">
        <v>78.57142857142857</v>
      </c>
    </row>
    <row r="187" spans="1:4" s="15" customFormat="1" ht="12" customHeight="1">
      <c r="A187" s="133" t="s">
        <v>165</v>
      </c>
      <c r="B187" s="133"/>
      <c r="C187" s="16">
        <v>1282</v>
      </c>
      <c r="D187" s="33">
        <v>28.627145085803434</v>
      </c>
    </row>
    <row r="188" spans="1:4" s="15" customFormat="1" ht="12" customHeight="1">
      <c r="A188" s="133" t="s">
        <v>166</v>
      </c>
      <c r="B188" s="133"/>
      <c r="C188" s="16">
        <v>995</v>
      </c>
      <c r="D188" s="33">
        <v>131.95979899497488</v>
      </c>
    </row>
    <row r="189" spans="1:4" s="15" customFormat="1" ht="12" customHeight="1">
      <c r="A189" s="133" t="s">
        <v>167</v>
      </c>
      <c r="B189" s="133"/>
      <c r="C189" s="16">
        <v>749</v>
      </c>
      <c r="D189" s="33">
        <v>15.48731642189586</v>
      </c>
    </row>
    <row r="190" spans="1:4" s="15" customFormat="1" ht="12" customHeight="1">
      <c r="A190" s="133" t="s">
        <v>168</v>
      </c>
      <c r="B190" s="133"/>
      <c r="C190" s="16">
        <v>964</v>
      </c>
      <c r="D190" s="33">
        <v>274.68879668049794</v>
      </c>
    </row>
    <row r="191" spans="1:4" s="15" customFormat="1" ht="12" customHeight="1">
      <c r="A191" s="133" t="s">
        <v>169</v>
      </c>
      <c r="B191" s="133"/>
      <c r="C191" s="16">
        <v>802</v>
      </c>
      <c r="D191" s="33">
        <v>71.44638403990025</v>
      </c>
    </row>
    <row r="192" spans="1:4" s="15" customFormat="1" ht="12" customHeight="1">
      <c r="A192" s="133" t="s">
        <v>170</v>
      </c>
      <c r="B192" s="133"/>
      <c r="C192" s="16">
        <v>1644</v>
      </c>
      <c r="D192" s="33">
        <v>33.81995133819951</v>
      </c>
    </row>
    <row r="193" spans="1:4" s="15" customFormat="1" ht="12" customHeight="1">
      <c r="A193" s="133" t="s">
        <v>171</v>
      </c>
      <c r="B193" s="133"/>
      <c r="C193" s="16">
        <v>659</v>
      </c>
      <c r="D193" s="33">
        <v>345.0682852807284</v>
      </c>
    </row>
    <row r="194" spans="1:4" s="15" customFormat="1" ht="12" customHeight="1">
      <c r="A194" s="133" t="s">
        <v>172</v>
      </c>
      <c r="B194" s="133"/>
      <c r="C194" s="16">
        <v>3358</v>
      </c>
      <c r="D194" s="33">
        <v>6.164383561643835</v>
      </c>
    </row>
    <row r="195" spans="1:4" s="15" customFormat="1" ht="12" customHeight="1">
      <c r="A195" s="133" t="s">
        <v>173</v>
      </c>
      <c r="B195" s="133"/>
      <c r="C195" s="16">
        <v>825</v>
      </c>
      <c r="D195" s="33">
        <v>370.42424242424244</v>
      </c>
    </row>
    <row r="196" spans="1:4" s="15" customFormat="1" ht="12" customHeight="1">
      <c r="A196" s="21" t="s">
        <v>219</v>
      </c>
      <c r="B196" s="21"/>
      <c r="C196" s="29">
        <v>288</v>
      </c>
      <c r="D196" s="38" t="s">
        <v>226</v>
      </c>
    </row>
    <row r="197" spans="1:4" s="15" customFormat="1" ht="12" customHeight="1">
      <c r="A197" s="19"/>
      <c r="B197" s="19"/>
      <c r="C197" s="19"/>
      <c r="D197" s="36"/>
    </row>
    <row r="198" spans="1:4" s="15" customFormat="1" ht="12" customHeight="1">
      <c r="A198" s="140" t="s">
        <v>174</v>
      </c>
      <c r="B198" s="140"/>
      <c r="C198" s="14">
        <v>16646</v>
      </c>
      <c r="D198" s="32">
        <v>75.29136128799712</v>
      </c>
    </row>
    <row r="199" spans="1:4" s="15" customFormat="1" ht="12" customHeight="1">
      <c r="A199" s="133" t="s">
        <v>175</v>
      </c>
      <c r="B199" s="133"/>
      <c r="C199" s="16">
        <v>5913</v>
      </c>
      <c r="D199" s="33">
        <v>102.8242854726873</v>
      </c>
    </row>
    <row r="200" spans="1:4" s="15" customFormat="1" ht="12" customHeight="1">
      <c r="A200" s="133" t="s">
        <v>176</v>
      </c>
      <c r="B200" s="133"/>
      <c r="C200" s="16">
        <v>2122</v>
      </c>
      <c r="D200" s="33">
        <v>121.96041470311027</v>
      </c>
    </row>
    <row r="201" spans="1:4" s="15" customFormat="1" ht="12" customHeight="1">
      <c r="A201" s="133" t="s">
        <v>177</v>
      </c>
      <c r="B201" s="133"/>
      <c r="C201" s="16">
        <v>1723</v>
      </c>
      <c r="D201" s="33">
        <v>35.86767266395821</v>
      </c>
    </row>
    <row r="202" spans="1:4" s="15" customFormat="1" ht="12" customHeight="1">
      <c r="A202" s="133" t="s">
        <v>178</v>
      </c>
      <c r="B202" s="133"/>
      <c r="C202" s="16">
        <v>1839</v>
      </c>
      <c r="D202" s="33">
        <v>29.961935834692767</v>
      </c>
    </row>
    <row r="203" spans="1:4" s="15" customFormat="1" ht="12" customHeight="1">
      <c r="A203" s="133" t="s">
        <v>179</v>
      </c>
      <c r="B203" s="133"/>
      <c r="C203" s="16">
        <v>3150</v>
      </c>
      <c r="D203" s="33">
        <v>52.79365079365079</v>
      </c>
    </row>
    <row r="204" spans="1:4" s="15" customFormat="1" ht="12" customHeight="1">
      <c r="A204" s="139" t="s">
        <v>180</v>
      </c>
      <c r="B204" s="139"/>
      <c r="C204" s="22">
        <v>1899</v>
      </c>
      <c r="D204" s="34">
        <v>54.397051079515535</v>
      </c>
    </row>
    <row r="205" spans="1:4" s="15" customFormat="1" ht="12" customHeight="1">
      <c r="A205" s="19"/>
      <c r="B205" s="19"/>
      <c r="C205" s="19"/>
      <c r="D205" s="36"/>
    </row>
    <row r="206" spans="1:4" s="15" customFormat="1" ht="12" customHeight="1">
      <c r="A206" s="140" t="s">
        <v>181</v>
      </c>
      <c r="B206" s="140"/>
      <c r="C206" s="14">
        <v>36057</v>
      </c>
      <c r="D206" s="32">
        <v>15.336827800427102</v>
      </c>
    </row>
    <row r="207" spans="1:4" s="15" customFormat="1" ht="12" customHeight="1">
      <c r="A207" s="133" t="s">
        <v>182</v>
      </c>
      <c r="B207" s="133"/>
      <c r="C207" s="16">
        <v>6159</v>
      </c>
      <c r="D207" s="33">
        <v>29.891216106510797</v>
      </c>
    </row>
    <row r="208" spans="1:4" s="15" customFormat="1" ht="12" customHeight="1">
      <c r="A208" s="133" t="s">
        <v>183</v>
      </c>
      <c r="B208" s="133"/>
      <c r="C208" s="16">
        <v>20206</v>
      </c>
      <c r="D208" s="33">
        <v>8.398495496387213</v>
      </c>
    </row>
    <row r="209" spans="1:4" s="15" customFormat="1" ht="12" customHeight="1">
      <c r="A209" s="133" t="s">
        <v>184</v>
      </c>
      <c r="B209" s="133"/>
      <c r="C209" s="16">
        <v>619</v>
      </c>
      <c r="D209" s="33">
        <v>56.38126009693053</v>
      </c>
    </row>
    <row r="210" spans="1:4" s="15" customFormat="1" ht="12" customHeight="1">
      <c r="A210" s="133" t="s">
        <v>185</v>
      </c>
      <c r="B210" s="133"/>
      <c r="C210" s="16">
        <v>8031</v>
      </c>
      <c r="D210" s="33">
        <v>16.32424355621965</v>
      </c>
    </row>
    <row r="211" spans="1:4" s="15" customFormat="1" ht="12" customHeight="1">
      <c r="A211" s="139" t="s">
        <v>186</v>
      </c>
      <c r="B211" s="139"/>
      <c r="C211" s="22">
        <v>1042</v>
      </c>
      <c r="D211" s="34">
        <v>31.861804222648754</v>
      </c>
    </row>
    <row r="212" spans="1:4" s="15" customFormat="1" ht="12" customHeight="1">
      <c r="A212" s="19"/>
      <c r="B212" s="19"/>
      <c r="C212" s="19"/>
      <c r="D212" s="36"/>
    </row>
    <row r="213" spans="1:4" s="15" customFormat="1" ht="12" customHeight="1">
      <c r="A213" s="140" t="s">
        <v>187</v>
      </c>
      <c r="B213" s="140"/>
      <c r="C213" s="14">
        <v>47966</v>
      </c>
      <c r="D213" s="32">
        <v>20.014176708501854</v>
      </c>
    </row>
    <row r="214" spans="1:4" s="15" customFormat="1" ht="12" customHeight="1">
      <c r="A214" s="133" t="s">
        <v>188</v>
      </c>
      <c r="B214" s="133"/>
      <c r="C214" s="16">
        <v>9437</v>
      </c>
      <c r="D214" s="33">
        <v>16.509483946169333</v>
      </c>
    </row>
    <row r="215" spans="1:4" s="15" customFormat="1" ht="12" customHeight="1">
      <c r="A215" s="133" t="s">
        <v>189</v>
      </c>
      <c r="B215" s="133"/>
      <c r="C215" s="16">
        <v>1061</v>
      </c>
      <c r="D215" s="33">
        <v>10.08482563619227</v>
      </c>
    </row>
    <row r="216" spans="1:4" s="15" customFormat="1" ht="12" customHeight="1">
      <c r="A216" s="133" t="s">
        <v>190</v>
      </c>
      <c r="B216" s="133"/>
      <c r="C216" s="16">
        <v>7523</v>
      </c>
      <c r="D216" s="33">
        <v>0.8507244450352253</v>
      </c>
    </row>
    <row r="217" spans="1:4" s="15" customFormat="1" ht="12" customHeight="1">
      <c r="A217" s="133" t="s">
        <v>191</v>
      </c>
      <c r="B217" s="133"/>
      <c r="C217" s="16">
        <v>644</v>
      </c>
      <c r="D217" s="33">
        <v>152.17391304347828</v>
      </c>
    </row>
    <row r="218" spans="1:4" s="15" customFormat="1" ht="12" customHeight="1">
      <c r="A218" s="133" t="s">
        <v>192</v>
      </c>
      <c r="B218" s="133"/>
      <c r="C218" s="16">
        <v>330</v>
      </c>
      <c r="D218" s="33">
        <v>12.424242424242424</v>
      </c>
    </row>
    <row r="219" spans="1:4" s="15" customFormat="1" ht="12" customHeight="1">
      <c r="A219" s="133" t="s">
        <v>193</v>
      </c>
      <c r="B219" s="133"/>
      <c r="C219" s="16">
        <v>396</v>
      </c>
      <c r="D219" s="33">
        <v>13.88888888888889</v>
      </c>
    </row>
    <row r="220" spans="1:4" s="15" customFormat="1" ht="12" customHeight="1">
      <c r="A220" s="133" t="s">
        <v>194</v>
      </c>
      <c r="B220" s="133"/>
      <c r="C220" s="16">
        <v>668</v>
      </c>
      <c r="D220" s="33">
        <v>12.125748502994012</v>
      </c>
    </row>
    <row r="221" spans="1:4" s="15" customFormat="1" ht="12" customHeight="1">
      <c r="A221" s="133" t="s">
        <v>195</v>
      </c>
      <c r="B221" s="133"/>
      <c r="C221" s="16">
        <v>5777</v>
      </c>
      <c r="D221" s="33">
        <v>6.820148866193526</v>
      </c>
    </row>
    <row r="222" spans="1:4" s="15" customFormat="1" ht="12" customHeight="1">
      <c r="A222" s="133" t="s">
        <v>196</v>
      </c>
      <c r="B222" s="133"/>
      <c r="C222" s="16">
        <v>1452</v>
      </c>
      <c r="D222" s="33">
        <v>11.983471074380166</v>
      </c>
    </row>
    <row r="223" spans="1:4" s="15" customFormat="1" ht="12" customHeight="1">
      <c r="A223" s="133" t="s">
        <v>197</v>
      </c>
      <c r="B223" s="133"/>
      <c r="C223" s="16">
        <v>2540</v>
      </c>
      <c r="D223" s="33">
        <v>76.45669291338582</v>
      </c>
    </row>
    <row r="224" spans="1:4" s="15" customFormat="1" ht="12" customHeight="1">
      <c r="A224" s="133" t="s">
        <v>198</v>
      </c>
      <c r="B224" s="133"/>
      <c r="C224" s="16">
        <v>1948</v>
      </c>
      <c r="D224" s="33">
        <v>43.53182751540041</v>
      </c>
    </row>
    <row r="225" spans="1:4" s="15" customFormat="1" ht="12" customHeight="1">
      <c r="A225" s="133" t="s">
        <v>199</v>
      </c>
      <c r="B225" s="133"/>
      <c r="C225" s="16">
        <v>665</v>
      </c>
      <c r="D225" s="33">
        <v>84.51127819548873</v>
      </c>
    </row>
    <row r="226" spans="1:4" s="15" customFormat="1" ht="12" customHeight="1">
      <c r="A226" s="133" t="s">
        <v>200</v>
      </c>
      <c r="B226" s="133"/>
      <c r="C226" s="16">
        <v>1190</v>
      </c>
      <c r="D226" s="33">
        <v>10.672268907563025</v>
      </c>
    </row>
    <row r="227" spans="1:4" s="15" customFormat="1" ht="12" customHeight="1">
      <c r="A227" s="133" t="s">
        <v>201</v>
      </c>
      <c r="B227" s="133"/>
      <c r="C227" s="16">
        <v>3904</v>
      </c>
      <c r="D227" s="33">
        <v>8.837090163934427</v>
      </c>
    </row>
    <row r="228" spans="1:4" s="15" customFormat="1" ht="12" customHeight="1">
      <c r="A228" s="133" t="s">
        <v>202</v>
      </c>
      <c r="B228" s="133"/>
      <c r="C228" s="16">
        <v>589</v>
      </c>
      <c r="D228" s="33">
        <v>137.0118845500849</v>
      </c>
    </row>
    <row r="229" spans="1:4" s="15" customFormat="1" ht="12" customHeight="1">
      <c r="A229" s="133" t="s">
        <v>203</v>
      </c>
      <c r="B229" s="133"/>
      <c r="C229" s="16">
        <v>1685</v>
      </c>
      <c r="D229" s="33">
        <v>25.87537091988131</v>
      </c>
    </row>
    <row r="230" spans="1:4" s="15" customFormat="1" ht="12" customHeight="1">
      <c r="A230" s="133" t="s">
        <v>204</v>
      </c>
      <c r="B230" s="133"/>
      <c r="C230" s="16">
        <v>7520</v>
      </c>
      <c r="D230" s="33">
        <v>13.377659574468085</v>
      </c>
    </row>
    <row r="231" spans="1:4" s="15" customFormat="1" ht="12" customHeight="1">
      <c r="A231" s="139" t="s">
        <v>205</v>
      </c>
      <c r="B231" s="139"/>
      <c r="C231" s="22">
        <v>637</v>
      </c>
      <c r="D231" s="34">
        <v>11.459968602825747</v>
      </c>
    </row>
    <row r="232" spans="1:4" s="15" customFormat="1" ht="12" customHeight="1">
      <c r="A232" s="19"/>
      <c r="B232" s="19"/>
      <c r="C232" s="19"/>
      <c r="D232" s="36"/>
    </row>
    <row r="233" spans="1:4" s="15" customFormat="1" ht="12" customHeight="1">
      <c r="A233" s="140" t="s">
        <v>206</v>
      </c>
      <c r="B233" s="140"/>
      <c r="C233" s="14">
        <v>274147</v>
      </c>
      <c r="D233" s="32">
        <v>118.68039257520802</v>
      </c>
    </row>
    <row r="234" spans="1:4" s="15" customFormat="1" ht="12" customHeight="1">
      <c r="A234" s="133" t="s">
        <v>207</v>
      </c>
      <c r="B234" s="133"/>
      <c r="C234" s="16">
        <v>10088</v>
      </c>
      <c r="D234" s="33">
        <v>483.03925455987314</v>
      </c>
    </row>
    <row r="235" spans="1:4" s="15" customFormat="1" ht="12" customHeight="1">
      <c r="A235" s="133" t="s">
        <v>208</v>
      </c>
      <c r="B235" s="133"/>
      <c r="C235" s="16">
        <v>30805</v>
      </c>
      <c r="D235" s="33">
        <v>419.11538461538464</v>
      </c>
    </row>
    <row r="236" spans="1:4" s="15" customFormat="1" ht="12" customHeight="1">
      <c r="A236" s="133" t="s">
        <v>209</v>
      </c>
      <c r="B236" s="133"/>
      <c r="C236" s="16">
        <v>55093</v>
      </c>
      <c r="D236" s="33">
        <v>104.2858832874212</v>
      </c>
    </row>
    <row r="237" spans="1:4" s="15" customFormat="1" ht="12" customHeight="1">
      <c r="A237" s="133" t="s">
        <v>210</v>
      </c>
      <c r="B237" s="133"/>
      <c r="C237" s="16">
        <v>56934</v>
      </c>
      <c r="D237" s="33">
        <v>10.120490392384164</v>
      </c>
    </row>
    <row r="238" spans="1:4" s="15" customFormat="1" ht="12" customHeight="1">
      <c r="A238" s="133" t="s">
        <v>211</v>
      </c>
      <c r="B238" s="133"/>
      <c r="C238" s="16">
        <v>20558</v>
      </c>
      <c r="D238" s="33">
        <v>234.60939780134257</v>
      </c>
    </row>
    <row r="239" spans="1:4" s="15" customFormat="1" ht="12" customHeight="1">
      <c r="A239" s="133" t="s">
        <v>212</v>
      </c>
      <c r="B239" s="133"/>
      <c r="C239" s="16">
        <v>16646</v>
      </c>
      <c r="D239" s="33">
        <v>75.29136128799712</v>
      </c>
    </row>
    <row r="240" spans="1:4" s="15" customFormat="1" ht="12" customHeight="1">
      <c r="A240" s="133" t="s">
        <v>213</v>
      </c>
      <c r="B240" s="133"/>
      <c r="C240" s="16">
        <v>36057</v>
      </c>
      <c r="D240" s="33">
        <v>15.336827800427102</v>
      </c>
    </row>
    <row r="241" spans="1:4" s="15" customFormat="1" ht="12" customHeight="1">
      <c r="A241" s="139" t="s">
        <v>214</v>
      </c>
      <c r="B241" s="139"/>
      <c r="C241" s="22">
        <v>47966</v>
      </c>
      <c r="D241" s="34">
        <v>20.014176708501854</v>
      </c>
    </row>
    <row r="242" spans="1:4" s="15" customFormat="1" ht="12" customHeight="1">
      <c r="A242" s="25"/>
      <c r="B242" s="25"/>
      <c r="C242" s="26"/>
      <c r="D242" s="37"/>
    </row>
    <row r="243" spans="1:4" s="15" customFormat="1" ht="12" customHeight="1">
      <c r="A243" s="140" t="s">
        <v>215</v>
      </c>
      <c r="B243" s="140"/>
      <c r="C243" s="14">
        <v>84436</v>
      </c>
      <c r="D243" s="32">
        <v>347.0652328390734</v>
      </c>
    </row>
    <row r="244" spans="1:4" s="15" customFormat="1" ht="12" customHeight="1">
      <c r="A244" s="133" t="s">
        <v>211</v>
      </c>
      <c r="B244" s="133"/>
      <c r="C244" s="16">
        <v>17003</v>
      </c>
      <c r="D244" s="33">
        <v>294.82444274539785</v>
      </c>
    </row>
    <row r="245" spans="1:4" s="15" customFormat="1" ht="12" customHeight="1">
      <c r="A245" s="133" t="s">
        <v>216</v>
      </c>
      <c r="B245" s="133"/>
      <c r="C245" s="16">
        <v>9746</v>
      </c>
      <c r="D245" s="33">
        <v>501.09788631233323</v>
      </c>
    </row>
    <row r="246" spans="1:4" s="15" customFormat="1" ht="12" customHeight="1">
      <c r="A246" s="133" t="s">
        <v>209</v>
      </c>
      <c r="B246" s="133"/>
      <c r="C246" s="16">
        <v>35718</v>
      </c>
      <c r="D246" s="33">
        <v>170.54426339660677</v>
      </c>
    </row>
    <row r="247" spans="1:4" s="15" customFormat="1" ht="12" customHeight="1">
      <c r="A247" s="139" t="s">
        <v>208</v>
      </c>
      <c r="B247" s="139"/>
      <c r="C247" s="22">
        <v>21969</v>
      </c>
      <c r="D247" s="34">
        <v>606.1586781373754</v>
      </c>
    </row>
    <row r="248" spans="1:4" s="13" customFormat="1" ht="5.25" customHeight="1">
      <c r="A248" s="167"/>
      <c r="B248" s="167"/>
      <c r="C248" s="167"/>
      <c r="D248" s="167"/>
    </row>
    <row r="249" spans="1:4" s="15" customFormat="1" ht="15" customHeight="1">
      <c r="A249" s="171" t="s">
        <v>217</v>
      </c>
      <c r="B249" s="171"/>
      <c r="C249" s="171"/>
      <c r="D249" s="171"/>
    </row>
    <row r="250" spans="1:4" s="15" customFormat="1" ht="10.5" customHeight="1">
      <c r="A250" s="163" t="s">
        <v>227</v>
      </c>
      <c r="B250" s="163"/>
      <c r="C250" s="163"/>
      <c r="D250" s="163"/>
    </row>
    <row r="251" spans="1:4" s="15" customFormat="1" ht="10.5" customHeight="1">
      <c r="A251" s="163" t="s">
        <v>228</v>
      </c>
      <c r="B251" s="163"/>
      <c r="C251" s="163"/>
      <c r="D251" s="163"/>
    </row>
    <row r="252" spans="1:4" s="15" customFormat="1" ht="24.75" customHeight="1">
      <c r="A252" s="164" t="s">
        <v>246</v>
      </c>
      <c r="B252" s="164"/>
      <c r="C252" s="164"/>
      <c r="D252" s="164"/>
    </row>
    <row r="253" spans="1:4" s="15" customFormat="1" ht="5.25" customHeight="1">
      <c r="A253" s="165"/>
      <c r="B253" s="165"/>
      <c r="C253" s="165"/>
      <c r="D253" s="165"/>
    </row>
    <row r="254" spans="1:4" s="15" customFormat="1" ht="33.75" customHeight="1">
      <c r="A254" s="160" t="s">
        <v>222</v>
      </c>
      <c r="B254" s="160"/>
      <c r="C254" s="160"/>
      <c r="D254" s="160"/>
    </row>
    <row r="255" spans="1:4" s="15" customFormat="1" ht="5.25" customHeight="1">
      <c r="A255" s="165"/>
      <c r="B255" s="165"/>
      <c r="C255" s="165"/>
      <c r="D255" s="165"/>
    </row>
    <row r="256" spans="1:4" s="15" customFormat="1" ht="11.25" customHeight="1">
      <c r="A256" s="165" t="s">
        <v>229</v>
      </c>
      <c r="B256" s="165"/>
      <c r="C256" s="165"/>
      <c r="D256" s="165"/>
    </row>
    <row r="257" spans="1:4" s="15" customFormat="1" ht="11.25" customHeight="1">
      <c r="A257" s="165" t="s">
        <v>223</v>
      </c>
      <c r="B257" s="165"/>
      <c r="C257" s="165"/>
      <c r="D257" s="165"/>
    </row>
  </sheetData>
  <sheetProtection/>
  <mergeCells count="220">
    <mergeCell ref="A254:D254"/>
    <mergeCell ref="A255:D255"/>
    <mergeCell ref="A256:D256"/>
    <mergeCell ref="A257:D257"/>
    <mergeCell ref="A249:D249"/>
    <mergeCell ref="A250:D250"/>
    <mergeCell ref="A251:D251"/>
    <mergeCell ref="A253:D253"/>
    <mergeCell ref="A252:D252"/>
    <mergeCell ref="A245:B245"/>
    <mergeCell ref="A246:B246"/>
    <mergeCell ref="A247:B247"/>
    <mergeCell ref="A248:D248"/>
    <mergeCell ref="A241:B241"/>
    <mergeCell ref="A243:B243"/>
    <mergeCell ref="A244:B244"/>
    <mergeCell ref="A237:B237"/>
    <mergeCell ref="A238:B238"/>
    <mergeCell ref="A239:B239"/>
    <mergeCell ref="A240:B240"/>
    <mergeCell ref="A233:B233"/>
    <mergeCell ref="A234:B234"/>
    <mergeCell ref="A235:B235"/>
    <mergeCell ref="A236:B236"/>
    <mergeCell ref="A228:B228"/>
    <mergeCell ref="A229:B229"/>
    <mergeCell ref="A230:B230"/>
    <mergeCell ref="A231:B231"/>
    <mergeCell ref="A224:B224"/>
    <mergeCell ref="A225:B225"/>
    <mergeCell ref="A226:B226"/>
    <mergeCell ref="A227:B227"/>
    <mergeCell ref="A220:B220"/>
    <mergeCell ref="A221:B221"/>
    <mergeCell ref="A222:B222"/>
    <mergeCell ref="A223:B223"/>
    <mergeCell ref="A216:B216"/>
    <mergeCell ref="A217:B217"/>
    <mergeCell ref="A218:B218"/>
    <mergeCell ref="A219:B219"/>
    <mergeCell ref="A211:B211"/>
    <mergeCell ref="A213:B213"/>
    <mergeCell ref="A214:B214"/>
    <mergeCell ref="A215:B215"/>
    <mergeCell ref="A207:B207"/>
    <mergeCell ref="A208:B208"/>
    <mergeCell ref="A209:B209"/>
    <mergeCell ref="A210:B210"/>
    <mergeCell ref="A202:B202"/>
    <mergeCell ref="A203:B203"/>
    <mergeCell ref="A204:B204"/>
    <mergeCell ref="A206:B206"/>
    <mergeCell ref="A198:B198"/>
    <mergeCell ref="A199:B199"/>
    <mergeCell ref="A200:B200"/>
    <mergeCell ref="A201:B201"/>
    <mergeCell ref="A192:B192"/>
    <mergeCell ref="A193:B193"/>
    <mergeCell ref="A194:B194"/>
    <mergeCell ref="A195:B195"/>
    <mergeCell ref="A188:B188"/>
    <mergeCell ref="A189:B189"/>
    <mergeCell ref="A190:B190"/>
    <mergeCell ref="A191:B191"/>
    <mergeCell ref="A184:B184"/>
    <mergeCell ref="A185:B185"/>
    <mergeCell ref="A186:B186"/>
    <mergeCell ref="A187:B187"/>
    <mergeCell ref="A180:B180"/>
    <mergeCell ref="A181:B181"/>
    <mergeCell ref="A182:B182"/>
    <mergeCell ref="A183:B183"/>
    <mergeCell ref="A175:B175"/>
    <mergeCell ref="A176:B176"/>
    <mergeCell ref="A178:B178"/>
    <mergeCell ref="A179:B179"/>
    <mergeCell ref="A171:B171"/>
    <mergeCell ref="A172:B172"/>
    <mergeCell ref="A173:B173"/>
    <mergeCell ref="A174:B174"/>
    <mergeCell ref="A165:B165"/>
    <mergeCell ref="A168:B168"/>
    <mergeCell ref="A169:B169"/>
    <mergeCell ref="A170:B170"/>
    <mergeCell ref="A161:B161"/>
    <mergeCell ref="A162:B162"/>
    <mergeCell ref="A163:B163"/>
    <mergeCell ref="A164:B164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1:B131"/>
    <mergeCell ref="A132:B132"/>
    <mergeCell ref="A133:B133"/>
    <mergeCell ref="A136:B136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0:B70"/>
    <mergeCell ref="A72:B72"/>
    <mergeCell ref="A73:B73"/>
    <mergeCell ref="A74:B74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3:B53"/>
    <mergeCell ref="A54:B54"/>
    <mergeCell ref="A56:B56"/>
    <mergeCell ref="A57:B57"/>
    <mergeCell ref="A42:B42"/>
    <mergeCell ref="A46:B46"/>
    <mergeCell ref="A51:B51"/>
    <mergeCell ref="A52:B52"/>
    <mergeCell ref="A37:B37"/>
    <mergeCell ref="A38:B38"/>
    <mergeCell ref="A40:B40"/>
    <mergeCell ref="A41:B41"/>
    <mergeCell ref="A27:B27"/>
    <mergeCell ref="A30:B30"/>
    <mergeCell ref="A31:B31"/>
    <mergeCell ref="A36:B36"/>
    <mergeCell ref="A21:B21"/>
    <mergeCell ref="A22:B22"/>
    <mergeCell ref="A23:B23"/>
    <mergeCell ref="A24:B24"/>
    <mergeCell ref="A15:B15"/>
    <mergeCell ref="A19:B19"/>
    <mergeCell ref="A5:B5"/>
    <mergeCell ref="A6:B6"/>
    <mergeCell ref="A7:D7"/>
    <mergeCell ref="A8:B8"/>
    <mergeCell ref="A1:D1"/>
    <mergeCell ref="A2:D2"/>
    <mergeCell ref="A3:D3"/>
    <mergeCell ref="A4:D4"/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0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4" width="15.7109375" style="82" customWidth="1"/>
    <col min="5" max="16384" width="9.140625" style="81" customWidth="1"/>
  </cols>
  <sheetData>
    <row r="1" spans="1:4" s="126" customFormat="1" ht="12.75" customHeight="1">
      <c r="A1" s="148"/>
      <c r="B1" s="148"/>
      <c r="C1" s="148"/>
      <c r="D1" s="128"/>
    </row>
    <row r="2" spans="1:4" s="126" customFormat="1" ht="12.75" customHeight="1">
      <c r="A2" s="149" t="s">
        <v>303</v>
      </c>
      <c r="B2" s="149"/>
      <c r="C2" s="149"/>
      <c r="D2" s="128"/>
    </row>
    <row r="3" spans="1:4" s="4" customFormat="1" ht="12.75" customHeight="1">
      <c r="A3" s="150"/>
      <c r="B3" s="150"/>
      <c r="C3" s="150"/>
      <c r="D3" s="128"/>
    </row>
    <row r="4" spans="1:4" s="4" customFormat="1" ht="12.75" customHeight="1">
      <c r="A4" s="151"/>
      <c r="B4" s="151"/>
      <c r="C4" s="151"/>
      <c r="D4" s="152"/>
    </row>
    <row r="5" spans="1:4" s="100" customFormat="1" ht="12" customHeight="1">
      <c r="A5" s="153"/>
      <c r="B5" s="153"/>
      <c r="C5" s="6" t="s">
        <v>218</v>
      </c>
      <c r="D5" s="66" t="s">
        <v>305</v>
      </c>
    </row>
    <row r="6" spans="1:4" s="100" customFormat="1" ht="12" customHeight="1">
      <c r="A6" s="154"/>
      <c r="B6" s="154"/>
      <c r="C6" s="7" t="s">
        <v>224</v>
      </c>
      <c r="D6" s="94"/>
    </row>
    <row r="7" spans="1:4" s="101" customFormat="1" ht="12" customHeight="1">
      <c r="A7" s="146"/>
      <c r="B7" s="146"/>
      <c r="C7" s="146"/>
      <c r="D7" s="95"/>
    </row>
    <row r="8" spans="1:4" s="77" customFormat="1" ht="12" customHeight="1">
      <c r="A8" s="147" t="s">
        <v>255</v>
      </c>
      <c r="B8" s="147"/>
      <c r="C8" s="10">
        <f>C10+C21+C36+C40+C50+C116+C117+C139+C158</f>
        <v>281215</v>
      </c>
      <c r="D8" s="58">
        <v>125.23549597283217</v>
      </c>
    </row>
    <row r="9" spans="1:4" s="77" customFormat="1" ht="12" customHeight="1">
      <c r="A9" s="11"/>
      <c r="B9" s="11"/>
      <c r="C9" s="12"/>
      <c r="D9" s="12"/>
    </row>
    <row r="10" spans="1:4" s="78" customFormat="1" ht="12" customHeight="1">
      <c r="A10" s="140" t="s">
        <v>0</v>
      </c>
      <c r="B10" s="140"/>
      <c r="C10" s="14">
        <f>C11+C15+C19</f>
        <v>98573</v>
      </c>
      <c r="D10" s="58">
        <v>25.06365840544571</v>
      </c>
    </row>
    <row r="11" spans="1:4" s="64" customFormat="1" ht="12" customHeight="1">
      <c r="A11" s="133" t="s">
        <v>1</v>
      </c>
      <c r="B11" s="133"/>
      <c r="C11" s="16">
        <f>C12+C13+C14</f>
        <v>47953</v>
      </c>
      <c r="D11" s="34">
        <v>18.18030154526307</v>
      </c>
    </row>
    <row r="12" spans="1:4" s="64" customFormat="1" ht="12" customHeight="1">
      <c r="A12" s="17"/>
      <c r="B12" s="18" t="s">
        <v>2</v>
      </c>
      <c r="C12" s="16">
        <f>C170+C171+C173+C178+C179</f>
        <v>27611</v>
      </c>
      <c r="D12" s="34">
        <v>11.082539567563652</v>
      </c>
    </row>
    <row r="13" spans="1:4" s="64" customFormat="1" ht="12" customHeight="1">
      <c r="A13" s="17"/>
      <c r="B13" s="18" t="s">
        <v>3</v>
      </c>
      <c r="C13" s="16">
        <f>+C174</f>
        <v>13259</v>
      </c>
      <c r="D13" s="34">
        <v>21.03476883626216</v>
      </c>
    </row>
    <row r="14" spans="1:4" s="64" customFormat="1" ht="12" customHeight="1">
      <c r="A14" s="17"/>
      <c r="B14" s="19" t="s">
        <v>4</v>
      </c>
      <c r="C14" s="16">
        <f>C172+C175+C176+C177</f>
        <v>7083</v>
      </c>
      <c r="D14" s="34">
        <v>40.50543554990823</v>
      </c>
    </row>
    <row r="15" spans="1:4" s="64" customFormat="1" ht="12" customHeight="1">
      <c r="A15" s="133" t="s">
        <v>5</v>
      </c>
      <c r="B15" s="133"/>
      <c r="C15" s="16">
        <f>C16+C17+C18</f>
        <v>36058</v>
      </c>
      <c r="D15" s="34">
        <v>15.624826668145767</v>
      </c>
    </row>
    <row r="16" spans="1:4" s="64" customFormat="1" ht="12" customHeight="1">
      <c r="A16" s="17"/>
      <c r="B16" s="18" t="s">
        <v>6</v>
      </c>
      <c r="C16" s="16">
        <f>+C166</f>
        <v>20200</v>
      </c>
      <c r="D16" s="34">
        <v>8.673267326732672</v>
      </c>
    </row>
    <row r="17" spans="1:4" s="64" customFormat="1" ht="12" customHeight="1">
      <c r="A17" s="17"/>
      <c r="B17" s="18" t="s">
        <v>7</v>
      </c>
      <c r="C17" s="16">
        <f>+C165</f>
        <v>6178</v>
      </c>
      <c r="D17" s="34">
        <v>29.572677241825833</v>
      </c>
    </row>
    <row r="18" spans="1:4" s="64" customFormat="1" ht="12" customHeight="1">
      <c r="A18" s="20"/>
      <c r="B18" s="18" t="s">
        <v>8</v>
      </c>
      <c r="C18" s="16">
        <f>C167</f>
        <v>9680</v>
      </c>
      <c r="D18" s="34">
        <v>21.229338842975206</v>
      </c>
    </row>
    <row r="19" spans="1:4" s="64" customFormat="1" ht="12" customHeight="1">
      <c r="A19" s="139" t="s">
        <v>9</v>
      </c>
      <c r="B19" s="139"/>
      <c r="C19" s="22">
        <f>C161+C162</f>
        <v>14562</v>
      </c>
      <c r="D19" s="34">
        <v>71.10287048482351</v>
      </c>
    </row>
    <row r="20" spans="1:4" s="64" customFormat="1" ht="12" customHeight="1">
      <c r="A20" s="20"/>
      <c r="B20" s="20"/>
      <c r="C20" s="20"/>
      <c r="D20" s="20"/>
    </row>
    <row r="21" spans="1:4" s="78" customFormat="1" ht="12" customHeight="1">
      <c r="A21" s="140" t="s">
        <v>234</v>
      </c>
      <c r="B21" s="140"/>
      <c r="C21" s="14">
        <f>C22+C23+C24+C27+C30+C31</f>
        <v>111994</v>
      </c>
      <c r="D21" s="58">
        <v>62.57835241173634</v>
      </c>
    </row>
    <row r="22" spans="1:4" s="64" customFormat="1" ht="12" customHeight="1">
      <c r="A22" s="133" t="s">
        <v>11</v>
      </c>
      <c r="B22" s="133"/>
      <c r="C22" s="16">
        <f>C120+C121+C122+C128+C129+C131+C132+C134+C135</f>
        <v>6800</v>
      </c>
      <c r="D22" s="34">
        <v>611.2205882352941</v>
      </c>
    </row>
    <row r="23" spans="1:4" s="64" customFormat="1" ht="12" customHeight="1">
      <c r="A23" s="133" t="s">
        <v>12</v>
      </c>
      <c r="B23" s="133"/>
      <c r="C23" s="16">
        <f>C125</f>
        <v>5179</v>
      </c>
      <c r="D23" s="34">
        <v>98.76424020081097</v>
      </c>
    </row>
    <row r="24" spans="1:4" s="64" customFormat="1" ht="12" customHeight="1">
      <c r="A24" s="133" t="s">
        <v>13</v>
      </c>
      <c r="B24" s="133"/>
      <c r="C24" s="16">
        <f>C25+C26</f>
        <v>26038</v>
      </c>
      <c r="D24" s="34">
        <v>49.976956755511175</v>
      </c>
    </row>
    <row r="25" spans="1:4" s="64" customFormat="1" ht="12" customHeight="1">
      <c r="A25" s="23"/>
      <c r="B25" s="18" t="s">
        <v>14</v>
      </c>
      <c r="C25" s="16">
        <f>+C130+C138</f>
        <v>23063</v>
      </c>
      <c r="D25" s="34">
        <v>4.275246065125959</v>
      </c>
    </row>
    <row r="26" spans="1:4" s="64" customFormat="1" ht="12" customHeight="1">
      <c r="A26" s="20"/>
      <c r="B26" s="18" t="s">
        <v>15</v>
      </c>
      <c r="C26" s="16">
        <f>C124+C126+C127+C136</f>
        <v>2975</v>
      </c>
      <c r="D26" s="34">
        <v>404.26890756302527</v>
      </c>
    </row>
    <row r="27" spans="1:4" s="64" customFormat="1" ht="12" customHeight="1">
      <c r="A27" s="133" t="s">
        <v>16</v>
      </c>
      <c r="B27" s="133"/>
      <c r="C27" s="16">
        <f>C28+C29</f>
        <v>6498</v>
      </c>
      <c r="D27" s="34">
        <v>58.264081255771</v>
      </c>
    </row>
    <row r="28" spans="1:4" s="64" customFormat="1" ht="12" customHeight="1">
      <c r="A28" s="23"/>
      <c r="B28" s="18" t="s">
        <v>17</v>
      </c>
      <c r="C28" s="16">
        <f>+C123</f>
        <v>5339</v>
      </c>
      <c r="D28" s="34">
        <v>20.734219891365424</v>
      </c>
    </row>
    <row r="29" spans="1:4" s="64" customFormat="1" ht="12" customHeight="1">
      <c r="A29" s="20"/>
      <c r="B29" s="18" t="s">
        <v>18</v>
      </c>
      <c r="C29" s="16">
        <f>C137</f>
        <v>1159</v>
      </c>
      <c r="D29" s="34">
        <v>231.14754098360658</v>
      </c>
    </row>
    <row r="30" spans="1:4" s="64" customFormat="1" ht="12" customHeight="1">
      <c r="A30" s="133" t="s">
        <v>19</v>
      </c>
      <c r="B30" s="133"/>
      <c r="C30" s="16">
        <f>C133</f>
        <v>10539</v>
      </c>
      <c r="D30" s="34">
        <v>6.471202201347376</v>
      </c>
    </row>
    <row r="31" spans="1:4" s="64" customFormat="1" ht="12" customHeight="1">
      <c r="A31" s="133" t="s">
        <v>235</v>
      </c>
      <c r="B31" s="133"/>
      <c r="C31" s="16">
        <f>C32+C33+C34</f>
        <v>56940</v>
      </c>
      <c r="D31" s="34">
        <v>10.40569020021075</v>
      </c>
    </row>
    <row r="32" spans="1:4" s="64" customFormat="1" ht="12" customHeight="1">
      <c r="A32" s="23"/>
      <c r="B32" s="18" t="s">
        <v>21</v>
      </c>
      <c r="C32" s="16">
        <f>C147</f>
        <v>18753</v>
      </c>
      <c r="D32" s="34">
        <v>2.6502426278462115</v>
      </c>
    </row>
    <row r="33" spans="1:4" s="64" customFormat="1" ht="12" customHeight="1">
      <c r="A33" s="17"/>
      <c r="B33" s="18" t="s">
        <v>22</v>
      </c>
      <c r="C33" s="16">
        <f>C143+C144+C145+C148</f>
        <v>9206</v>
      </c>
      <c r="D33" s="34">
        <v>1.9878340212904626</v>
      </c>
    </row>
    <row r="34" spans="1:4" s="64" customFormat="1" ht="12" customHeight="1">
      <c r="A34" s="17"/>
      <c r="B34" s="24" t="s">
        <v>236</v>
      </c>
      <c r="C34" s="22">
        <f>C142+C146+C149</f>
        <v>28981</v>
      </c>
      <c r="D34" s="34">
        <v>18.098064248990717</v>
      </c>
    </row>
    <row r="35" spans="1:4" s="64" customFormat="1" ht="12" customHeight="1">
      <c r="A35" s="20"/>
      <c r="B35" s="20"/>
      <c r="C35" s="20"/>
      <c r="D35" s="20"/>
    </row>
    <row r="36" spans="1:4" s="78" customFormat="1" ht="12" customHeight="1">
      <c r="A36" s="140" t="s">
        <v>24</v>
      </c>
      <c r="B36" s="140"/>
      <c r="C36" s="14">
        <f>C37+C38</f>
        <v>21062</v>
      </c>
      <c r="D36" s="58">
        <v>265.8199601177476</v>
      </c>
    </row>
    <row r="37" spans="1:4" s="64" customFormat="1" ht="12" customHeight="1">
      <c r="A37" s="133" t="s">
        <v>25</v>
      </c>
      <c r="B37" s="133"/>
      <c r="C37" s="16">
        <f>C152+C153+C156</f>
        <v>19569</v>
      </c>
      <c r="D37" s="34">
        <v>257.5859778220655</v>
      </c>
    </row>
    <row r="38" spans="1:4" s="64" customFormat="1" ht="12" customHeight="1">
      <c r="A38" s="139" t="s">
        <v>26</v>
      </c>
      <c r="B38" s="139"/>
      <c r="C38" s="22">
        <f>+C154+C157</f>
        <v>1493</v>
      </c>
      <c r="D38" s="34">
        <v>373.7441393168118</v>
      </c>
    </row>
    <row r="39" spans="1:4" s="64" customFormat="1" ht="12" customHeight="1">
      <c r="A39" s="20"/>
      <c r="B39" s="20"/>
      <c r="C39" s="20"/>
      <c r="D39" s="20"/>
    </row>
    <row r="40" spans="1:4" s="78" customFormat="1" ht="12" customHeight="1">
      <c r="A40" s="140" t="s">
        <v>27</v>
      </c>
      <c r="B40" s="140"/>
      <c r="C40" s="14">
        <f>C41+C42+C45</f>
        <v>29506</v>
      </c>
      <c r="D40" s="58">
        <v>495.59750559208294</v>
      </c>
    </row>
    <row r="41" spans="1:4" s="64" customFormat="1" ht="12" customHeight="1">
      <c r="A41" s="133" t="s">
        <v>28</v>
      </c>
      <c r="B41" s="133"/>
      <c r="C41" s="16">
        <f>C80+C81+C84+C85+C86+C88+C90+C91+C94+C95+C99+C100+C104+C106+C108+C109+C114+C115</f>
        <v>10376</v>
      </c>
      <c r="D41" s="34">
        <v>952.3997686969931</v>
      </c>
    </row>
    <row r="42" spans="1:4" s="64" customFormat="1" ht="12" customHeight="1">
      <c r="A42" s="145" t="s">
        <v>29</v>
      </c>
      <c r="B42" s="145"/>
      <c r="C42" s="16">
        <f>C43+C44</f>
        <v>11487</v>
      </c>
      <c r="D42" s="34">
        <v>206.95568903978412</v>
      </c>
    </row>
    <row r="43" spans="1:4" s="64" customFormat="1" ht="12" customHeight="1">
      <c r="A43" s="24"/>
      <c r="B43" s="18" t="s">
        <v>30</v>
      </c>
      <c r="C43" s="16">
        <f>C74+C98+C89+C155+C93+C96+C110</f>
        <v>7024</v>
      </c>
      <c r="D43" s="34">
        <v>193.69305239179954</v>
      </c>
    </row>
    <row r="44" spans="1:4" s="64" customFormat="1" ht="12" customHeight="1">
      <c r="A44" s="24"/>
      <c r="B44" s="18" t="s">
        <v>31</v>
      </c>
      <c r="C44" s="16">
        <f>C82+C103+C105</f>
        <v>4463</v>
      </c>
      <c r="D44" s="34">
        <v>227.82881469863318</v>
      </c>
    </row>
    <row r="45" spans="1:4" s="64" customFormat="1" ht="12" customHeight="1">
      <c r="A45" s="133" t="s">
        <v>33</v>
      </c>
      <c r="B45" s="133"/>
      <c r="C45" s="16">
        <f>C46+C47+C48</f>
        <v>7643</v>
      </c>
      <c r="D45" s="34">
        <v>309.26337825461206</v>
      </c>
    </row>
    <row r="46" spans="1:4" s="64" customFormat="1" ht="12" customHeight="1">
      <c r="A46" s="24"/>
      <c r="B46" s="18" t="s">
        <v>34</v>
      </c>
      <c r="C46" s="16">
        <f>+C70+C71+C79+C97</f>
        <v>3371</v>
      </c>
      <c r="D46" s="34">
        <v>83.62503708098488</v>
      </c>
    </row>
    <row r="47" spans="1:4" s="64" customFormat="1" ht="12" customHeight="1">
      <c r="A47" s="24"/>
      <c r="B47" s="18" t="s">
        <v>35</v>
      </c>
      <c r="C47" s="16">
        <f>C73+C75+C87+C102+C107+C111</f>
        <v>2754</v>
      </c>
      <c r="D47" s="34">
        <v>248.18445896877267</v>
      </c>
    </row>
    <row r="48" spans="1:4" s="64" customFormat="1" ht="12" customHeight="1">
      <c r="A48" s="24"/>
      <c r="B48" s="24" t="s">
        <v>36</v>
      </c>
      <c r="C48" s="22">
        <f>C69+C76+C83+C92+C101+C113</f>
        <v>1518</v>
      </c>
      <c r="D48" s="34">
        <v>921.1462450592885</v>
      </c>
    </row>
    <row r="49" spans="1:4" s="64" customFormat="1" ht="12" customHeight="1">
      <c r="A49" s="19"/>
      <c r="B49" s="19"/>
      <c r="C49" s="19"/>
      <c r="D49" s="19"/>
    </row>
    <row r="50" spans="1:4" s="78" customFormat="1" ht="12" customHeight="1">
      <c r="A50" s="140" t="s">
        <v>37</v>
      </c>
      <c r="B50" s="140"/>
      <c r="C50" s="14">
        <f>C51+C52+C53</f>
        <v>12636</v>
      </c>
      <c r="D50" s="58">
        <v>436.633428300095</v>
      </c>
    </row>
    <row r="51" spans="1:4" s="64" customFormat="1" ht="12" customHeight="1">
      <c r="A51" s="133" t="s">
        <v>38</v>
      </c>
      <c r="B51" s="133"/>
      <c r="C51" s="16">
        <f>C56+C59+C62+C66</f>
        <v>1177</v>
      </c>
      <c r="D51" s="34">
        <v>1565.9303313508922</v>
      </c>
    </row>
    <row r="52" spans="1:4" s="64" customFormat="1" ht="12" customHeight="1">
      <c r="A52" s="133" t="s">
        <v>39</v>
      </c>
      <c r="B52" s="133"/>
      <c r="C52" s="16">
        <f>C72+C77+C78+C60+C61+C63+C64+C65+C112</f>
        <v>7727</v>
      </c>
      <c r="D52" s="34">
        <v>421.5737026012682</v>
      </c>
    </row>
    <row r="53" spans="1:4" s="64" customFormat="1" ht="12" customHeight="1">
      <c r="A53" s="139" t="s">
        <v>40</v>
      </c>
      <c r="B53" s="139"/>
      <c r="C53" s="22">
        <f>C58+C57</f>
        <v>3732</v>
      </c>
      <c r="D53" s="34">
        <v>111.65594855305466</v>
      </c>
    </row>
    <row r="54" spans="1:4" s="64" customFormat="1" ht="12" customHeight="1">
      <c r="A54" s="19"/>
      <c r="B54" s="25"/>
      <c r="C54" s="26"/>
      <c r="D54" s="26"/>
    </row>
    <row r="55" spans="1:4" s="64" customFormat="1" ht="12" customHeight="1">
      <c r="A55" s="144" t="s">
        <v>41</v>
      </c>
      <c r="B55" s="144"/>
      <c r="C55" s="12">
        <f>SUM(C56:C66)</f>
        <v>10075</v>
      </c>
      <c r="D55" s="58">
        <v>494.0744416873449</v>
      </c>
    </row>
    <row r="56" spans="1:4" s="64" customFormat="1" ht="12" customHeight="1">
      <c r="A56" s="133" t="s">
        <v>42</v>
      </c>
      <c r="B56" s="133"/>
      <c r="C56" s="16">
        <v>253</v>
      </c>
      <c r="D56" s="34">
        <v>1294.8616600790513</v>
      </c>
    </row>
    <row r="57" spans="1:4" s="64" customFormat="1" ht="12" customHeight="1">
      <c r="A57" s="133" t="s">
        <v>44</v>
      </c>
      <c r="B57" s="133"/>
      <c r="C57" s="16">
        <v>2548</v>
      </c>
      <c r="D57" s="34">
        <v>75.62794348508635</v>
      </c>
    </row>
    <row r="58" spans="1:4" s="64" customFormat="1" ht="12" customHeight="1">
      <c r="A58" s="133" t="s">
        <v>45</v>
      </c>
      <c r="B58" s="133"/>
      <c r="C58" s="16">
        <v>1184</v>
      </c>
      <c r="D58" s="34">
        <v>189.1891891891892</v>
      </c>
    </row>
    <row r="59" spans="1:4" s="64" customFormat="1" ht="12" customHeight="1">
      <c r="A59" s="133" t="s">
        <v>46</v>
      </c>
      <c r="B59" s="133"/>
      <c r="C59" s="16">
        <v>535</v>
      </c>
      <c r="D59" s="34">
        <v>1390.6542056074766</v>
      </c>
    </row>
    <row r="60" spans="1:4" s="64" customFormat="1" ht="12" customHeight="1">
      <c r="A60" s="133" t="s">
        <v>47</v>
      </c>
      <c r="B60" s="133"/>
      <c r="C60" s="16">
        <v>246</v>
      </c>
      <c r="D60" s="34">
        <v>1158.5365853658536</v>
      </c>
    </row>
    <row r="61" spans="1:4" s="64" customFormat="1" ht="12" customHeight="1">
      <c r="A61" s="133" t="s">
        <v>49</v>
      </c>
      <c r="B61" s="133"/>
      <c r="C61" s="16">
        <v>3177</v>
      </c>
      <c r="D61" s="34">
        <v>467.32766761095377</v>
      </c>
    </row>
    <row r="62" spans="1:4" s="64" customFormat="1" ht="12" customHeight="1">
      <c r="A62" s="133" t="s">
        <v>51</v>
      </c>
      <c r="B62" s="133"/>
      <c r="C62" s="16">
        <v>226</v>
      </c>
      <c r="D62" s="34">
        <v>1939.3805309734514</v>
      </c>
    </row>
    <row r="63" spans="1:4" s="64" customFormat="1" ht="12" customHeight="1">
      <c r="A63" s="133" t="s">
        <v>52</v>
      </c>
      <c r="B63" s="133"/>
      <c r="C63" s="16">
        <v>523</v>
      </c>
      <c r="D63" s="34">
        <v>444.93307839388143</v>
      </c>
    </row>
    <row r="64" spans="1:4" s="64" customFormat="1" ht="12" customHeight="1">
      <c r="A64" s="133" t="s">
        <v>53</v>
      </c>
      <c r="B64" s="133"/>
      <c r="C64" s="16">
        <v>605</v>
      </c>
      <c r="D64" s="34">
        <v>437.35537190082647</v>
      </c>
    </row>
    <row r="65" spans="1:4" s="64" customFormat="1" ht="12" customHeight="1">
      <c r="A65" s="133" t="s">
        <v>54</v>
      </c>
      <c r="B65" s="133"/>
      <c r="C65" s="16">
        <v>615</v>
      </c>
      <c r="D65" s="34">
        <v>733.3333333333333</v>
      </c>
    </row>
    <row r="66" spans="1:4" s="64" customFormat="1" ht="12" customHeight="1">
      <c r="A66" s="139" t="s">
        <v>55</v>
      </c>
      <c r="B66" s="139"/>
      <c r="C66" s="22">
        <v>163</v>
      </c>
      <c r="D66" s="34">
        <v>2044.1717791411045</v>
      </c>
    </row>
    <row r="67" spans="1:4" s="64" customFormat="1" ht="12" customHeight="1">
      <c r="A67" s="19"/>
      <c r="B67" s="19"/>
      <c r="C67" s="19"/>
      <c r="D67" s="30"/>
    </row>
    <row r="68" spans="1:4" s="64" customFormat="1" ht="12" customHeight="1">
      <c r="A68" s="140" t="s">
        <v>56</v>
      </c>
      <c r="B68" s="140"/>
      <c r="C68" s="14">
        <v>30784</v>
      </c>
      <c r="D68" s="58">
        <v>491.3006756756757</v>
      </c>
    </row>
    <row r="69" spans="1:4" s="64" customFormat="1" ht="12" customHeight="1">
      <c r="A69" s="133" t="s">
        <v>57</v>
      </c>
      <c r="B69" s="133"/>
      <c r="C69" s="16">
        <v>249</v>
      </c>
      <c r="D69" s="34">
        <v>1765.4618473895582</v>
      </c>
    </row>
    <row r="70" spans="1:4" s="64" customFormat="1" ht="12" customHeight="1">
      <c r="A70" s="133" t="s">
        <v>58</v>
      </c>
      <c r="B70" s="133"/>
      <c r="C70" s="16">
        <v>2206</v>
      </c>
      <c r="D70" s="34">
        <v>62.420670897552135</v>
      </c>
    </row>
    <row r="71" spans="1:4" s="64" customFormat="1" ht="12" customHeight="1">
      <c r="A71" s="133" t="s">
        <v>59</v>
      </c>
      <c r="B71" s="133"/>
      <c r="C71" s="16">
        <v>259</v>
      </c>
      <c r="D71" s="34">
        <v>137.45173745173744</v>
      </c>
    </row>
    <row r="72" spans="1:4" s="64" customFormat="1" ht="12" customHeight="1">
      <c r="A72" s="133" t="s">
        <v>60</v>
      </c>
      <c r="B72" s="133"/>
      <c r="C72" s="16">
        <v>849</v>
      </c>
      <c r="D72" s="34">
        <v>114.01648998822145</v>
      </c>
    </row>
    <row r="73" spans="1:4" s="64" customFormat="1" ht="12" customHeight="1">
      <c r="A73" s="133" t="s">
        <v>61</v>
      </c>
      <c r="B73" s="133"/>
      <c r="C73" s="16">
        <v>380</v>
      </c>
      <c r="D73" s="34">
        <v>77.89473684210526</v>
      </c>
    </row>
    <row r="74" spans="1:4" s="64" customFormat="1" ht="12" customHeight="1">
      <c r="A74" s="133" t="s">
        <v>62</v>
      </c>
      <c r="B74" s="133"/>
      <c r="C74" s="16">
        <v>187</v>
      </c>
      <c r="D74" s="34">
        <v>811.7647058823529</v>
      </c>
    </row>
    <row r="75" spans="1:4" s="64" customFormat="1" ht="12" customHeight="1">
      <c r="A75" s="133" t="s">
        <v>63</v>
      </c>
      <c r="B75" s="133"/>
      <c r="C75" s="16">
        <v>254</v>
      </c>
      <c r="D75" s="34">
        <v>239.76377952755908</v>
      </c>
    </row>
    <row r="76" spans="1:4" s="64" customFormat="1" ht="12" customHeight="1">
      <c r="A76" s="133" t="s">
        <v>64</v>
      </c>
      <c r="B76" s="133"/>
      <c r="C76" s="16">
        <v>640</v>
      </c>
      <c r="D76" s="34">
        <v>415.00000000000006</v>
      </c>
    </row>
    <row r="77" spans="1:4" s="64" customFormat="1" ht="12" customHeight="1">
      <c r="A77" s="133" t="s">
        <v>65</v>
      </c>
      <c r="B77" s="133"/>
      <c r="C77" s="16">
        <v>185</v>
      </c>
      <c r="D77" s="34">
        <v>532.4324324324325</v>
      </c>
    </row>
    <row r="78" spans="1:4" s="64" customFormat="1" ht="12" customHeight="1">
      <c r="A78" s="133" t="s">
        <v>67</v>
      </c>
      <c r="B78" s="133"/>
      <c r="C78" s="16">
        <v>412</v>
      </c>
      <c r="D78" s="34">
        <v>108.25242718446601</v>
      </c>
    </row>
    <row r="79" spans="1:4" s="64" customFormat="1" ht="12" customHeight="1">
      <c r="A79" s="133" t="s">
        <v>68</v>
      </c>
      <c r="B79" s="133"/>
      <c r="C79" s="16">
        <v>396</v>
      </c>
      <c r="D79" s="34">
        <v>193.1818181818182</v>
      </c>
    </row>
    <row r="80" spans="1:4" s="64" customFormat="1" ht="12" customHeight="1">
      <c r="A80" s="133" t="s">
        <v>69</v>
      </c>
      <c r="B80" s="133"/>
      <c r="C80" s="16">
        <v>76</v>
      </c>
      <c r="D80" s="34">
        <v>1984.2105263157894</v>
      </c>
    </row>
    <row r="81" spans="1:4" s="64" customFormat="1" ht="12" customHeight="1">
      <c r="A81" s="133" t="s">
        <v>71</v>
      </c>
      <c r="B81" s="133"/>
      <c r="C81" s="16">
        <v>128</v>
      </c>
      <c r="D81" s="34">
        <v>1812.5</v>
      </c>
    </row>
    <row r="82" spans="1:4" s="64" customFormat="1" ht="12" customHeight="1">
      <c r="A82" s="133" t="s">
        <v>72</v>
      </c>
      <c r="B82" s="133"/>
      <c r="C82" s="16">
        <v>3638</v>
      </c>
      <c r="D82" s="34">
        <v>185.59648158328753</v>
      </c>
    </row>
    <row r="83" spans="1:4" s="64" customFormat="1" ht="12" customHeight="1">
      <c r="A83" s="133" t="s">
        <v>75</v>
      </c>
      <c r="B83" s="133"/>
      <c r="C83" s="16">
        <v>279</v>
      </c>
      <c r="D83" s="34">
        <v>1567.383512544803</v>
      </c>
    </row>
    <row r="84" spans="1:4" s="64" customFormat="1" ht="12" customHeight="1">
      <c r="A84" s="133" t="s">
        <v>78</v>
      </c>
      <c r="B84" s="133"/>
      <c r="C84" s="16">
        <v>614</v>
      </c>
      <c r="D84" s="34">
        <v>771.1726384364821</v>
      </c>
    </row>
    <row r="85" spans="1:4" s="64" customFormat="1" ht="12" customHeight="1">
      <c r="A85" s="133" t="s">
        <v>79</v>
      </c>
      <c r="B85" s="133"/>
      <c r="C85" s="16">
        <v>206</v>
      </c>
      <c r="D85" s="34">
        <v>1029.1262135922332</v>
      </c>
    </row>
    <row r="86" spans="1:4" s="64" customFormat="1" ht="12" customHeight="1">
      <c r="A86" s="133" t="s">
        <v>81</v>
      </c>
      <c r="B86" s="133"/>
      <c r="C86" s="16">
        <v>106</v>
      </c>
      <c r="D86" s="34">
        <v>1350.943396226415</v>
      </c>
    </row>
    <row r="87" spans="1:4" s="64" customFormat="1" ht="12" customHeight="1">
      <c r="A87" s="133" t="s">
        <v>82</v>
      </c>
      <c r="B87" s="133"/>
      <c r="C87" s="16">
        <v>275</v>
      </c>
      <c r="D87" s="34">
        <v>216.36363636363635</v>
      </c>
    </row>
    <row r="88" spans="1:4" s="64" customFormat="1" ht="12" customHeight="1">
      <c r="A88" s="133" t="s">
        <v>83</v>
      </c>
      <c r="B88" s="133"/>
      <c r="C88" s="16">
        <v>61</v>
      </c>
      <c r="D88" s="34">
        <v>785.2459016393443</v>
      </c>
    </row>
    <row r="89" spans="1:4" s="64" customFormat="1" ht="12" customHeight="1">
      <c r="A89" s="133" t="s">
        <v>84</v>
      </c>
      <c r="B89" s="133"/>
      <c r="C89" s="16">
        <v>71</v>
      </c>
      <c r="D89" s="34">
        <v>1919.7183098591547</v>
      </c>
    </row>
    <row r="90" spans="1:4" s="64" customFormat="1" ht="12" customHeight="1">
      <c r="A90" s="133" t="s">
        <v>85</v>
      </c>
      <c r="B90" s="133"/>
      <c r="C90" s="16">
        <v>186</v>
      </c>
      <c r="D90" s="34">
        <v>917.741935483871</v>
      </c>
    </row>
    <row r="91" spans="1:4" s="64" customFormat="1" ht="12" customHeight="1">
      <c r="A91" s="133" t="s">
        <v>86</v>
      </c>
      <c r="B91" s="133"/>
      <c r="C91" s="16">
        <v>7585</v>
      </c>
      <c r="D91" s="34">
        <v>819.0243902439024</v>
      </c>
    </row>
    <row r="92" spans="1:4" s="64" customFormat="1" ht="12" customHeight="1">
      <c r="A92" s="133" t="s">
        <v>87</v>
      </c>
      <c r="B92" s="133"/>
      <c r="C92" s="16">
        <v>110</v>
      </c>
      <c r="D92" s="34">
        <v>1469.0909090909092</v>
      </c>
    </row>
    <row r="93" spans="1:4" s="64" customFormat="1" ht="12" customHeight="1">
      <c r="A93" s="133" t="s">
        <v>88</v>
      </c>
      <c r="B93" s="133"/>
      <c r="C93" s="16">
        <v>237</v>
      </c>
      <c r="D93" s="34">
        <v>545.1476793248945</v>
      </c>
    </row>
    <row r="94" spans="1:4" s="64" customFormat="1" ht="12" customHeight="1">
      <c r="A94" s="133" t="s">
        <v>90</v>
      </c>
      <c r="B94" s="133"/>
      <c r="C94" s="16">
        <v>74</v>
      </c>
      <c r="D94" s="34">
        <v>8683.783783783783</v>
      </c>
    </row>
    <row r="95" spans="1:4" s="64" customFormat="1" ht="12" customHeight="1">
      <c r="A95" s="133" t="s">
        <v>92</v>
      </c>
      <c r="B95" s="133"/>
      <c r="C95" s="16">
        <v>166</v>
      </c>
      <c r="D95" s="34">
        <v>1097.5903614457832</v>
      </c>
    </row>
    <row r="96" spans="1:4" s="64" customFormat="1" ht="12" customHeight="1">
      <c r="A96" s="133" t="s">
        <v>93</v>
      </c>
      <c r="B96" s="133"/>
      <c r="C96" s="16">
        <v>1113</v>
      </c>
      <c r="D96" s="34">
        <v>123.45013477088949</v>
      </c>
    </row>
    <row r="97" spans="1:4" s="64" customFormat="1" ht="12" customHeight="1">
      <c r="A97" s="133" t="s">
        <v>94</v>
      </c>
      <c r="B97" s="133"/>
      <c r="C97" s="16">
        <v>510</v>
      </c>
      <c r="D97" s="34">
        <v>62.94117647058823</v>
      </c>
    </row>
    <row r="98" spans="1:4" s="64" customFormat="1" ht="12" customHeight="1">
      <c r="A98" s="133" t="s">
        <v>95</v>
      </c>
      <c r="B98" s="133"/>
      <c r="C98" s="16">
        <v>3608</v>
      </c>
      <c r="D98" s="34">
        <v>127.18957871396897</v>
      </c>
    </row>
    <row r="99" spans="1:4" s="64" customFormat="1" ht="12" customHeight="1">
      <c r="A99" s="133" t="s">
        <v>97</v>
      </c>
      <c r="B99" s="133"/>
      <c r="C99" s="16">
        <v>279</v>
      </c>
      <c r="D99" s="34">
        <v>256.63082437275983</v>
      </c>
    </row>
    <row r="100" spans="1:4" s="64" customFormat="1" ht="12" customHeight="1">
      <c r="A100" s="133" t="s">
        <v>98</v>
      </c>
      <c r="B100" s="133"/>
      <c r="C100" s="16">
        <v>155</v>
      </c>
      <c r="D100" s="34">
        <v>520</v>
      </c>
    </row>
    <row r="101" spans="1:4" s="64" customFormat="1" ht="12" customHeight="1">
      <c r="A101" s="133" t="s">
        <v>99</v>
      </c>
      <c r="B101" s="133"/>
      <c r="C101" s="16">
        <v>89</v>
      </c>
      <c r="D101" s="34">
        <v>374.1573033707865</v>
      </c>
    </row>
    <row r="102" spans="1:4" s="64" customFormat="1" ht="12" customHeight="1">
      <c r="A102" s="133" t="s">
        <v>100</v>
      </c>
      <c r="B102" s="133"/>
      <c r="C102" s="16">
        <v>437</v>
      </c>
      <c r="D102" s="34">
        <v>190.38901601830665</v>
      </c>
    </row>
    <row r="103" spans="1:4" s="64" customFormat="1" ht="12" customHeight="1">
      <c r="A103" s="133" t="s">
        <v>101</v>
      </c>
      <c r="B103" s="133"/>
      <c r="C103" s="16">
        <v>208</v>
      </c>
      <c r="D103" s="34">
        <v>728.8461538461538</v>
      </c>
    </row>
    <row r="104" spans="1:4" s="64" customFormat="1" ht="12" customHeight="1">
      <c r="A104" s="133" t="s">
        <v>102</v>
      </c>
      <c r="B104" s="133"/>
      <c r="C104" s="16">
        <v>89</v>
      </c>
      <c r="D104" s="34">
        <v>5080.898876404494</v>
      </c>
    </row>
    <row r="105" spans="1:4" s="64" customFormat="1" ht="12" customHeight="1">
      <c r="A105" s="133" t="s">
        <v>103</v>
      </c>
      <c r="B105" s="133"/>
      <c r="C105" s="16">
        <v>617</v>
      </c>
      <c r="D105" s="34">
        <v>307.94165316045377</v>
      </c>
    </row>
    <row r="106" spans="1:4" s="64" customFormat="1" ht="12" customHeight="1">
      <c r="A106" s="133" t="s">
        <v>105</v>
      </c>
      <c r="B106" s="133"/>
      <c r="C106" s="16">
        <v>156</v>
      </c>
      <c r="D106" s="34">
        <v>1035.2564102564102</v>
      </c>
    </row>
    <row r="107" spans="1:4" s="64" customFormat="1" ht="12" customHeight="1">
      <c r="A107" s="133" t="s">
        <v>106</v>
      </c>
      <c r="B107" s="133"/>
      <c r="C107" s="16">
        <v>304</v>
      </c>
      <c r="D107" s="34">
        <v>448.3552631578948</v>
      </c>
    </row>
    <row r="108" spans="1:4" s="64" customFormat="1" ht="12" customHeight="1">
      <c r="A108" s="133" t="s">
        <v>108</v>
      </c>
      <c r="B108" s="133"/>
      <c r="C108" s="16">
        <v>74</v>
      </c>
      <c r="D108" s="34">
        <v>2950</v>
      </c>
    </row>
    <row r="109" spans="1:4" s="64" customFormat="1" ht="12" customHeight="1">
      <c r="A109" s="133" t="s">
        <v>111</v>
      </c>
      <c r="B109" s="133"/>
      <c r="C109" s="16">
        <v>85</v>
      </c>
      <c r="D109" s="34">
        <v>2329.4117647058824</v>
      </c>
    </row>
    <row r="110" spans="1:4" s="64" customFormat="1" ht="12" customHeight="1">
      <c r="A110" s="133" t="s">
        <v>112</v>
      </c>
      <c r="B110" s="133"/>
      <c r="C110" s="16">
        <v>525</v>
      </c>
      <c r="D110" s="34">
        <v>587.6190476190477</v>
      </c>
    </row>
    <row r="111" spans="1:4" s="64" customFormat="1" ht="12" customHeight="1">
      <c r="A111" s="133" t="s">
        <v>292</v>
      </c>
      <c r="B111" s="143"/>
      <c r="C111" s="16">
        <v>1104</v>
      </c>
      <c r="D111" s="34">
        <v>284.42028985507244</v>
      </c>
    </row>
    <row r="112" spans="1:4" s="64" customFormat="1" ht="12" customHeight="1">
      <c r="A112" s="133" t="s">
        <v>299</v>
      </c>
      <c r="B112" s="143"/>
      <c r="C112" s="16">
        <v>1115</v>
      </c>
      <c r="D112" s="34">
        <v>268.6995515695067</v>
      </c>
    </row>
    <row r="113" spans="1:4" s="64" customFormat="1" ht="12" customHeight="1">
      <c r="A113" s="133" t="s">
        <v>114</v>
      </c>
      <c r="B113" s="133"/>
      <c r="C113" s="16">
        <v>151</v>
      </c>
      <c r="D113" s="34">
        <v>403.3112582781457</v>
      </c>
    </row>
    <row r="114" spans="1:4" s="64" customFormat="1" ht="12" customHeight="1">
      <c r="A114" s="133" t="s">
        <v>115</v>
      </c>
      <c r="B114" s="133"/>
      <c r="C114" s="16">
        <v>139</v>
      </c>
      <c r="D114" s="34">
        <v>1373.381294964029</v>
      </c>
    </row>
    <row r="115" spans="1:4" s="64" customFormat="1" ht="12" customHeight="1">
      <c r="A115" s="141" t="s">
        <v>116</v>
      </c>
      <c r="B115" s="141"/>
      <c r="C115" s="22">
        <v>197</v>
      </c>
      <c r="D115" s="34">
        <v>212.18274111675126</v>
      </c>
    </row>
    <row r="116" spans="1:4" s="64" customFormat="1" ht="12" customHeight="1">
      <c r="A116" s="48" t="s">
        <v>273</v>
      </c>
      <c r="B116" s="48"/>
      <c r="C116" s="16">
        <v>9</v>
      </c>
      <c r="D116" s="34" t="s">
        <v>226</v>
      </c>
    </row>
    <row r="117" spans="1:4" s="64" customFormat="1" ht="12" customHeight="1">
      <c r="A117" s="76" t="s">
        <v>298</v>
      </c>
      <c r="B117" s="76"/>
      <c r="C117" s="22">
        <v>3008</v>
      </c>
      <c r="D117" s="34" t="s">
        <v>226</v>
      </c>
    </row>
    <row r="118" spans="1:4" s="64" customFormat="1" ht="12" customHeight="1">
      <c r="A118" s="19"/>
      <c r="B118" s="19"/>
      <c r="C118" s="19"/>
      <c r="D118" s="30"/>
    </row>
    <row r="119" spans="1:4" s="64" customFormat="1" ht="12" customHeight="1">
      <c r="A119" s="140" t="s">
        <v>117</v>
      </c>
      <c r="B119" s="140"/>
      <c r="C119" s="14">
        <f>SUM(C120:C138)</f>
        <v>55054</v>
      </c>
      <c r="D119" s="58">
        <v>116.53830784320849</v>
      </c>
    </row>
    <row r="120" spans="1:4" s="64" customFormat="1" ht="12" customHeight="1">
      <c r="A120" s="133" t="s">
        <v>118</v>
      </c>
      <c r="B120" s="133"/>
      <c r="C120" s="16">
        <v>495</v>
      </c>
      <c r="D120" s="34">
        <v>1099.3939393939395</v>
      </c>
    </row>
    <row r="121" spans="1:4" s="64" customFormat="1" ht="12" customHeight="1">
      <c r="A121" s="133" t="s">
        <v>120</v>
      </c>
      <c r="B121" s="133"/>
      <c r="C121" s="16">
        <v>382</v>
      </c>
      <c r="D121" s="34">
        <v>120.6806282722513</v>
      </c>
    </row>
    <row r="122" spans="1:4" s="64" customFormat="1" ht="12" customHeight="1">
      <c r="A122" s="133" t="s">
        <v>121</v>
      </c>
      <c r="B122" s="133"/>
      <c r="C122" s="16">
        <v>1789</v>
      </c>
      <c r="D122" s="34">
        <v>93.01285634432645</v>
      </c>
    </row>
    <row r="123" spans="1:4" s="64" customFormat="1" ht="12" customHeight="1">
      <c r="A123" s="133" t="s">
        <v>123</v>
      </c>
      <c r="B123" s="133"/>
      <c r="C123" s="16">
        <v>5339</v>
      </c>
      <c r="D123" s="34">
        <v>20.734219891365424</v>
      </c>
    </row>
    <row r="124" spans="1:4" s="64" customFormat="1" ht="12" customHeight="1">
      <c r="A124" s="133" t="s">
        <v>125</v>
      </c>
      <c r="B124" s="133"/>
      <c r="C124" s="16">
        <v>1821</v>
      </c>
      <c r="D124" s="34">
        <v>155.29928610653488</v>
      </c>
    </row>
    <row r="125" spans="1:4" s="64" customFormat="1" ht="12" customHeight="1">
      <c r="A125" s="133" t="s">
        <v>127</v>
      </c>
      <c r="B125" s="133"/>
      <c r="C125" s="16">
        <v>5179</v>
      </c>
      <c r="D125" s="34">
        <v>98.76424020081097</v>
      </c>
    </row>
    <row r="126" spans="1:4" s="64" customFormat="1" ht="12" customHeight="1">
      <c r="A126" s="133" t="s">
        <v>128</v>
      </c>
      <c r="B126" s="133"/>
      <c r="C126" s="16">
        <v>695</v>
      </c>
      <c r="D126" s="34">
        <v>682.0143884892086</v>
      </c>
    </row>
    <row r="127" spans="1:4" s="64" customFormat="1" ht="12" customHeight="1">
      <c r="A127" s="133" t="s">
        <v>131</v>
      </c>
      <c r="B127" s="133"/>
      <c r="C127" s="16">
        <v>90</v>
      </c>
      <c r="D127" s="34">
        <v>1361.111111111111</v>
      </c>
    </row>
    <row r="128" spans="1:4" s="64" customFormat="1" ht="12" customHeight="1">
      <c r="A128" s="133" t="s">
        <v>132</v>
      </c>
      <c r="B128" s="133"/>
      <c r="C128" s="16">
        <v>1869</v>
      </c>
      <c r="D128" s="34">
        <v>860.0856072766185</v>
      </c>
    </row>
    <row r="129" spans="1:4" s="64" customFormat="1" ht="12" customHeight="1">
      <c r="A129" s="133" t="s">
        <v>133</v>
      </c>
      <c r="B129" s="133"/>
      <c r="C129" s="16">
        <v>926</v>
      </c>
      <c r="D129" s="34">
        <v>726.6738660907127</v>
      </c>
    </row>
    <row r="130" spans="1:4" s="64" customFormat="1" ht="12" customHeight="1">
      <c r="A130" s="133" t="s">
        <v>134</v>
      </c>
      <c r="B130" s="133"/>
      <c r="C130" s="16">
        <v>1215</v>
      </c>
      <c r="D130" s="34">
        <v>16.543209876543212</v>
      </c>
    </row>
    <row r="131" spans="1:4" s="64" customFormat="1" ht="12" customHeight="1">
      <c r="A131" s="133" t="s">
        <v>135</v>
      </c>
      <c r="B131" s="133"/>
      <c r="C131" s="16">
        <v>586</v>
      </c>
      <c r="D131" s="34">
        <v>1252.5597269624573</v>
      </c>
    </row>
    <row r="132" spans="1:4" s="64" customFormat="1" ht="12" customHeight="1">
      <c r="A132" s="133" t="s">
        <v>137</v>
      </c>
      <c r="B132" s="133"/>
      <c r="C132" s="16">
        <v>59</v>
      </c>
      <c r="D132" s="34">
        <v>4425.423728813559</v>
      </c>
    </row>
    <row r="133" spans="1:4" s="64" customFormat="1" ht="12" customHeight="1">
      <c r="A133" s="133" t="s">
        <v>138</v>
      </c>
      <c r="B133" s="133"/>
      <c r="C133" s="16">
        <v>10539</v>
      </c>
      <c r="D133" s="34">
        <v>6.471202201347376</v>
      </c>
    </row>
    <row r="134" spans="1:4" s="64" customFormat="1" ht="12" customHeight="1">
      <c r="A134" s="133" t="s">
        <v>139</v>
      </c>
      <c r="B134" s="133"/>
      <c r="C134" s="16">
        <v>194</v>
      </c>
      <c r="D134" s="34">
        <v>360.30927835051546</v>
      </c>
    </row>
    <row r="135" spans="1:4" s="64" customFormat="1" ht="12" customHeight="1">
      <c r="A135" s="133" t="s">
        <v>140</v>
      </c>
      <c r="B135" s="133"/>
      <c r="C135" s="16">
        <v>500</v>
      </c>
      <c r="D135" s="34">
        <v>108.4</v>
      </c>
    </row>
    <row r="136" spans="1:4" s="64" customFormat="1" ht="12" customHeight="1">
      <c r="A136" s="133" t="s">
        <v>143</v>
      </c>
      <c r="B136" s="133"/>
      <c r="C136" s="16">
        <v>369</v>
      </c>
      <c r="D136" s="34">
        <v>876.4227642276422</v>
      </c>
    </row>
    <row r="137" spans="1:4" s="64" customFormat="1" ht="12" customHeight="1">
      <c r="A137" s="133" t="s">
        <v>242</v>
      </c>
      <c r="B137" s="133"/>
      <c r="C137" s="16">
        <v>1159</v>
      </c>
      <c r="D137" s="34">
        <v>231.14754098360658</v>
      </c>
    </row>
    <row r="138" spans="1:4" s="64" customFormat="1" ht="12" customHeight="1">
      <c r="A138" s="21" t="s">
        <v>287</v>
      </c>
      <c r="B138" s="21"/>
      <c r="C138" s="22">
        <v>21848</v>
      </c>
      <c r="D138" s="34">
        <v>3.593006224826071</v>
      </c>
    </row>
    <row r="139" spans="1:4" s="64" customFormat="1" ht="12" customHeight="1">
      <c r="A139" s="141" t="s">
        <v>297</v>
      </c>
      <c r="B139" s="142"/>
      <c r="C139" s="22">
        <v>4139</v>
      </c>
      <c r="D139" s="34" t="s">
        <v>226</v>
      </c>
    </row>
    <row r="140" spans="1:4" s="64" customFormat="1" ht="12" customHeight="1">
      <c r="A140" s="19"/>
      <c r="B140" s="19"/>
      <c r="C140" s="19"/>
      <c r="D140" s="30"/>
    </row>
    <row r="141" spans="1:4" s="64" customFormat="1" ht="12" customHeight="1">
      <c r="A141" s="140" t="s">
        <v>147</v>
      </c>
      <c r="B141" s="140"/>
      <c r="C141" s="14">
        <f>SUM(C142:C149)</f>
        <v>56940</v>
      </c>
      <c r="D141" s="58">
        <v>10.40569020021075</v>
      </c>
    </row>
    <row r="142" spans="1:4" s="64" customFormat="1" ht="12" customHeight="1">
      <c r="A142" s="133" t="s">
        <v>148</v>
      </c>
      <c r="B142" s="133"/>
      <c r="C142" s="16">
        <v>2734</v>
      </c>
      <c r="D142" s="34">
        <v>55.70592538405267</v>
      </c>
    </row>
    <row r="143" spans="1:4" s="64" customFormat="1" ht="12" customHeight="1">
      <c r="A143" s="133" t="s">
        <v>149</v>
      </c>
      <c r="B143" s="133"/>
      <c r="C143" s="16">
        <v>2200</v>
      </c>
      <c r="D143" s="34">
        <v>2.4545454545454546</v>
      </c>
    </row>
    <row r="144" spans="1:4" s="64" customFormat="1" ht="12" customHeight="1">
      <c r="A144" s="133" t="s">
        <v>150</v>
      </c>
      <c r="B144" s="133"/>
      <c r="C144" s="16">
        <v>4330</v>
      </c>
      <c r="D144" s="34">
        <v>1.2009237875288685</v>
      </c>
    </row>
    <row r="145" spans="1:4" s="64" customFormat="1" ht="12" customHeight="1">
      <c r="A145" s="133" t="s">
        <v>151</v>
      </c>
      <c r="B145" s="133"/>
      <c r="C145" s="16">
        <v>2010</v>
      </c>
      <c r="D145" s="34">
        <v>1.791044776119403</v>
      </c>
    </row>
    <row r="146" spans="1:4" s="64" customFormat="1" ht="12" customHeight="1">
      <c r="A146" s="133" t="s">
        <v>152</v>
      </c>
      <c r="B146" s="133"/>
      <c r="C146" s="16">
        <v>15131</v>
      </c>
      <c r="D146" s="34">
        <v>7.388804441213404</v>
      </c>
    </row>
    <row r="147" spans="1:4" s="64" customFormat="1" ht="12" customHeight="1">
      <c r="A147" s="133" t="s">
        <v>153</v>
      </c>
      <c r="B147" s="133"/>
      <c r="C147" s="16">
        <v>18753</v>
      </c>
      <c r="D147" s="34">
        <v>2.6502426278462115</v>
      </c>
    </row>
    <row r="148" spans="1:4" s="64" customFormat="1" ht="12" customHeight="1">
      <c r="A148" s="133" t="s">
        <v>154</v>
      </c>
      <c r="B148" s="133"/>
      <c r="C148" s="16">
        <v>666</v>
      </c>
      <c r="D148" s="34">
        <v>6.156156156156156</v>
      </c>
    </row>
    <row r="149" spans="1:4" s="64" customFormat="1" ht="12" customHeight="1">
      <c r="A149" s="139" t="s">
        <v>155</v>
      </c>
      <c r="B149" s="139"/>
      <c r="C149" s="22">
        <v>11116</v>
      </c>
      <c r="D149" s="34">
        <v>23.425692695214106</v>
      </c>
    </row>
    <row r="150" spans="1:4" s="64" customFormat="1" ht="12" customHeight="1">
      <c r="A150" s="19"/>
      <c r="B150" s="19"/>
      <c r="C150" s="19"/>
      <c r="D150" s="31"/>
    </row>
    <row r="151" spans="1:4" s="64" customFormat="1" ht="12" customHeight="1">
      <c r="A151" s="140" t="s">
        <v>156</v>
      </c>
      <c r="B151" s="140"/>
      <c r="C151" s="14">
        <f>SUM(C152:C157)</f>
        <v>22345</v>
      </c>
      <c r="D151" s="58">
        <v>252.2756768852092</v>
      </c>
    </row>
    <row r="152" spans="1:4" s="64" customFormat="1" ht="12" customHeight="1">
      <c r="A152" s="133" t="s">
        <v>157</v>
      </c>
      <c r="B152" s="133"/>
      <c r="C152" s="16">
        <v>2139</v>
      </c>
      <c r="D152" s="34">
        <v>235.71762505843853</v>
      </c>
    </row>
    <row r="153" spans="1:4" s="64" customFormat="1" ht="12" customHeight="1">
      <c r="A153" s="133" t="s">
        <v>158</v>
      </c>
      <c r="B153" s="133"/>
      <c r="C153" s="16">
        <v>16420</v>
      </c>
      <c r="D153" s="34">
        <v>266.6565164433618</v>
      </c>
    </row>
    <row r="154" spans="1:4" s="64" customFormat="1" ht="12" customHeight="1">
      <c r="A154" s="133" t="s">
        <v>159</v>
      </c>
      <c r="B154" s="133"/>
      <c r="C154" s="16">
        <v>838</v>
      </c>
      <c r="D154" s="34">
        <v>360.85918854415274</v>
      </c>
    </row>
    <row r="155" spans="1:4" s="64" customFormat="1" ht="12" customHeight="1">
      <c r="A155" s="133" t="s">
        <v>165</v>
      </c>
      <c r="B155" s="133"/>
      <c r="C155" s="16">
        <v>1283</v>
      </c>
      <c r="D155" s="34">
        <v>29.929851909586908</v>
      </c>
    </row>
    <row r="156" spans="1:4" s="64" customFormat="1" ht="12" customHeight="1">
      <c r="A156" s="133" t="s">
        <v>166</v>
      </c>
      <c r="B156" s="133"/>
      <c r="C156" s="16">
        <v>1010</v>
      </c>
      <c r="D156" s="34">
        <v>156.43564356435644</v>
      </c>
    </row>
    <row r="157" spans="1:4" s="64" customFormat="1" ht="12" customHeight="1">
      <c r="A157" s="141" t="s">
        <v>171</v>
      </c>
      <c r="B157" s="141"/>
      <c r="C157" s="22">
        <v>655</v>
      </c>
      <c r="D157" s="34">
        <v>390.2290076335878</v>
      </c>
    </row>
    <row r="158" spans="1:4" s="64" customFormat="1" ht="12" customHeight="1">
      <c r="A158" s="76" t="s">
        <v>219</v>
      </c>
      <c r="B158" s="76"/>
      <c r="C158" s="22">
        <v>288</v>
      </c>
      <c r="D158" s="34" t="s">
        <v>226</v>
      </c>
    </row>
    <row r="159" spans="1:4" s="64" customFormat="1" ht="12" customHeight="1">
      <c r="A159" s="19"/>
      <c r="B159" s="19"/>
      <c r="C159" s="19"/>
      <c r="D159" s="31"/>
    </row>
    <row r="160" spans="1:4" s="64" customFormat="1" ht="12" customHeight="1">
      <c r="A160" s="140" t="s">
        <v>174</v>
      </c>
      <c r="B160" s="140"/>
      <c r="C160" s="14">
        <f>SUM(C161:C162)</f>
        <v>14562</v>
      </c>
      <c r="D160" s="58">
        <v>71.10287048482351</v>
      </c>
    </row>
    <row r="161" spans="1:4" s="64" customFormat="1" ht="12" customHeight="1">
      <c r="A161" s="133" t="s">
        <v>175</v>
      </c>
      <c r="B161" s="133"/>
      <c r="C161" s="16">
        <v>5909</v>
      </c>
      <c r="D161" s="34">
        <v>103.23235742088339</v>
      </c>
    </row>
    <row r="162" spans="1:4" s="64" customFormat="1" ht="12" customHeight="1">
      <c r="A162" s="141" t="s">
        <v>274</v>
      </c>
      <c r="B162" s="141"/>
      <c r="C162" s="22">
        <v>8653</v>
      </c>
      <c r="D162" s="34">
        <v>49.16214029816249</v>
      </c>
    </row>
    <row r="163" spans="1:4" s="64" customFormat="1" ht="12" customHeight="1">
      <c r="A163" s="19"/>
      <c r="B163" s="19"/>
      <c r="C163" s="19"/>
      <c r="D163" s="31"/>
    </row>
    <row r="164" spans="1:4" s="64" customFormat="1" ht="12" customHeight="1">
      <c r="A164" s="140" t="s">
        <v>181</v>
      </c>
      <c r="B164" s="140"/>
      <c r="C164" s="14">
        <f>SUM(C165:C167)</f>
        <v>36058</v>
      </c>
      <c r="D164" s="58">
        <v>15.624826668145767</v>
      </c>
    </row>
    <row r="165" spans="1:4" s="64" customFormat="1" ht="12" customHeight="1">
      <c r="A165" s="133" t="s">
        <v>182</v>
      </c>
      <c r="B165" s="133"/>
      <c r="C165" s="16">
        <v>6178</v>
      </c>
      <c r="D165" s="34">
        <v>29.572677241825833</v>
      </c>
    </row>
    <row r="166" spans="1:4" s="64" customFormat="1" ht="12" customHeight="1">
      <c r="A166" s="133" t="s">
        <v>183</v>
      </c>
      <c r="B166" s="133"/>
      <c r="C166" s="16">
        <v>20200</v>
      </c>
      <c r="D166" s="34">
        <v>8.673267326732672</v>
      </c>
    </row>
    <row r="167" spans="1:4" s="64" customFormat="1" ht="12" customHeight="1">
      <c r="A167" s="141" t="s">
        <v>237</v>
      </c>
      <c r="B167" s="141"/>
      <c r="C167" s="29">
        <v>9680</v>
      </c>
      <c r="D167" s="34">
        <v>21.229338842975206</v>
      </c>
    </row>
    <row r="168" spans="1:4" s="64" customFormat="1" ht="12" customHeight="1">
      <c r="A168" s="19"/>
      <c r="B168" s="19"/>
      <c r="C168" s="19"/>
      <c r="D168" s="31"/>
    </row>
    <row r="169" spans="1:4" s="64" customFormat="1" ht="12" customHeight="1">
      <c r="A169" s="140" t="s">
        <v>187</v>
      </c>
      <c r="B169" s="140"/>
      <c r="C169" s="14">
        <f>SUM(C170:C179)</f>
        <v>47953</v>
      </c>
      <c r="D169" s="58">
        <v>18.18030154526307</v>
      </c>
    </row>
    <row r="170" spans="1:4" s="64" customFormat="1" ht="12" customHeight="1">
      <c r="A170" s="133" t="s">
        <v>188</v>
      </c>
      <c r="B170" s="133"/>
      <c r="C170" s="16">
        <v>9435</v>
      </c>
      <c r="D170" s="34">
        <v>15.188129305776366</v>
      </c>
    </row>
    <row r="171" spans="1:4" s="64" customFormat="1" ht="12" customHeight="1">
      <c r="A171" s="133" t="s">
        <v>190</v>
      </c>
      <c r="B171" s="133"/>
      <c r="C171" s="16">
        <v>7518</v>
      </c>
      <c r="D171" s="34">
        <v>1.343442404894919</v>
      </c>
    </row>
    <row r="172" spans="1:4" s="64" customFormat="1" ht="12" customHeight="1">
      <c r="A172" s="133" t="s">
        <v>191</v>
      </c>
      <c r="B172" s="133"/>
      <c r="C172" s="16">
        <v>648</v>
      </c>
      <c r="D172" s="34">
        <v>140.5864197530864</v>
      </c>
    </row>
    <row r="173" spans="1:4" s="64" customFormat="1" ht="12" customHeight="1">
      <c r="A173" s="133" t="s">
        <v>196</v>
      </c>
      <c r="B173" s="133"/>
      <c r="C173" s="16">
        <v>1455</v>
      </c>
      <c r="D173" s="34">
        <v>11.47766323024055</v>
      </c>
    </row>
    <row r="174" spans="1:4" s="64" customFormat="1" ht="12" customHeight="1">
      <c r="A174" s="133" t="s">
        <v>197</v>
      </c>
      <c r="B174" s="133"/>
      <c r="C174" s="16">
        <v>13259</v>
      </c>
      <c r="D174" s="34">
        <v>21.03476883626216</v>
      </c>
    </row>
    <row r="175" spans="1:4" s="64" customFormat="1" ht="12" customHeight="1">
      <c r="A175" s="133" t="s">
        <v>198</v>
      </c>
      <c r="B175" s="133"/>
      <c r="C175" s="16">
        <v>1952</v>
      </c>
      <c r="D175" s="34">
        <v>40.57377049180328</v>
      </c>
    </row>
    <row r="176" spans="1:4" s="64" customFormat="1" ht="12" customHeight="1">
      <c r="A176" s="133" t="s">
        <v>201</v>
      </c>
      <c r="B176" s="133"/>
      <c r="C176" s="16">
        <v>3887</v>
      </c>
      <c r="D176" s="34">
        <v>8.361204013377927</v>
      </c>
    </row>
    <row r="177" spans="1:4" s="64" customFormat="1" ht="12" customHeight="1">
      <c r="A177" s="133" t="s">
        <v>202</v>
      </c>
      <c r="B177" s="133"/>
      <c r="C177" s="16">
        <v>596</v>
      </c>
      <c r="D177" s="34">
        <v>141.10738255033556</v>
      </c>
    </row>
    <row r="178" spans="1:4" s="64" customFormat="1" ht="12" customHeight="1">
      <c r="A178" s="133" t="s">
        <v>203</v>
      </c>
      <c r="B178" s="133"/>
      <c r="C178" s="16">
        <v>1682</v>
      </c>
      <c r="D178" s="34">
        <v>22.889417360285375</v>
      </c>
    </row>
    <row r="179" spans="1:4" s="64" customFormat="1" ht="12" customHeight="1">
      <c r="A179" s="141" t="s">
        <v>204</v>
      </c>
      <c r="B179" s="141"/>
      <c r="C179" s="22">
        <v>7521</v>
      </c>
      <c r="D179" s="34">
        <v>12.950405531179365</v>
      </c>
    </row>
    <row r="180" spans="1:4" s="64" customFormat="1" ht="12" customHeight="1">
      <c r="A180" s="19"/>
      <c r="B180" s="19"/>
      <c r="C180" s="19"/>
      <c r="D180" s="31"/>
    </row>
    <row r="181" spans="1:4" s="64" customFormat="1" ht="12" customHeight="1">
      <c r="A181" s="140" t="s">
        <v>206</v>
      </c>
      <c r="B181" s="140"/>
      <c r="C181" s="14">
        <f>SUM(C182:C189)</f>
        <v>273771</v>
      </c>
      <c r="D181" s="58">
        <v>128.6407252776956</v>
      </c>
    </row>
    <row r="182" spans="1:4" s="64" customFormat="1" ht="12" customHeight="1">
      <c r="A182" s="133" t="s">
        <v>207</v>
      </c>
      <c r="B182" s="133"/>
      <c r="C182" s="16">
        <f>SUM(C56:C66)</f>
        <v>10075</v>
      </c>
      <c r="D182" s="34">
        <v>494.0744416873449</v>
      </c>
    </row>
    <row r="183" spans="1:4" s="64" customFormat="1" ht="12" customHeight="1">
      <c r="A183" s="133" t="s">
        <v>208</v>
      </c>
      <c r="B183" s="133"/>
      <c r="C183" s="16">
        <f>SUM(C69:C115)</f>
        <v>30784</v>
      </c>
      <c r="D183" s="34">
        <v>491.3006756756757</v>
      </c>
    </row>
    <row r="184" spans="1:4" s="64" customFormat="1" ht="12" customHeight="1">
      <c r="A184" s="133" t="s">
        <v>209</v>
      </c>
      <c r="B184" s="133"/>
      <c r="C184" s="16">
        <f>SUM(C120:C138)</f>
        <v>55054</v>
      </c>
      <c r="D184" s="34">
        <v>116.53830784320849</v>
      </c>
    </row>
    <row r="185" spans="1:4" s="64" customFormat="1" ht="12" customHeight="1">
      <c r="A185" s="133" t="s">
        <v>210</v>
      </c>
      <c r="B185" s="133"/>
      <c r="C185" s="16">
        <f>SUM(C142:C149)</f>
        <v>56940</v>
      </c>
      <c r="D185" s="34">
        <v>10.40569020021075</v>
      </c>
    </row>
    <row r="186" spans="1:4" s="64" customFormat="1" ht="12" customHeight="1">
      <c r="A186" s="133" t="s">
        <v>211</v>
      </c>
      <c r="B186" s="133"/>
      <c r="C186" s="16">
        <f>SUM(C152:C157)</f>
        <v>22345</v>
      </c>
      <c r="D186" s="34">
        <v>252.2756768852092</v>
      </c>
    </row>
    <row r="187" spans="1:4" s="64" customFormat="1" ht="12" customHeight="1">
      <c r="A187" s="133" t="s">
        <v>212</v>
      </c>
      <c r="B187" s="133"/>
      <c r="C187" s="16">
        <f>SUM(C161:C162)</f>
        <v>14562</v>
      </c>
      <c r="D187" s="34">
        <v>71.10287048482351</v>
      </c>
    </row>
    <row r="188" spans="1:4" s="64" customFormat="1" ht="12" customHeight="1">
      <c r="A188" s="133" t="s">
        <v>213</v>
      </c>
      <c r="B188" s="133"/>
      <c r="C188" s="16">
        <f>SUM(C165:C167)</f>
        <v>36058</v>
      </c>
      <c r="D188" s="34">
        <v>15.624826668145767</v>
      </c>
    </row>
    <row r="189" spans="1:4" s="64" customFormat="1" ht="12" customHeight="1">
      <c r="A189" s="139" t="s">
        <v>214</v>
      </c>
      <c r="B189" s="139"/>
      <c r="C189" s="22">
        <f>SUM(C170:C179)</f>
        <v>47953</v>
      </c>
      <c r="D189" s="34">
        <v>18.18030154526307</v>
      </c>
    </row>
    <row r="190" spans="1:4" s="64" customFormat="1" ht="12" customHeight="1">
      <c r="A190" s="21"/>
      <c r="B190" s="21"/>
      <c r="C190" s="29"/>
      <c r="D190" s="31"/>
    </row>
    <row r="191" spans="1:4" s="64" customFormat="1" ht="12" customHeight="1">
      <c r="A191" s="140" t="s">
        <v>264</v>
      </c>
      <c r="B191" s="140"/>
      <c r="C191" s="14">
        <f>+C192+C193+C194+C195+C196</f>
        <v>106585</v>
      </c>
      <c r="D191" s="58">
        <v>306.6097480883802</v>
      </c>
    </row>
    <row r="192" spans="1:4" s="64" customFormat="1" ht="12" customHeight="1">
      <c r="A192" s="133" t="s">
        <v>259</v>
      </c>
      <c r="B192" s="133"/>
      <c r="C192" s="16">
        <f>+C152+C153+C156+C157</f>
        <v>20224</v>
      </c>
      <c r="D192" s="34">
        <v>261.88192246835445</v>
      </c>
    </row>
    <row r="193" spans="1:4" s="64" customFormat="1" ht="12" customHeight="1">
      <c r="A193" s="133" t="s">
        <v>260</v>
      </c>
      <c r="B193" s="133"/>
      <c r="C193" s="18">
        <f>+C56+C57+C78+C58+C59+C60+C61+C62+C63+C64+C65+C66</f>
        <v>10487</v>
      </c>
      <c r="D193" s="34">
        <v>478.9167540764756</v>
      </c>
    </row>
    <row r="194" spans="1:4" s="64" customFormat="1" ht="12" customHeight="1">
      <c r="A194" s="133" t="s">
        <v>261</v>
      </c>
      <c r="B194" s="133"/>
      <c r="C194" s="16">
        <f>+C120+C142+C121+C123+C126+C128+C129+C149+C130+C131+C132+C134+C135+C136+C137</f>
        <v>27638</v>
      </c>
      <c r="D194" s="34">
        <v>202.5725450466749</v>
      </c>
    </row>
    <row r="195" spans="1:4" s="64" customFormat="1" ht="12" customHeight="1">
      <c r="A195" s="133" t="s">
        <v>262</v>
      </c>
      <c r="B195" s="133"/>
      <c r="C195" s="16">
        <f>+C69+C70+C71+C72+C73+C74+C75+C76+C77+C79+C80+C81+C82+C83+C84+C85+C86+C87+C88+C89+C90+C91+C92+C93+C94+C95+C96+C97+C98+C99+C100+C101+C102+C103+C104+C105+C106+C107+C108+C109+C110+C112+C113+C114+C115+C111</f>
        <v>30372</v>
      </c>
      <c r="D195" s="34">
        <v>496.49677334386934</v>
      </c>
    </row>
    <row r="196" spans="1:4" s="64" customFormat="1" ht="12" customHeight="1">
      <c r="A196" s="76" t="s">
        <v>263</v>
      </c>
      <c r="B196" s="76"/>
      <c r="C196" s="22">
        <f>+C154+C124+C125+C155+C127+C162</f>
        <v>17864</v>
      </c>
      <c r="D196" s="34">
        <v>94.21182266009852</v>
      </c>
    </row>
    <row r="197" spans="1:4" s="64" customFormat="1" ht="12" customHeight="1">
      <c r="A197" s="25"/>
      <c r="B197" s="25"/>
      <c r="C197" s="26"/>
      <c r="D197" s="31"/>
    </row>
    <row r="198" spans="1:4" s="64" customFormat="1" ht="12" customHeight="1">
      <c r="A198" s="61" t="s">
        <v>265</v>
      </c>
      <c r="B198" s="61"/>
      <c r="C198" s="79">
        <f>+C181-C191</f>
        <v>167186</v>
      </c>
      <c r="D198" s="58">
        <v>15.181295084516647</v>
      </c>
    </row>
    <row r="199" spans="1:4" s="80" customFormat="1" ht="12" customHeight="1">
      <c r="A199" s="134"/>
      <c r="B199" s="135"/>
      <c r="C199" s="135"/>
      <c r="D199" s="135"/>
    </row>
    <row r="200" spans="1:4" s="119" customFormat="1" ht="12" customHeight="1">
      <c r="A200" s="136" t="s">
        <v>300</v>
      </c>
      <c r="B200" s="136"/>
      <c r="C200" s="136"/>
      <c r="D200" s="128"/>
    </row>
    <row r="201" spans="1:246" s="15" customFormat="1" ht="12.75">
      <c r="A201" s="137" t="s">
        <v>306</v>
      </c>
      <c r="B201" s="137"/>
      <c r="C201" s="137"/>
      <c r="D201" s="128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</row>
    <row r="202" spans="1:246" s="15" customFormat="1" ht="12.75">
      <c r="A202" s="138" t="s">
        <v>248</v>
      </c>
      <c r="B202" s="138"/>
      <c r="C202" s="138"/>
      <c r="D202" s="128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  <c r="GC202" s="59"/>
      <c r="GD202" s="59"/>
      <c r="GE202" s="59"/>
      <c r="GF202" s="59"/>
      <c r="GG202" s="59"/>
      <c r="GH202" s="59"/>
      <c r="GI202" s="59"/>
      <c r="GJ202" s="59"/>
      <c r="GK202" s="59"/>
      <c r="GL202" s="59"/>
      <c r="GM202" s="59"/>
      <c r="GN202" s="59"/>
      <c r="GO202" s="59"/>
      <c r="GP202" s="59"/>
      <c r="GQ202" s="59"/>
      <c r="GR202" s="59"/>
      <c r="GS202" s="59"/>
      <c r="GT202" s="59"/>
      <c r="GU202" s="59"/>
      <c r="GV202" s="59"/>
      <c r="GW202" s="59"/>
      <c r="GX202" s="59"/>
      <c r="GY202" s="59"/>
      <c r="GZ202" s="59"/>
      <c r="HA202" s="59"/>
      <c r="HB202" s="59"/>
      <c r="HC202" s="59"/>
      <c r="HD202" s="59"/>
      <c r="HE202" s="59"/>
      <c r="HF202" s="59"/>
      <c r="HG202" s="59"/>
      <c r="HH202" s="59"/>
      <c r="HI202" s="59"/>
      <c r="HJ202" s="59"/>
      <c r="HK202" s="59"/>
      <c r="HL202" s="59"/>
      <c r="HM202" s="59"/>
      <c r="HN202" s="59"/>
      <c r="HO202" s="59"/>
      <c r="HP202" s="59"/>
      <c r="HQ202" s="59"/>
      <c r="HR202" s="59"/>
      <c r="HS202" s="59"/>
      <c r="HT202" s="59"/>
      <c r="HU202" s="59"/>
      <c r="HV202" s="59"/>
      <c r="HW202" s="59"/>
      <c r="HX202" s="59"/>
      <c r="HY202" s="59"/>
      <c r="HZ202" s="59"/>
      <c r="IA202" s="59"/>
      <c r="IB202" s="59"/>
      <c r="IC202" s="59"/>
      <c r="ID202" s="59"/>
      <c r="IE202" s="59"/>
      <c r="IF202" s="59"/>
      <c r="IG202" s="59"/>
      <c r="IH202" s="59"/>
      <c r="II202" s="59"/>
      <c r="IJ202" s="59"/>
      <c r="IK202" s="59"/>
      <c r="IL202" s="59"/>
    </row>
    <row r="203" spans="1:246" s="15" customFormat="1" ht="23.25" customHeight="1">
      <c r="A203" s="129" t="s">
        <v>281</v>
      </c>
      <c r="B203" s="129"/>
      <c r="C203" s="129"/>
      <c r="D203" s="13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59"/>
      <c r="IB203" s="59"/>
      <c r="IC203" s="59"/>
      <c r="ID203" s="59"/>
      <c r="IE203" s="59"/>
      <c r="IF203" s="59"/>
      <c r="IG203" s="59"/>
      <c r="IH203" s="59"/>
      <c r="II203" s="59"/>
      <c r="IJ203" s="59"/>
      <c r="IK203" s="59"/>
      <c r="IL203" s="59"/>
    </row>
    <row r="204" spans="1:4" s="65" customFormat="1" ht="12" customHeight="1">
      <c r="A204" s="131" t="s">
        <v>267</v>
      </c>
      <c r="B204" s="128"/>
      <c r="C204" s="128"/>
      <c r="D204" s="128"/>
    </row>
    <row r="205" spans="1:246" s="15" customFormat="1" ht="7.5" customHeight="1">
      <c r="A205" s="127"/>
      <c r="B205" s="127"/>
      <c r="C205" s="127"/>
      <c r="D205" s="128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</row>
    <row r="206" spans="1:246" s="15" customFormat="1" ht="33" customHeight="1">
      <c r="A206" s="132" t="s">
        <v>290</v>
      </c>
      <c r="B206" s="132"/>
      <c r="C206" s="132"/>
      <c r="D206" s="13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  <c r="GC206" s="59"/>
      <c r="GD206" s="59"/>
      <c r="GE206" s="59"/>
      <c r="GF206" s="59"/>
      <c r="GG206" s="59"/>
      <c r="GH206" s="59"/>
      <c r="GI206" s="59"/>
      <c r="GJ206" s="59"/>
      <c r="GK206" s="59"/>
      <c r="GL206" s="59"/>
      <c r="GM206" s="59"/>
      <c r="GN206" s="59"/>
      <c r="GO206" s="59"/>
      <c r="GP206" s="59"/>
      <c r="GQ206" s="59"/>
      <c r="GR206" s="59"/>
      <c r="GS206" s="59"/>
      <c r="GT206" s="59"/>
      <c r="GU206" s="59"/>
      <c r="GV206" s="59"/>
      <c r="GW206" s="59"/>
      <c r="GX206" s="59"/>
      <c r="GY206" s="59"/>
      <c r="GZ206" s="59"/>
      <c r="HA206" s="59"/>
      <c r="HB206" s="59"/>
      <c r="HC206" s="59"/>
      <c r="HD206" s="59"/>
      <c r="HE206" s="59"/>
      <c r="HF206" s="59"/>
      <c r="HG206" s="59"/>
      <c r="HH206" s="59"/>
      <c r="HI206" s="59"/>
      <c r="HJ206" s="59"/>
      <c r="HK206" s="59"/>
      <c r="HL206" s="59"/>
      <c r="HM206" s="59"/>
      <c r="HN206" s="59"/>
      <c r="HO206" s="59"/>
      <c r="HP206" s="59"/>
      <c r="HQ206" s="59"/>
      <c r="HR206" s="59"/>
      <c r="HS206" s="59"/>
      <c r="HT206" s="59"/>
      <c r="HU206" s="59"/>
      <c r="HV206" s="59"/>
      <c r="HW206" s="59"/>
      <c r="HX206" s="59"/>
      <c r="HY206" s="59"/>
      <c r="HZ206" s="59"/>
      <c r="IA206" s="59"/>
      <c r="IB206" s="59"/>
      <c r="IC206" s="59"/>
      <c r="ID206" s="59"/>
      <c r="IE206" s="59"/>
      <c r="IF206" s="59"/>
      <c r="IG206" s="59"/>
      <c r="IH206" s="59"/>
      <c r="II206" s="59"/>
      <c r="IJ206" s="59"/>
      <c r="IK206" s="59"/>
      <c r="IL206" s="59"/>
    </row>
    <row r="207" spans="1:246" s="49" customFormat="1" ht="7.5" customHeight="1">
      <c r="A207" s="127"/>
      <c r="B207" s="127"/>
      <c r="C207" s="127"/>
      <c r="D207" s="128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</row>
    <row r="208" spans="1:246" s="1" customFormat="1" ht="12.75">
      <c r="A208" s="127" t="s">
        <v>304</v>
      </c>
      <c r="B208" s="127"/>
      <c r="C208" s="127"/>
      <c r="D208" s="128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</row>
    <row r="209" spans="1:246" s="1" customFormat="1" ht="12.75">
      <c r="A209" s="127" t="s">
        <v>223</v>
      </c>
      <c r="B209" s="127"/>
      <c r="C209" s="127"/>
      <c r="D209" s="128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  <c r="ID209" s="59"/>
      <c r="IE209" s="59"/>
      <c r="IF209" s="59"/>
      <c r="IG209" s="59"/>
      <c r="IH209" s="59"/>
      <c r="II209" s="59"/>
      <c r="IJ209" s="59"/>
      <c r="IK209" s="59"/>
      <c r="IL209" s="59"/>
    </row>
  </sheetData>
  <sheetProtection/>
  <mergeCells count="169">
    <mergeCell ref="A209:D209"/>
    <mergeCell ref="A203:D203"/>
    <mergeCell ref="A204:D204"/>
    <mergeCell ref="A205:D205"/>
    <mergeCell ref="A206:D206"/>
    <mergeCell ref="A207:D207"/>
    <mergeCell ref="A208:D208"/>
    <mergeCell ref="A194:B194"/>
    <mergeCell ref="A195:B195"/>
    <mergeCell ref="A199:D199"/>
    <mergeCell ref="A200:D200"/>
    <mergeCell ref="A201:D201"/>
    <mergeCell ref="A202:D202"/>
    <mergeCell ref="A187:B187"/>
    <mergeCell ref="A188:B188"/>
    <mergeCell ref="A189:B189"/>
    <mergeCell ref="A191:B191"/>
    <mergeCell ref="A192:B192"/>
    <mergeCell ref="A193:B193"/>
    <mergeCell ref="A181:B181"/>
    <mergeCell ref="A182:B182"/>
    <mergeCell ref="A183:B183"/>
    <mergeCell ref="A184:B184"/>
    <mergeCell ref="A185:B185"/>
    <mergeCell ref="A186:B186"/>
    <mergeCell ref="A174:B174"/>
    <mergeCell ref="A175:B175"/>
    <mergeCell ref="A176:B176"/>
    <mergeCell ref="A177:B177"/>
    <mergeCell ref="A178:B178"/>
    <mergeCell ref="A179:B179"/>
    <mergeCell ref="A167:B167"/>
    <mergeCell ref="A169:B169"/>
    <mergeCell ref="A170:B170"/>
    <mergeCell ref="A171:B171"/>
    <mergeCell ref="A172:B172"/>
    <mergeCell ref="A173:B173"/>
    <mergeCell ref="A160:B160"/>
    <mergeCell ref="A161:B161"/>
    <mergeCell ref="A162:B162"/>
    <mergeCell ref="A164:B164"/>
    <mergeCell ref="A165:B165"/>
    <mergeCell ref="A166:B166"/>
    <mergeCell ref="A152:B152"/>
    <mergeCell ref="A153:B153"/>
    <mergeCell ref="A154:B154"/>
    <mergeCell ref="A155:B155"/>
    <mergeCell ref="A156:B156"/>
    <mergeCell ref="A157:B157"/>
    <mergeCell ref="A145:B145"/>
    <mergeCell ref="A146:B146"/>
    <mergeCell ref="A147:B147"/>
    <mergeCell ref="A148:B148"/>
    <mergeCell ref="A149:B149"/>
    <mergeCell ref="A151:B151"/>
    <mergeCell ref="A137:B137"/>
    <mergeCell ref="A139:B139"/>
    <mergeCell ref="A141:B141"/>
    <mergeCell ref="A142:B142"/>
    <mergeCell ref="A143:B143"/>
    <mergeCell ref="A144:B144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7:C7"/>
    <mergeCell ref="A8:B8"/>
    <mergeCell ref="A10:B10"/>
    <mergeCell ref="A11:B11"/>
    <mergeCell ref="A15:B15"/>
    <mergeCell ref="A19:B19"/>
    <mergeCell ref="A1:D1"/>
    <mergeCell ref="A2:D2"/>
    <mergeCell ref="A3:D3"/>
    <mergeCell ref="A4:D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0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4" width="15.7109375" style="82" customWidth="1"/>
    <col min="5" max="16384" width="9.140625" style="81" customWidth="1"/>
  </cols>
  <sheetData>
    <row r="1" spans="1:4" s="126" customFormat="1" ht="12.75" customHeight="1">
      <c r="A1" s="148"/>
      <c r="B1" s="148"/>
      <c r="C1" s="148"/>
      <c r="D1" s="128"/>
    </row>
    <row r="2" spans="1:4" s="126" customFormat="1" ht="12.75" customHeight="1">
      <c r="A2" s="149" t="s">
        <v>303</v>
      </c>
      <c r="B2" s="149"/>
      <c r="C2" s="149"/>
      <c r="D2" s="128"/>
    </row>
    <row r="3" spans="1:4" s="4" customFormat="1" ht="12.75" customHeight="1">
      <c r="A3" s="150"/>
      <c r="B3" s="150"/>
      <c r="C3" s="150"/>
      <c r="D3" s="128"/>
    </row>
    <row r="4" spans="1:4" s="4" customFormat="1" ht="12.75" customHeight="1">
      <c r="A4" s="151"/>
      <c r="B4" s="151"/>
      <c r="C4" s="151"/>
      <c r="D4" s="152"/>
    </row>
    <row r="5" spans="1:4" s="100" customFormat="1" ht="12" customHeight="1">
      <c r="A5" s="153"/>
      <c r="B5" s="153"/>
      <c r="C5" s="6" t="s">
        <v>218</v>
      </c>
      <c r="D5" s="66" t="s">
        <v>305</v>
      </c>
    </row>
    <row r="6" spans="1:4" s="100" customFormat="1" ht="12" customHeight="1">
      <c r="A6" s="154"/>
      <c r="B6" s="154"/>
      <c r="C6" s="7" t="s">
        <v>224</v>
      </c>
      <c r="D6" s="94"/>
    </row>
    <row r="7" spans="1:4" s="101" customFormat="1" ht="12" customHeight="1">
      <c r="A7" s="146"/>
      <c r="B7" s="146"/>
      <c r="C7" s="146"/>
      <c r="D7" s="95"/>
    </row>
    <row r="8" spans="1:4" s="77" customFormat="1" ht="12" customHeight="1">
      <c r="A8" s="147" t="s">
        <v>255</v>
      </c>
      <c r="B8" s="147"/>
      <c r="C8" s="10">
        <f>C10+C21+C36+C40+C50+C116+C117+C139+C158</f>
        <v>281215</v>
      </c>
      <c r="D8" s="58">
        <v>125.23549597283217</v>
      </c>
    </row>
    <row r="9" spans="1:4" s="77" customFormat="1" ht="12" customHeight="1">
      <c r="A9" s="11"/>
      <c r="B9" s="11"/>
      <c r="C9" s="12"/>
      <c r="D9" s="12"/>
    </row>
    <row r="10" spans="1:4" s="78" customFormat="1" ht="12" customHeight="1">
      <c r="A10" s="140" t="s">
        <v>0</v>
      </c>
      <c r="B10" s="140"/>
      <c r="C10" s="14">
        <f>C11+C15+C19</f>
        <v>98573</v>
      </c>
      <c r="D10" s="58">
        <v>25.06365840544571</v>
      </c>
    </row>
    <row r="11" spans="1:4" s="64" customFormat="1" ht="12" customHeight="1">
      <c r="A11" s="133" t="s">
        <v>1</v>
      </c>
      <c r="B11" s="133"/>
      <c r="C11" s="16">
        <f>C12+C13+C14</f>
        <v>47953</v>
      </c>
      <c r="D11" s="34">
        <v>18.18030154526307</v>
      </c>
    </row>
    <row r="12" spans="1:4" s="64" customFormat="1" ht="12" customHeight="1">
      <c r="A12" s="17"/>
      <c r="B12" s="18" t="s">
        <v>2</v>
      </c>
      <c r="C12" s="16">
        <f>C170+C171+C173+C178+C179</f>
        <v>27611</v>
      </c>
      <c r="D12" s="34">
        <v>11.082539567563652</v>
      </c>
    </row>
    <row r="13" spans="1:4" s="64" customFormat="1" ht="12" customHeight="1">
      <c r="A13" s="17"/>
      <c r="B13" s="18" t="s">
        <v>3</v>
      </c>
      <c r="C13" s="16">
        <f>+C174</f>
        <v>13259</v>
      </c>
      <c r="D13" s="34">
        <v>21.03476883626216</v>
      </c>
    </row>
    <row r="14" spans="1:4" s="64" customFormat="1" ht="12" customHeight="1">
      <c r="A14" s="17"/>
      <c r="B14" s="19" t="s">
        <v>4</v>
      </c>
      <c r="C14" s="16">
        <f>C172+C175+C176+C177</f>
        <v>7083</v>
      </c>
      <c r="D14" s="34">
        <v>40.50543554990823</v>
      </c>
    </row>
    <row r="15" spans="1:4" s="64" customFormat="1" ht="12" customHeight="1">
      <c r="A15" s="133" t="s">
        <v>5</v>
      </c>
      <c r="B15" s="133"/>
      <c r="C15" s="16">
        <f>C16+C17+C18</f>
        <v>36058</v>
      </c>
      <c r="D15" s="34">
        <v>15.624826668145767</v>
      </c>
    </row>
    <row r="16" spans="1:4" s="64" customFormat="1" ht="12" customHeight="1">
      <c r="A16" s="17"/>
      <c r="B16" s="18" t="s">
        <v>6</v>
      </c>
      <c r="C16" s="16">
        <f>+C166</f>
        <v>20200</v>
      </c>
      <c r="D16" s="34">
        <v>8.673267326732672</v>
      </c>
    </row>
    <row r="17" spans="1:4" s="64" customFormat="1" ht="12" customHeight="1">
      <c r="A17" s="17"/>
      <c r="B17" s="18" t="s">
        <v>7</v>
      </c>
      <c r="C17" s="16">
        <f>+C165</f>
        <v>6178</v>
      </c>
      <c r="D17" s="34">
        <v>29.572677241825833</v>
      </c>
    </row>
    <row r="18" spans="1:4" s="64" customFormat="1" ht="12" customHeight="1">
      <c r="A18" s="20"/>
      <c r="B18" s="18" t="s">
        <v>8</v>
      </c>
      <c r="C18" s="16">
        <f>C167</f>
        <v>9680</v>
      </c>
      <c r="D18" s="34">
        <v>21.229338842975206</v>
      </c>
    </row>
    <row r="19" spans="1:4" s="64" customFormat="1" ht="12" customHeight="1">
      <c r="A19" s="139" t="s">
        <v>9</v>
      </c>
      <c r="B19" s="139"/>
      <c r="C19" s="22">
        <f>C161+C162</f>
        <v>14562</v>
      </c>
      <c r="D19" s="34">
        <v>71.10287048482351</v>
      </c>
    </row>
    <row r="20" spans="1:4" s="64" customFormat="1" ht="12" customHeight="1">
      <c r="A20" s="20"/>
      <c r="B20" s="20"/>
      <c r="C20" s="20"/>
      <c r="D20" s="20"/>
    </row>
    <row r="21" spans="1:4" s="78" customFormat="1" ht="12" customHeight="1">
      <c r="A21" s="140" t="s">
        <v>234</v>
      </c>
      <c r="B21" s="140"/>
      <c r="C21" s="14">
        <f>C22+C23+C24+C27+C30+C31</f>
        <v>111994</v>
      </c>
      <c r="D21" s="58">
        <v>62.57835241173634</v>
      </c>
    </row>
    <row r="22" spans="1:4" s="64" customFormat="1" ht="12" customHeight="1">
      <c r="A22" s="133" t="s">
        <v>11</v>
      </c>
      <c r="B22" s="133"/>
      <c r="C22" s="16">
        <f>C120+C121+C122+C128+C129+C131+C132+C134+C135</f>
        <v>6800</v>
      </c>
      <c r="D22" s="34">
        <v>611.2205882352941</v>
      </c>
    </row>
    <row r="23" spans="1:4" s="64" customFormat="1" ht="12" customHeight="1">
      <c r="A23" s="133" t="s">
        <v>12</v>
      </c>
      <c r="B23" s="133"/>
      <c r="C23" s="16">
        <f>C125</f>
        <v>5179</v>
      </c>
      <c r="D23" s="34">
        <v>98.76424020081097</v>
      </c>
    </row>
    <row r="24" spans="1:4" s="64" customFormat="1" ht="12" customHeight="1">
      <c r="A24" s="133" t="s">
        <v>13</v>
      </c>
      <c r="B24" s="133"/>
      <c r="C24" s="16">
        <f>C25+C26</f>
        <v>26038</v>
      </c>
      <c r="D24" s="34">
        <v>49.976956755511175</v>
      </c>
    </row>
    <row r="25" spans="1:4" s="64" customFormat="1" ht="12" customHeight="1">
      <c r="A25" s="23"/>
      <c r="B25" s="18" t="s">
        <v>14</v>
      </c>
      <c r="C25" s="16">
        <f>+C130+C138</f>
        <v>23063</v>
      </c>
      <c r="D25" s="34">
        <v>4.275246065125959</v>
      </c>
    </row>
    <row r="26" spans="1:4" s="64" customFormat="1" ht="12" customHeight="1">
      <c r="A26" s="20"/>
      <c r="B26" s="18" t="s">
        <v>15</v>
      </c>
      <c r="C26" s="16">
        <f>C124+C126+C127+C136</f>
        <v>2975</v>
      </c>
      <c r="D26" s="34">
        <v>404.26890756302527</v>
      </c>
    </row>
    <row r="27" spans="1:4" s="64" customFormat="1" ht="12" customHeight="1">
      <c r="A27" s="133" t="s">
        <v>16</v>
      </c>
      <c r="B27" s="133"/>
      <c r="C27" s="16">
        <f>C28+C29</f>
        <v>6498</v>
      </c>
      <c r="D27" s="34">
        <v>58.264081255771</v>
      </c>
    </row>
    <row r="28" spans="1:4" s="64" customFormat="1" ht="12" customHeight="1">
      <c r="A28" s="23"/>
      <c r="B28" s="18" t="s">
        <v>17</v>
      </c>
      <c r="C28" s="16">
        <f>+C123</f>
        <v>5339</v>
      </c>
      <c r="D28" s="34">
        <v>20.734219891365424</v>
      </c>
    </row>
    <row r="29" spans="1:4" s="64" customFormat="1" ht="12" customHeight="1">
      <c r="A29" s="20"/>
      <c r="B29" s="18" t="s">
        <v>18</v>
      </c>
      <c r="C29" s="16">
        <f>C137</f>
        <v>1159</v>
      </c>
      <c r="D29" s="34">
        <v>231.14754098360658</v>
      </c>
    </row>
    <row r="30" spans="1:4" s="64" customFormat="1" ht="12" customHeight="1">
      <c r="A30" s="133" t="s">
        <v>19</v>
      </c>
      <c r="B30" s="133"/>
      <c r="C30" s="16">
        <f>C133</f>
        <v>10539</v>
      </c>
      <c r="D30" s="34">
        <v>6.471202201347376</v>
      </c>
    </row>
    <row r="31" spans="1:4" s="64" customFormat="1" ht="12" customHeight="1">
      <c r="A31" s="133" t="s">
        <v>235</v>
      </c>
      <c r="B31" s="133"/>
      <c r="C31" s="16">
        <f>C32+C33+C34</f>
        <v>56940</v>
      </c>
      <c r="D31" s="34">
        <v>10.40569020021075</v>
      </c>
    </row>
    <row r="32" spans="1:4" s="64" customFormat="1" ht="12" customHeight="1">
      <c r="A32" s="23"/>
      <c r="B32" s="18" t="s">
        <v>21</v>
      </c>
      <c r="C32" s="16">
        <f>C147</f>
        <v>18753</v>
      </c>
      <c r="D32" s="34">
        <v>2.6502426278462115</v>
      </c>
    </row>
    <row r="33" spans="1:4" s="64" customFormat="1" ht="12" customHeight="1">
      <c r="A33" s="17"/>
      <c r="B33" s="18" t="s">
        <v>22</v>
      </c>
      <c r="C33" s="16">
        <f>C143+C144+C145+C148</f>
        <v>9206</v>
      </c>
      <c r="D33" s="34">
        <v>1.9878340212904626</v>
      </c>
    </row>
    <row r="34" spans="1:4" s="64" customFormat="1" ht="12" customHeight="1">
      <c r="A34" s="17"/>
      <c r="B34" s="24" t="s">
        <v>236</v>
      </c>
      <c r="C34" s="22">
        <f>C142+C146+C149</f>
        <v>28981</v>
      </c>
      <c r="D34" s="34">
        <v>18.098064248990717</v>
      </c>
    </row>
    <row r="35" spans="1:4" s="64" customFormat="1" ht="12" customHeight="1">
      <c r="A35" s="20"/>
      <c r="B35" s="20"/>
      <c r="C35" s="20"/>
      <c r="D35" s="20"/>
    </row>
    <row r="36" spans="1:4" s="78" customFormat="1" ht="12" customHeight="1">
      <c r="A36" s="140" t="s">
        <v>24</v>
      </c>
      <c r="B36" s="140"/>
      <c r="C36" s="14">
        <f>C37+C38</f>
        <v>21062</v>
      </c>
      <c r="D36" s="58">
        <v>265.8199601177476</v>
      </c>
    </row>
    <row r="37" spans="1:4" s="64" customFormat="1" ht="12" customHeight="1">
      <c r="A37" s="133" t="s">
        <v>25</v>
      </c>
      <c r="B37" s="133"/>
      <c r="C37" s="16">
        <f>C152+C153+C156</f>
        <v>19569</v>
      </c>
      <c r="D37" s="34">
        <v>257.5859778220655</v>
      </c>
    </row>
    <row r="38" spans="1:4" s="64" customFormat="1" ht="12" customHeight="1">
      <c r="A38" s="139" t="s">
        <v>26</v>
      </c>
      <c r="B38" s="139"/>
      <c r="C38" s="22">
        <f>+C154+C157</f>
        <v>1493</v>
      </c>
      <c r="D38" s="34">
        <v>373.7441393168118</v>
      </c>
    </row>
    <row r="39" spans="1:4" s="64" customFormat="1" ht="12" customHeight="1">
      <c r="A39" s="20"/>
      <c r="B39" s="20"/>
      <c r="C39" s="20"/>
      <c r="D39" s="20"/>
    </row>
    <row r="40" spans="1:4" s="78" customFormat="1" ht="12" customHeight="1">
      <c r="A40" s="140" t="s">
        <v>27</v>
      </c>
      <c r="B40" s="140"/>
      <c r="C40" s="14">
        <f>C41+C42+C45</f>
        <v>29506</v>
      </c>
      <c r="D40" s="58">
        <v>495.59750559208294</v>
      </c>
    </row>
    <row r="41" spans="1:4" s="64" customFormat="1" ht="12" customHeight="1">
      <c r="A41" s="133" t="s">
        <v>28</v>
      </c>
      <c r="B41" s="133"/>
      <c r="C41" s="16">
        <f>C80+C81+C84+C85+C86+C88+C90+C91+C94+C95+C99+C100+C104+C106+C108+C109+C114+C115</f>
        <v>10376</v>
      </c>
      <c r="D41" s="34">
        <v>952.3997686969931</v>
      </c>
    </row>
    <row r="42" spans="1:4" s="64" customFormat="1" ht="12" customHeight="1">
      <c r="A42" s="145" t="s">
        <v>29</v>
      </c>
      <c r="B42" s="145"/>
      <c r="C42" s="16">
        <f>C43+C44</f>
        <v>11487</v>
      </c>
      <c r="D42" s="34">
        <v>206.95568903978412</v>
      </c>
    </row>
    <row r="43" spans="1:4" s="64" customFormat="1" ht="12" customHeight="1">
      <c r="A43" s="24"/>
      <c r="B43" s="18" t="s">
        <v>30</v>
      </c>
      <c r="C43" s="16">
        <f>C74+C98+C89+C155+C93+C96+C110</f>
        <v>7024</v>
      </c>
      <c r="D43" s="34">
        <v>193.69305239179954</v>
      </c>
    </row>
    <row r="44" spans="1:4" s="64" customFormat="1" ht="12" customHeight="1">
      <c r="A44" s="24"/>
      <c r="B44" s="18" t="s">
        <v>31</v>
      </c>
      <c r="C44" s="16">
        <f>C82+C103+C105</f>
        <v>4463</v>
      </c>
      <c r="D44" s="34">
        <v>227.82881469863318</v>
      </c>
    </row>
    <row r="45" spans="1:4" s="64" customFormat="1" ht="12" customHeight="1">
      <c r="A45" s="133" t="s">
        <v>33</v>
      </c>
      <c r="B45" s="133"/>
      <c r="C45" s="16">
        <f>C46+C47+C48</f>
        <v>7643</v>
      </c>
      <c r="D45" s="34">
        <v>309.26337825461206</v>
      </c>
    </row>
    <row r="46" spans="1:4" s="64" customFormat="1" ht="12" customHeight="1">
      <c r="A46" s="24"/>
      <c r="B46" s="18" t="s">
        <v>34</v>
      </c>
      <c r="C46" s="16">
        <f>+C70+C71+C79+C97</f>
        <v>3371</v>
      </c>
      <c r="D46" s="34">
        <v>83.62503708098488</v>
      </c>
    </row>
    <row r="47" spans="1:4" s="64" customFormat="1" ht="12" customHeight="1">
      <c r="A47" s="24"/>
      <c r="B47" s="18" t="s">
        <v>35</v>
      </c>
      <c r="C47" s="16">
        <f>C73+C75+C87+C102+C107+C111</f>
        <v>2754</v>
      </c>
      <c r="D47" s="34">
        <v>248.18445896877267</v>
      </c>
    </row>
    <row r="48" spans="1:4" s="64" customFormat="1" ht="12" customHeight="1">
      <c r="A48" s="24"/>
      <c r="B48" s="24" t="s">
        <v>36</v>
      </c>
      <c r="C48" s="22">
        <f>C69+C76+C83+C92+C101+C113</f>
        <v>1518</v>
      </c>
      <c r="D48" s="34">
        <v>921.1462450592885</v>
      </c>
    </row>
    <row r="49" spans="1:4" s="64" customFormat="1" ht="12" customHeight="1">
      <c r="A49" s="19"/>
      <c r="B49" s="19"/>
      <c r="C49" s="19"/>
      <c r="D49" s="19"/>
    </row>
    <row r="50" spans="1:4" s="78" customFormat="1" ht="12" customHeight="1">
      <c r="A50" s="140" t="s">
        <v>37</v>
      </c>
      <c r="B50" s="140"/>
      <c r="C50" s="14">
        <f>C51+C52+C53</f>
        <v>12636</v>
      </c>
      <c r="D50" s="58">
        <v>436.633428300095</v>
      </c>
    </row>
    <row r="51" spans="1:4" s="64" customFormat="1" ht="12" customHeight="1">
      <c r="A51" s="133" t="s">
        <v>38</v>
      </c>
      <c r="B51" s="133"/>
      <c r="C51" s="16">
        <f>C56+C59+C62+C66</f>
        <v>1177</v>
      </c>
      <c r="D51" s="34">
        <v>1565.9303313508922</v>
      </c>
    </row>
    <row r="52" spans="1:4" s="64" customFormat="1" ht="12" customHeight="1">
      <c r="A52" s="133" t="s">
        <v>39</v>
      </c>
      <c r="B52" s="133"/>
      <c r="C52" s="16">
        <f>C72+C77+C78+C60+C61+C63+C64+C65+C112</f>
        <v>7727</v>
      </c>
      <c r="D52" s="34">
        <v>421.5737026012682</v>
      </c>
    </row>
    <row r="53" spans="1:4" s="64" customFormat="1" ht="12" customHeight="1">
      <c r="A53" s="139" t="s">
        <v>40</v>
      </c>
      <c r="B53" s="139"/>
      <c r="C53" s="22">
        <f>C58+C57</f>
        <v>3732</v>
      </c>
      <c r="D53" s="34">
        <v>111.65594855305466</v>
      </c>
    </row>
    <row r="54" spans="1:4" s="64" customFormat="1" ht="12" customHeight="1">
      <c r="A54" s="19"/>
      <c r="B54" s="25"/>
      <c r="C54" s="26"/>
      <c r="D54" s="26"/>
    </row>
    <row r="55" spans="1:4" s="64" customFormat="1" ht="12" customHeight="1">
      <c r="A55" s="144" t="s">
        <v>41</v>
      </c>
      <c r="B55" s="144"/>
      <c r="C55" s="12">
        <f>SUM(C56:C66)</f>
        <v>10075</v>
      </c>
      <c r="D55" s="58">
        <v>494.0744416873449</v>
      </c>
    </row>
    <row r="56" spans="1:4" s="64" customFormat="1" ht="12" customHeight="1">
      <c r="A56" s="133" t="s">
        <v>42</v>
      </c>
      <c r="B56" s="133"/>
      <c r="C56" s="16">
        <v>253</v>
      </c>
      <c r="D56" s="34">
        <v>1294.8616600790513</v>
      </c>
    </row>
    <row r="57" spans="1:4" s="64" customFormat="1" ht="12" customHeight="1">
      <c r="A57" s="133" t="s">
        <v>44</v>
      </c>
      <c r="B57" s="133"/>
      <c r="C57" s="16">
        <v>2548</v>
      </c>
      <c r="D57" s="34">
        <v>75.62794348508635</v>
      </c>
    </row>
    <row r="58" spans="1:4" s="64" customFormat="1" ht="12" customHeight="1">
      <c r="A58" s="133" t="s">
        <v>45</v>
      </c>
      <c r="B58" s="133"/>
      <c r="C58" s="16">
        <v>1184</v>
      </c>
      <c r="D58" s="34">
        <v>189.1891891891892</v>
      </c>
    </row>
    <row r="59" spans="1:4" s="64" customFormat="1" ht="12" customHeight="1">
      <c r="A59" s="133" t="s">
        <v>46</v>
      </c>
      <c r="B59" s="133"/>
      <c r="C59" s="16">
        <v>535</v>
      </c>
      <c r="D59" s="34">
        <v>1390.6542056074766</v>
      </c>
    </row>
    <row r="60" spans="1:4" s="64" customFormat="1" ht="12" customHeight="1">
      <c r="A60" s="133" t="s">
        <v>47</v>
      </c>
      <c r="B60" s="133"/>
      <c r="C60" s="16">
        <v>246</v>
      </c>
      <c r="D60" s="34">
        <v>1158.5365853658536</v>
      </c>
    </row>
    <row r="61" spans="1:4" s="64" customFormat="1" ht="12" customHeight="1">
      <c r="A61" s="133" t="s">
        <v>49</v>
      </c>
      <c r="B61" s="133"/>
      <c r="C61" s="16">
        <v>3177</v>
      </c>
      <c r="D61" s="34">
        <v>467.32766761095377</v>
      </c>
    </row>
    <row r="62" spans="1:4" s="64" customFormat="1" ht="12" customHeight="1">
      <c r="A62" s="133" t="s">
        <v>51</v>
      </c>
      <c r="B62" s="133"/>
      <c r="C62" s="16">
        <v>226</v>
      </c>
      <c r="D62" s="34">
        <v>1939.3805309734514</v>
      </c>
    </row>
    <row r="63" spans="1:4" s="64" customFormat="1" ht="12" customHeight="1">
      <c r="A63" s="133" t="s">
        <v>52</v>
      </c>
      <c r="B63" s="133"/>
      <c r="C63" s="16">
        <v>523</v>
      </c>
      <c r="D63" s="34">
        <v>444.93307839388143</v>
      </c>
    </row>
    <row r="64" spans="1:4" s="64" customFormat="1" ht="12" customHeight="1">
      <c r="A64" s="133" t="s">
        <v>53</v>
      </c>
      <c r="B64" s="133"/>
      <c r="C64" s="16">
        <v>605</v>
      </c>
      <c r="D64" s="34">
        <v>437.35537190082647</v>
      </c>
    </row>
    <row r="65" spans="1:4" s="64" customFormat="1" ht="12" customHeight="1">
      <c r="A65" s="133" t="s">
        <v>54</v>
      </c>
      <c r="B65" s="133"/>
      <c r="C65" s="16">
        <v>615</v>
      </c>
      <c r="D65" s="34">
        <v>733.3333333333333</v>
      </c>
    </row>
    <row r="66" spans="1:4" s="64" customFormat="1" ht="12" customHeight="1">
      <c r="A66" s="139" t="s">
        <v>55</v>
      </c>
      <c r="B66" s="139"/>
      <c r="C66" s="22">
        <v>163</v>
      </c>
      <c r="D66" s="34">
        <v>2044.1717791411045</v>
      </c>
    </row>
    <row r="67" spans="1:4" s="64" customFormat="1" ht="12" customHeight="1">
      <c r="A67" s="19"/>
      <c r="B67" s="19"/>
      <c r="C67" s="19"/>
      <c r="D67" s="30"/>
    </row>
    <row r="68" spans="1:4" s="64" customFormat="1" ht="12" customHeight="1">
      <c r="A68" s="140" t="s">
        <v>56</v>
      </c>
      <c r="B68" s="140"/>
      <c r="C68" s="14">
        <v>30784</v>
      </c>
      <c r="D68" s="58">
        <v>491.3006756756757</v>
      </c>
    </row>
    <row r="69" spans="1:4" s="64" customFormat="1" ht="12" customHeight="1">
      <c r="A69" s="133" t="s">
        <v>57</v>
      </c>
      <c r="B69" s="133"/>
      <c r="C69" s="16">
        <v>249</v>
      </c>
      <c r="D69" s="34">
        <v>1765.4618473895582</v>
      </c>
    </row>
    <row r="70" spans="1:4" s="64" customFormat="1" ht="12" customHeight="1">
      <c r="A70" s="133" t="s">
        <v>58</v>
      </c>
      <c r="B70" s="133"/>
      <c r="C70" s="16">
        <v>2206</v>
      </c>
      <c r="D70" s="34">
        <v>62.420670897552135</v>
      </c>
    </row>
    <row r="71" spans="1:4" s="64" customFormat="1" ht="12" customHeight="1">
      <c r="A71" s="133" t="s">
        <v>59</v>
      </c>
      <c r="B71" s="133"/>
      <c r="C71" s="16">
        <v>259</v>
      </c>
      <c r="D71" s="34">
        <v>137.45173745173744</v>
      </c>
    </row>
    <row r="72" spans="1:4" s="64" customFormat="1" ht="12" customHeight="1">
      <c r="A72" s="133" t="s">
        <v>60</v>
      </c>
      <c r="B72" s="133"/>
      <c r="C72" s="16">
        <v>849</v>
      </c>
      <c r="D72" s="34">
        <v>114.01648998822145</v>
      </c>
    </row>
    <row r="73" spans="1:4" s="64" customFormat="1" ht="12" customHeight="1">
      <c r="A73" s="133" t="s">
        <v>61</v>
      </c>
      <c r="B73" s="133"/>
      <c r="C73" s="16">
        <v>380</v>
      </c>
      <c r="D73" s="34">
        <v>77.89473684210526</v>
      </c>
    </row>
    <row r="74" spans="1:4" s="64" customFormat="1" ht="12" customHeight="1">
      <c r="A74" s="133" t="s">
        <v>62</v>
      </c>
      <c r="B74" s="133"/>
      <c r="C74" s="16">
        <v>187</v>
      </c>
      <c r="D74" s="34">
        <v>811.7647058823529</v>
      </c>
    </row>
    <row r="75" spans="1:4" s="64" customFormat="1" ht="12" customHeight="1">
      <c r="A75" s="133" t="s">
        <v>63</v>
      </c>
      <c r="B75" s="133"/>
      <c r="C75" s="16">
        <v>254</v>
      </c>
      <c r="D75" s="34">
        <v>239.76377952755908</v>
      </c>
    </row>
    <row r="76" spans="1:4" s="64" customFormat="1" ht="12" customHeight="1">
      <c r="A76" s="133" t="s">
        <v>64</v>
      </c>
      <c r="B76" s="133"/>
      <c r="C76" s="16">
        <v>640</v>
      </c>
      <c r="D76" s="34">
        <v>415.00000000000006</v>
      </c>
    </row>
    <row r="77" spans="1:4" s="64" customFormat="1" ht="12" customHeight="1">
      <c r="A77" s="133" t="s">
        <v>65</v>
      </c>
      <c r="B77" s="133"/>
      <c r="C77" s="16">
        <v>185</v>
      </c>
      <c r="D77" s="34">
        <v>532.4324324324325</v>
      </c>
    </row>
    <row r="78" spans="1:4" s="64" customFormat="1" ht="12" customHeight="1">
      <c r="A78" s="133" t="s">
        <v>67</v>
      </c>
      <c r="B78" s="133"/>
      <c r="C78" s="16">
        <v>412</v>
      </c>
      <c r="D78" s="34">
        <v>108.25242718446601</v>
      </c>
    </row>
    <row r="79" spans="1:4" s="64" customFormat="1" ht="12" customHeight="1">
      <c r="A79" s="133" t="s">
        <v>68</v>
      </c>
      <c r="B79" s="133"/>
      <c r="C79" s="16">
        <v>396</v>
      </c>
      <c r="D79" s="34">
        <v>193.1818181818182</v>
      </c>
    </row>
    <row r="80" spans="1:4" s="64" customFormat="1" ht="12" customHeight="1">
      <c r="A80" s="133" t="s">
        <v>69</v>
      </c>
      <c r="B80" s="133"/>
      <c r="C80" s="16">
        <v>76</v>
      </c>
      <c r="D80" s="34">
        <v>1984.2105263157894</v>
      </c>
    </row>
    <row r="81" spans="1:4" s="64" customFormat="1" ht="12" customHeight="1">
      <c r="A81" s="133" t="s">
        <v>71</v>
      </c>
      <c r="B81" s="133"/>
      <c r="C81" s="16">
        <v>128</v>
      </c>
      <c r="D81" s="34">
        <v>1812.5</v>
      </c>
    </row>
    <row r="82" spans="1:4" s="64" customFormat="1" ht="12" customHeight="1">
      <c r="A82" s="133" t="s">
        <v>72</v>
      </c>
      <c r="B82" s="133"/>
      <c r="C82" s="16">
        <v>3638</v>
      </c>
      <c r="D82" s="34">
        <v>185.59648158328753</v>
      </c>
    </row>
    <row r="83" spans="1:4" s="64" customFormat="1" ht="12" customHeight="1">
      <c r="A83" s="133" t="s">
        <v>75</v>
      </c>
      <c r="B83" s="133"/>
      <c r="C83" s="16">
        <v>279</v>
      </c>
      <c r="D83" s="34">
        <v>1567.383512544803</v>
      </c>
    </row>
    <row r="84" spans="1:4" s="64" customFormat="1" ht="12" customHeight="1">
      <c r="A84" s="133" t="s">
        <v>78</v>
      </c>
      <c r="B84" s="133"/>
      <c r="C84" s="16">
        <v>614</v>
      </c>
      <c r="D84" s="34">
        <v>771.1726384364821</v>
      </c>
    </row>
    <row r="85" spans="1:4" s="64" customFormat="1" ht="12" customHeight="1">
      <c r="A85" s="133" t="s">
        <v>79</v>
      </c>
      <c r="B85" s="133"/>
      <c r="C85" s="16">
        <v>206</v>
      </c>
      <c r="D85" s="34">
        <v>1029.1262135922332</v>
      </c>
    </row>
    <row r="86" spans="1:4" s="64" customFormat="1" ht="12" customHeight="1">
      <c r="A86" s="133" t="s">
        <v>81</v>
      </c>
      <c r="B86" s="133"/>
      <c r="C86" s="16">
        <v>106</v>
      </c>
      <c r="D86" s="34">
        <v>1350.943396226415</v>
      </c>
    </row>
    <row r="87" spans="1:4" s="64" customFormat="1" ht="12" customHeight="1">
      <c r="A87" s="133" t="s">
        <v>82</v>
      </c>
      <c r="B87" s="133"/>
      <c r="C87" s="16">
        <v>275</v>
      </c>
      <c r="D87" s="34">
        <v>216.36363636363635</v>
      </c>
    </row>
    <row r="88" spans="1:4" s="64" customFormat="1" ht="12" customHeight="1">
      <c r="A88" s="133" t="s">
        <v>83</v>
      </c>
      <c r="B88" s="133"/>
      <c r="C88" s="16">
        <v>61</v>
      </c>
      <c r="D88" s="34">
        <v>785.2459016393443</v>
      </c>
    </row>
    <row r="89" spans="1:4" s="64" customFormat="1" ht="12" customHeight="1">
      <c r="A89" s="133" t="s">
        <v>84</v>
      </c>
      <c r="B89" s="133"/>
      <c r="C89" s="16">
        <v>71</v>
      </c>
      <c r="D89" s="34">
        <v>1919.7183098591547</v>
      </c>
    </row>
    <row r="90" spans="1:4" s="64" customFormat="1" ht="12" customHeight="1">
      <c r="A90" s="133" t="s">
        <v>85</v>
      </c>
      <c r="B90" s="133"/>
      <c r="C90" s="16">
        <v>186</v>
      </c>
      <c r="D90" s="34">
        <v>917.741935483871</v>
      </c>
    </row>
    <row r="91" spans="1:4" s="64" customFormat="1" ht="12" customHeight="1">
      <c r="A91" s="133" t="s">
        <v>86</v>
      </c>
      <c r="B91" s="133"/>
      <c r="C91" s="16">
        <v>7585</v>
      </c>
      <c r="D91" s="34">
        <v>819.0243902439024</v>
      </c>
    </row>
    <row r="92" spans="1:4" s="64" customFormat="1" ht="12" customHeight="1">
      <c r="A92" s="133" t="s">
        <v>87</v>
      </c>
      <c r="B92" s="133"/>
      <c r="C92" s="16">
        <v>110</v>
      </c>
      <c r="D92" s="34">
        <v>1469.0909090909092</v>
      </c>
    </row>
    <row r="93" spans="1:4" s="64" customFormat="1" ht="12" customHeight="1">
      <c r="A93" s="133" t="s">
        <v>88</v>
      </c>
      <c r="B93" s="133"/>
      <c r="C93" s="16">
        <v>237</v>
      </c>
      <c r="D93" s="34">
        <v>545.1476793248945</v>
      </c>
    </row>
    <row r="94" spans="1:4" s="64" customFormat="1" ht="12" customHeight="1">
      <c r="A94" s="133" t="s">
        <v>90</v>
      </c>
      <c r="B94" s="133"/>
      <c r="C94" s="16">
        <v>74</v>
      </c>
      <c r="D94" s="34">
        <v>8683.783783783783</v>
      </c>
    </row>
    <row r="95" spans="1:4" s="64" customFormat="1" ht="12" customHeight="1">
      <c r="A95" s="133" t="s">
        <v>92</v>
      </c>
      <c r="B95" s="133"/>
      <c r="C95" s="16">
        <v>166</v>
      </c>
      <c r="D95" s="34">
        <v>1097.5903614457832</v>
      </c>
    </row>
    <row r="96" spans="1:4" s="64" customFormat="1" ht="12" customHeight="1">
      <c r="A96" s="133" t="s">
        <v>93</v>
      </c>
      <c r="B96" s="133"/>
      <c r="C96" s="16">
        <v>1113</v>
      </c>
      <c r="D96" s="34">
        <v>123.45013477088949</v>
      </c>
    </row>
    <row r="97" spans="1:4" s="64" customFormat="1" ht="12" customHeight="1">
      <c r="A97" s="133" t="s">
        <v>94</v>
      </c>
      <c r="B97" s="133"/>
      <c r="C97" s="16">
        <v>510</v>
      </c>
      <c r="D97" s="34">
        <v>62.94117647058823</v>
      </c>
    </row>
    <row r="98" spans="1:4" s="64" customFormat="1" ht="12" customHeight="1">
      <c r="A98" s="133" t="s">
        <v>95</v>
      </c>
      <c r="B98" s="133"/>
      <c r="C98" s="16">
        <v>3608</v>
      </c>
      <c r="D98" s="34">
        <v>127.18957871396897</v>
      </c>
    </row>
    <row r="99" spans="1:4" s="64" customFormat="1" ht="12" customHeight="1">
      <c r="A99" s="133" t="s">
        <v>97</v>
      </c>
      <c r="B99" s="133"/>
      <c r="C99" s="16">
        <v>279</v>
      </c>
      <c r="D99" s="34">
        <v>256.63082437275983</v>
      </c>
    </row>
    <row r="100" spans="1:4" s="64" customFormat="1" ht="12" customHeight="1">
      <c r="A100" s="133" t="s">
        <v>98</v>
      </c>
      <c r="B100" s="133"/>
      <c r="C100" s="16">
        <v>155</v>
      </c>
      <c r="D100" s="34">
        <v>520</v>
      </c>
    </row>
    <row r="101" spans="1:4" s="64" customFormat="1" ht="12" customHeight="1">
      <c r="A101" s="133" t="s">
        <v>99</v>
      </c>
      <c r="B101" s="133"/>
      <c r="C101" s="16">
        <v>89</v>
      </c>
      <c r="D101" s="34">
        <v>374.1573033707865</v>
      </c>
    </row>
    <row r="102" spans="1:4" s="64" customFormat="1" ht="12" customHeight="1">
      <c r="A102" s="133" t="s">
        <v>100</v>
      </c>
      <c r="B102" s="133"/>
      <c r="C102" s="16">
        <v>437</v>
      </c>
      <c r="D102" s="34">
        <v>190.38901601830665</v>
      </c>
    </row>
    <row r="103" spans="1:4" s="64" customFormat="1" ht="12" customHeight="1">
      <c r="A103" s="133" t="s">
        <v>101</v>
      </c>
      <c r="B103" s="133"/>
      <c r="C103" s="16">
        <v>208</v>
      </c>
      <c r="D103" s="34">
        <v>728.8461538461538</v>
      </c>
    </row>
    <row r="104" spans="1:4" s="64" customFormat="1" ht="12" customHeight="1">
      <c r="A104" s="133" t="s">
        <v>102</v>
      </c>
      <c r="B104" s="133"/>
      <c r="C104" s="16">
        <v>89</v>
      </c>
      <c r="D104" s="34">
        <v>5080.898876404494</v>
      </c>
    </row>
    <row r="105" spans="1:4" s="64" customFormat="1" ht="12" customHeight="1">
      <c r="A105" s="133" t="s">
        <v>103</v>
      </c>
      <c r="B105" s="133"/>
      <c r="C105" s="16">
        <v>617</v>
      </c>
      <c r="D105" s="34">
        <v>307.94165316045377</v>
      </c>
    </row>
    <row r="106" spans="1:4" s="64" customFormat="1" ht="12" customHeight="1">
      <c r="A106" s="133" t="s">
        <v>105</v>
      </c>
      <c r="B106" s="133"/>
      <c r="C106" s="16">
        <v>156</v>
      </c>
      <c r="D106" s="34">
        <v>1035.2564102564102</v>
      </c>
    </row>
    <row r="107" spans="1:4" s="64" customFormat="1" ht="12" customHeight="1">
      <c r="A107" s="133" t="s">
        <v>106</v>
      </c>
      <c r="B107" s="133"/>
      <c r="C107" s="16">
        <v>304</v>
      </c>
      <c r="D107" s="34">
        <v>448.3552631578948</v>
      </c>
    </row>
    <row r="108" spans="1:4" s="64" customFormat="1" ht="12" customHeight="1">
      <c r="A108" s="133" t="s">
        <v>108</v>
      </c>
      <c r="B108" s="133"/>
      <c r="C108" s="16">
        <v>74</v>
      </c>
      <c r="D108" s="34">
        <v>2950</v>
      </c>
    </row>
    <row r="109" spans="1:4" s="64" customFormat="1" ht="12" customHeight="1">
      <c r="A109" s="133" t="s">
        <v>111</v>
      </c>
      <c r="B109" s="133"/>
      <c r="C109" s="16">
        <v>85</v>
      </c>
      <c r="D109" s="34">
        <v>2329.4117647058824</v>
      </c>
    </row>
    <row r="110" spans="1:4" s="64" customFormat="1" ht="12" customHeight="1">
      <c r="A110" s="133" t="s">
        <v>112</v>
      </c>
      <c r="B110" s="133"/>
      <c r="C110" s="16">
        <v>525</v>
      </c>
      <c r="D110" s="34">
        <v>587.6190476190477</v>
      </c>
    </row>
    <row r="111" spans="1:4" s="64" customFormat="1" ht="12" customHeight="1">
      <c r="A111" s="133" t="s">
        <v>292</v>
      </c>
      <c r="B111" s="143"/>
      <c r="C111" s="16">
        <v>1104</v>
      </c>
      <c r="D111" s="34">
        <v>284.42028985507244</v>
      </c>
    </row>
    <row r="112" spans="1:4" s="64" customFormat="1" ht="12" customHeight="1">
      <c r="A112" s="133" t="s">
        <v>299</v>
      </c>
      <c r="B112" s="143"/>
      <c r="C112" s="16">
        <v>1115</v>
      </c>
      <c r="D112" s="34">
        <v>268.6995515695067</v>
      </c>
    </row>
    <row r="113" spans="1:4" s="64" customFormat="1" ht="12" customHeight="1">
      <c r="A113" s="133" t="s">
        <v>114</v>
      </c>
      <c r="B113" s="133"/>
      <c r="C113" s="16">
        <v>151</v>
      </c>
      <c r="D113" s="34">
        <v>403.3112582781457</v>
      </c>
    </row>
    <row r="114" spans="1:4" s="64" customFormat="1" ht="12" customHeight="1">
      <c r="A114" s="133" t="s">
        <v>115</v>
      </c>
      <c r="B114" s="133"/>
      <c r="C114" s="16">
        <v>139</v>
      </c>
      <c r="D114" s="34">
        <v>1373.381294964029</v>
      </c>
    </row>
    <row r="115" spans="1:4" s="64" customFormat="1" ht="12" customHeight="1">
      <c r="A115" s="141" t="s">
        <v>116</v>
      </c>
      <c r="B115" s="141"/>
      <c r="C115" s="22">
        <v>197</v>
      </c>
      <c r="D115" s="34">
        <v>212.18274111675126</v>
      </c>
    </row>
    <row r="116" spans="1:4" s="64" customFormat="1" ht="12" customHeight="1">
      <c r="A116" s="48" t="s">
        <v>273</v>
      </c>
      <c r="B116" s="48"/>
      <c r="C116" s="16">
        <v>9</v>
      </c>
      <c r="D116" s="34" t="s">
        <v>226</v>
      </c>
    </row>
    <row r="117" spans="1:4" s="64" customFormat="1" ht="12" customHeight="1">
      <c r="A117" s="76" t="s">
        <v>298</v>
      </c>
      <c r="B117" s="76"/>
      <c r="C117" s="22">
        <v>3008</v>
      </c>
      <c r="D117" s="34" t="s">
        <v>226</v>
      </c>
    </row>
    <row r="118" spans="1:4" s="64" customFormat="1" ht="12" customHeight="1">
      <c r="A118" s="19"/>
      <c r="B118" s="19"/>
      <c r="C118" s="19"/>
      <c r="D118" s="30"/>
    </row>
    <row r="119" spans="1:4" s="64" customFormat="1" ht="12" customHeight="1">
      <c r="A119" s="140" t="s">
        <v>117</v>
      </c>
      <c r="B119" s="140"/>
      <c r="C119" s="14">
        <f>SUM(C120:C138)</f>
        <v>55054</v>
      </c>
      <c r="D119" s="58">
        <v>116.53830784320849</v>
      </c>
    </row>
    <row r="120" spans="1:4" s="64" customFormat="1" ht="12" customHeight="1">
      <c r="A120" s="133" t="s">
        <v>118</v>
      </c>
      <c r="B120" s="133"/>
      <c r="C120" s="16">
        <v>495</v>
      </c>
      <c r="D120" s="34">
        <v>1099.3939393939395</v>
      </c>
    </row>
    <row r="121" spans="1:4" s="64" customFormat="1" ht="12" customHeight="1">
      <c r="A121" s="133" t="s">
        <v>120</v>
      </c>
      <c r="B121" s="133"/>
      <c r="C121" s="16">
        <v>382</v>
      </c>
      <c r="D121" s="34">
        <v>120.6806282722513</v>
      </c>
    </row>
    <row r="122" spans="1:4" s="64" customFormat="1" ht="12" customHeight="1">
      <c r="A122" s="133" t="s">
        <v>121</v>
      </c>
      <c r="B122" s="133"/>
      <c r="C122" s="16">
        <v>1789</v>
      </c>
      <c r="D122" s="34">
        <v>93.01285634432645</v>
      </c>
    </row>
    <row r="123" spans="1:4" s="64" customFormat="1" ht="12" customHeight="1">
      <c r="A123" s="133" t="s">
        <v>123</v>
      </c>
      <c r="B123" s="133"/>
      <c r="C123" s="16">
        <v>5339</v>
      </c>
      <c r="D123" s="34">
        <v>20.734219891365424</v>
      </c>
    </row>
    <row r="124" spans="1:4" s="64" customFormat="1" ht="12" customHeight="1">
      <c r="A124" s="133" t="s">
        <v>125</v>
      </c>
      <c r="B124" s="133"/>
      <c r="C124" s="16">
        <v>1821</v>
      </c>
      <c r="D124" s="34">
        <v>155.29928610653488</v>
      </c>
    </row>
    <row r="125" spans="1:4" s="64" customFormat="1" ht="12" customHeight="1">
      <c r="A125" s="133" t="s">
        <v>127</v>
      </c>
      <c r="B125" s="133"/>
      <c r="C125" s="16">
        <v>5179</v>
      </c>
      <c r="D125" s="34">
        <v>98.76424020081097</v>
      </c>
    </row>
    <row r="126" spans="1:4" s="64" customFormat="1" ht="12" customHeight="1">
      <c r="A126" s="133" t="s">
        <v>128</v>
      </c>
      <c r="B126" s="133"/>
      <c r="C126" s="16">
        <v>695</v>
      </c>
      <c r="D126" s="34">
        <v>682.0143884892086</v>
      </c>
    </row>
    <row r="127" spans="1:4" s="64" customFormat="1" ht="12" customHeight="1">
      <c r="A127" s="133" t="s">
        <v>131</v>
      </c>
      <c r="B127" s="133"/>
      <c r="C127" s="16">
        <v>90</v>
      </c>
      <c r="D127" s="34">
        <v>1361.111111111111</v>
      </c>
    </row>
    <row r="128" spans="1:4" s="64" customFormat="1" ht="12" customHeight="1">
      <c r="A128" s="133" t="s">
        <v>132</v>
      </c>
      <c r="B128" s="133"/>
      <c r="C128" s="16">
        <v>1869</v>
      </c>
      <c r="D128" s="34">
        <v>860.0856072766185</v>
      </c>
    </row>
    <row r="129" spans="1:4" s="64" customFormat="1" ht="12" customHeight="1">
      <c r="A129" s="133" t="s">
        <v>133</v>
      </c>
      <c r="B129" s="133"/>
      <c r="C129" s="16">
        <v>926</v>
      </c>
      <c r="D129" s="34">
        <v>726.6738660907127</v>
      </c>
    </row>
    <row r="130" spans="1:4" s="64" customFormat="1" ht="12" customHeight="1">
      <c r="A130" s="133" t="s">
        <v>134</v>
      </c>
      <c r="B130" s="133"/>
      <c r="C130" s="16">
        <v>1215</v>
      </c>
      <c r="D130" s="34">
        <v>16.543209876543212</v>
      </c>
    </row>
    <row r="131" spans="1:4" s="64" customFormat="1" ht="12" customHeight="1">
      <c r="A131" s="133" t="s">
        <v>135</v>
      </c>
      <c r="B131" s="133"/>
      <c r="C131" s="16">
        <v>586</v>
      </c>
      <c r="D131" s="34">
        <v>1252.5597269624573</v>
      </c>
    </row>
    <row r="132" spans="1:4" s="64" customFormat="1" ht="12" customHeight="1">
      <c r="A132" s="133" t="s">
        <v>137</v>
      </c>
      <c r="B132" s="133"/>
      <c r="C132" s="16">
        <v>59</v>
      </c>
      <c r="D132" s="34">
        <v>4425.423728813559</v>
      </c>
    </row>
    <row r="133" spans="1:4" s="64" customFormat="1" ht="12" customHeight="1">
      <c r="A133" s="133" t="s">
        <v>138</v>
      </c>
      <c r="B133" s="133"/>
      <c r="C133" s="16">
        <v>10539</v>
      </c>
      <c r="D133" s="34">
        <v>6.471202201347376</v>
      </c>
    </row>
    <row r="134" spans="1:4" s="64" customFormat="1" ht="12" customHeight="1">
      <c r="A134" s="133" t="s">
        <v>139</v>
      </c>
      <c r="B134" s="133"/>
      <c r="C134" s="16">
        <v>194</v>
      </c>
      <c r="D134" s="34">
        <v>360.30927835051546</v>
      </c>
    </row>
    <row r="135" spans="1:4" s="64" customFormat="1" ht="12" customHeight="1">
      <c r="A135" s="133" t="s">
        <v>140</v>
      </c>
      <c r="B135" s="133"/>
      <c r="C135" s="16">
        <v>500</v>
      </c>
      <c r="D135" s="34">
        <v>108.4</v>
      </c>
    </row>
    <row r="136" spans="1:4" s="64" customFormat="1" ht="12" customHeight="1">
      <c r="A136" s="133" t="s">
        <v>143</v>
      </c>
      <c r="B136" s="133"/>
      <c r="C136" s="16">
        <v>369</v>
      </c>
      <c r="D136" s="34">
        <v>876.4227642276422</v>
      </c>
    </row>
    <row r="137" spans="1:4" s="64" customFormat="1" ht="12" customHeight="1">
      <c r="A137" s="133" t="s">
        <v>242</v>
      </c>
      <c r="B137" s="133"/>
      <c r="C137" s="16">
        <v>1159</v>
      </c>
      <c r="D137" s="34">
        <v>231.14754098360658</v>
      </c>
    </row>
    <row r="138" spans="1:4" s="64" customFormat="1" ht="12" customHeight="1">
      <c r="A138" s="21" t="s">
        <v>287</v>
      </c>
      <c r="B138" s="21"/>
      <c r="C138" s="22">
        <v>21848</v>
      </c>
      <c r="D138" s="34">
        <v>3.593006224826071</v>
      </c>
    </row>
    <row r="139" spans="1:4" s="64" customFormat="1" ht="12" customHeight="1">
      <c r="A139" s="141" t="s">
        <v>297</v>
      </c>
      <c r="B139" s="142"/>
      <c r="C139" s="22">
        <v>4139</v>
      </c>
      <c r="D139" s="34" t="s">
        <v>226</v>
      </c>
    </row>
    <row r="140" spans="1:4" s="64" customFormat="1" ht="12" customHeight="1">
      <c r="A140" s="19"/>
      <c r="B140" s="19"/>
      <c r="C140" s="19"/>
      <c r="D140" s="30"/>
    </row>
    <row r="141" spans="1:4" s="64" customFormat="1" ht="12" customHeight="1">
      <c r="A141" s="140" t="s">
        <v>147</v>
      </c>
      <c r="B141" s="140"/>
      <c r="C141" s="14">
        <f>SUM(C142:C149)</f>
        <v>56940</v>
      </c>
      <c r="D141" s="58">
        <v>10.40569020021075</v>
      </c>
    </row>
    <row r="142" spans="1:4" s="64" customFormat="1" ht="12" customHeight="1">
      <c r="A142" s="133" t="s">
        <v>148</v>
      </c>
      <c r="B142" s="133"/>
      <c r="C142" s="16">
        <v>2734</v>
      </c>
      <c r="D142" s="34">
        <v>55.70592538405267</v>
      </c>
    </row>
    <row r="143" spans="1:4" s="64" customFormat="1" ht="12" customHeight="1">
      <c r="A143" s="133" t="s">
        <v>149</v>
      </c>
      <c r="B143" s="133"/>
      <c r="C143" s="16">
        <v>2200</v>
      </c>
      <c r="D143" s="34">
        <v>2.4545454545454546</v>
      </c>
    </row>
    <row r="144" spans="1:4" s="64" customFormat="1" ht="12" customHeight="1">
      <c r="A144" s="133" t="s">
        <v>150</v>
      </c>
      <c r="B144" s="133"/>
      <c r="C144" s="16">
        <v>4330</v>
      </c>
      <c r="D144" s="34">
        <v>1.2009237875288685</v>
      </c>
    </row>
    <row r="145" spans="1:4" s="64" customFormat="1" ht="12" customHeight="1">
      <c r="A145" s="133" t="s">
        <v>151</v>
      </c>
      <c r="B145" s="133"/>
      <c r="C145" s="16">
        <v>2010</v>
      </c>
      <c r="D145" s="34">
        <v>1.791044776119403</v>
      </c>
    </row>
    <row r="146" spans="1:4" s="64" customFormat="1" ht="12" customHeight="1">
      <c r="A146" s="133" t="s">
        <v>152</v>
      </c>
      <c r="B146" s="133"/>
      <c r="C146" s="16">
        <v>15131</v>
      </c>
      <c r="D146" s="34">
        <v>7.388804441213404</v>
      </c>
    </row>
    <row r="147" spans="1:4" s="64" customFormat="1" ht="12" customHeight="1">
      <c r="A147" s="133" t="s">
        <v>153</v>
      </c>
      <c r="B147" s="133"/>
      <c r="C147" s="16">
        <v>18753</v>
      </c>
      <c r="D147" s="34">
        <v>2.6502426278462115</v>
      </c>
    </row>
    <row r="148" spans="1:4" s="64" customFormat="1" ht="12" customHeight="1">
      <c r="A148" s="133" t="s">
        <v>154</v>
      </c>
      <c r="B148" s="133"/>
      <c r="C148" s="16">
        <v>666</v>
      </c>
      <c r="D148" s="34">
        <v>6.156156156156156</v>
      </c>
    </row>
    <row r="149" spans="1:4" s="64" customFormat="1" ht="12" customHeight="1">
      <c r="A149" s="139" t="s">
        <v>155</v>
      </c>
      <c r="B149" s="139"/>
      <c r="C149" s="22">
        <v>11116</v>
      </c>
      <c r="D149" s="34">
        <v>23.425692695214106</v>
      </c>
    </row>
    <row r="150" spans="1:4" s="64" customFormat="1" ht="12" customHeight="1">
      <c r="A150" s="19"/>
      <c r="B150" s="19"/>
      <c r="C150" s="19"/>
      <c r="D150" s="31"/>
    </row>
    <row r="151" spans="1:4" s="64" customFormat="1" ht="12" customHeight="1">
      <c r="A151" s="140" t="s">
        <v>156</v>
      </c>
      <c r="B151" s="140"/>
      <c r="C151" s="14">
        <f>SUM(C152:C157)</f>
        <v>22345</v>
      </c>
      <c r="D151" s="58">
        <v>252.2756768852092</v>
      </c>
    </row>
    <row r="152" spans="1:4" s="64" customFormat="1" ht="12" customHeight="1">
      <c r="A152" s="133" t="s">
        <v>157</v>
      </c>
      <c r="B152" s="133"/>
      <c r="C152" s="16">
        <v>2139</v>
      </c>
      <c r="D152" s="34">
        <v>235.71762505843853</v>
      </c>
    </row>
    <row r="153" spans="1:4" s="64" customFormat="1" ht="12" customHeight="1">
      <c r="A153" s="133" t="s">
        <v>158</v>
      </c>
      <c r="B153" s="133"/>
      <c r="C153" s="16">
        <v>16420</v>
      </c>
      <c r="D153" s="34">
        <v>266.6565164433618</v>
      </c>
    </row>
    <row r="154" spans="1:4" s="64" customFormat="1" ht="12" customHeight="1">
      <c r="A154" s="133" t="s">
        <v>159</v>
      </c>
      <c r="B154" s="133"/>
      <c r="C154" s="16">
        <v>838</v>
      </c>
      <c r="D154" s="34">
        <v>360.85918854415274</v>
      </c>
    </row>
    <row r="155" spans="1:4" s="64" customFormat="1" ht="12" customHeight="1">
      <c r="A155" s="133" t="s">
        <v>165</v>
      </c>
      <c r="B155" s="133"/>
      <c r="C155" s="16">
        <v>1283</v>
      </c>
      <c r="D155" s="34">
        <v>29.929851909586908</v>
      </c>
    </row>
    <row r="156" spans="1:4" s="64" customFormat="1" ht="12" customHeight="1">
      <c r="A156" s="133" t="s">
        <v>166</v>
      </c>
      <c r="B156" s="133"/>
      <c r="C156" s="16">
        <v>1010</v>
      </c>
      <c r="D156" s="34">
        <v>156.43564356435644</v>
      </c>
    </row>
    <row r="157" spans="1:4" s="64" customFormat="1" ht="12" customHeight="1">
      <c r="A157" s="141" t="s">
        <v>171</v>
      </c>
      <c r="B157" s="141"/>
      <c r="C157" s="22">
        <v>655</v>
      </c>
      <c r="D157" s="34">
        <v>390.2290076335878</v>
      </c>
    </row>
    <row r="158" spans="1:4" s="64" customFormat="1" ht="12" customHeight="1">
      <c r="A158" s="76" t="s">
        <v>219</v>
      </c>
      <c r="B158" s="76"/>
      <c r="C158" s="22">
        <v>288</v>
      </c>
      <c r="D158" s="34" t="s">
        <v>226</v>
      </c>
    </row>
    <row r="159" spans="1:4" s="64" customFormat="1" ht="12" customHeight="1">
      <c r="A159" s="19"/>
      <c r="B159" s="19"/>
      <c r="C159" s="19"/>
      <c r="D159" s="31"/>
    </row>
    <row r="160" spans="1:4" s="64" customFormat="1" ht="12" customHeight="1">
      <c r="A160" s="140" t="s">
        <v>174</v>
      </c>
      <c r="B160" s="140"/>
      <c r="C160" s="14">
        <f>SUM(C161:C162)</f>
        <v>14562</v>
      </c>
      <c r="D160" s="58">
        <v>71.10287048482351</v>
      </c>
    </row>
    <row r="161" spans="1:4" s="64" customFormat="1" ht="12" customHeight="1">
      <c r="A161" s="133" t="s">
        <v>175</v>
      </c>
      <c r="B161" s="133"/>
      <c r="C161" s="16">
        <v>5909</v>
      </c>
      <c r="D161" s="34">
        <v>103.23235742088339</v>
      </c>
    </row>
    <row r="162" spans="1:4" s="64" customFormat="1" ht="12" customHeight="1">
      <c r="A162" s="141" t="s">
        <v>274</v>
      </c>
      <c r="B162" s="141"/>
      <c r="C162" s="22">
        <v>8653</v>
      </c>
      <c r="D162" s="34">
        <v>49.16214029816249</v>
      </c>
    </row>
    <row r="163" spans="1:4" s="64" customFormat="1" ht="12" customHeight="1">
      <c r="A163" s="19"/>
      <c r="B163" s="19"/>
      <c r="C163" s="19"/>
      <c r="D163" s="31"/>
    </row>
    <row r="164" spans="1:4" s="64" customFormat="1" ht="12" customHeight="1">
      <c r="A164" s="140" t="s">
        <v>181</v>
      </c>
      <c r="B164" s="140"/>
      <c r="C164" s="14">
        <f>SUM(C165:C167)</f>
        <v>36058</v>
      </c>
      <c r="D164" s="58">
        <v>15.624826668145767</v>
      </c>
    </row>
    <row r="165" spans="1:4" s="64" customFormat="1" ht="12" customHeight="1">
      <c r="A165" s="133" t="s">
        <v>182</v>
      </c>
      <c r="B165" s="133"/>
      <c r="C165" s="16">
        <v>6178</v>
      </c>
      <c r="D165" s="34">
        <v>29.572677241825833</v>
      </c>
    </row>
    <row r="166" spans="1:4" s="64" customFormat="1" ht="12" customHeight="1">
      <c r="A166" s="133" t="s">
        <v>183</v>
      </c>
      <c r="B166" s="133"/>
      <c r="C166" s="16">
        <v>20200</v>
      </c>
      <c r="D166" s="34">
        <v>8.673267326732672</v>
      </c>
    </row>
    <row r="167" spans="1:4" s="64" customFormat="1" ht="12" customHeight="1">
      <c r="A167" s="141" t="s">
        <v>237</v>
      </c>
      <c r="B167" s="141"/>
      <c r="C167" s="29">
        <v>9680</v>
      </c>
      <c r="D167" s="34">
        <v>21.229338842975206</v>
      </c>
    </row>
    <row r="168" spans="1:4" s="64" customFormat="1" ht="12" customHeight="1">
      <c r="A168" s="19"/>
      <c r="B168" s="19"/>
      <c r="C168" s="19"/>
      <c r="D168" s="31"/>
    </row>
    <row r="169" spans="1:4" s="64" customFormat="1" ht="12" customHeight="1">
      <c r="A169" s="140" t="s">
        <v>187</v>
      </c>
      <c r="B169" s="140"/>
      <c r="C169" s="14">
        <f>SUM(C170:C179)</f>
        <v>47953</v>
      </c>
      <c r="D169" s="58">
        <v>18.18030154526307</v>
      </c>
    </row>
    <row r="170" spans="1:4" s="64" customFormat="1" ht="12" customHeight="1">
      <c r="A170" s="133" t="s">
        <v>188</v>
      </c>
      <c r="B170" s="133"/>
      <c r="C170" s="16">
        <v>9435</v>
      </c>
      <c r="D170" s="34">
        <v>15.188129305776366</v>
      </c>
    </row>
    <row r="171" spans="1:4" s="64" customFormat="1" ht="12" customHeight="1">
      <c r="A171" s="133" t="s">
        <v>190</v>
      </c>
      <c r="B171" s="133"/>
      <c r="C171" s="16">
        <v>7518</v>
      </c>
      <c r="D171" s="34">
        <v>1.343442404894919</v>
      </c>
    </row>
    <row r="172" spans="1:4" s="64" customFormat="1" ht="12" customHeight="1">
      <c r="A172" s="133" t="s">
        <v>191</v>
      </c>
      <c r="B172" s="133"/>
      <c r="C172" s="16">
        <v>648</v>
      </c>
      <c r="D172" s="34">
        <v>140.5864197530864</v>
      </c>
    </row>
    <row r="173" spans="1:4" s="64" customFormat="1" ht="12" customHeight="1">
      <c r="A173" s="133" t="s">
        <v>196</v>
      </c>
      <c r="B173" s="133"/>
      <c r="C173" s="16">
        <v>1455</v>
      </c>
      <c r="D173" s="34">
        <v>11.47766323024055</v>
      </c>
    </row>
    <row r="174" spans="1:4" s="64" customFormat="1" ht="12" customHeight="1">
      <c r="A174" s="133" t="s">
        <v>197</v>
      </c>
      <c r="B174" s="133"/>
      <c r="C174" s="16">
        <v>13259</v>
      </c>
      <c r="D174" s="34">
        <v>21.03476883626216</v>
      </c>
    </row>
    <row r="175" spans="1:4" s="64" customFormat="1" ht="12" customHeight="1">
      <c r="A175" s="133" t="s">
        <v>198</v>
      </c>
      <c r="B175" s="133"/>
      <c r="C175" s="16">
        <v>1952</v>
      </c>
      <c r="D175" s="34">
        <v>40.57377049180328</v>
      </c>
    </row>
    <row r="176" spans="1:4" s="64" customFormat="1" ht="12" customHeight="1">
      <c r="A176" s="133" t="s">
        <v>201</v>
      </c>
      <c r="B176" s="133"/>
      <c r="C176" s="16">
        <v>3887</v>
      </c>
      <c r="D176" s="34">
        <v>8.361204013377927</v>
      </c>
    </row>
    <row r="177" spans="1:4" s="64" customFormat="1" ht="12" customHeight="1">
      <c r="A177" s="133" t="s">
        <v>202</v>
      </c>
      <c r="B177" s="133"/>
      <c r="C177" s="16">
        <v>596</v>
      </c>
      <c r="D177" s="34">
        <v>141.10738255033556</v>
      </c>
    </row>
    <row r="178" spans="1:4" s="64" customFormat="1" ht="12" customHeight="1">
      <c r="A178" s="133" t="s">
        <v>203</v>
      </c>
      <c r="B178" s="133"/>
      <c r="C178" s="16">
        <v>1682</v>
      </c>
      <c r="D178" s="34">
        <v>22.889417360285375</v>
      </c>
    </row>
    <row r="179" spans="1:4" s="64" customFormat="1" ht="12" customHeight="1">
      <c r="A179" s="141" t="s">
        <v>204</v>
      </c>
      <c r="B179" s="141"/>
      <c r="C179" s="22">
        <v>7521</v>
      </c>
      <c r="D179" s="34">
        <v>12.950405531179365</v>
      </c>
    </row>
    <row r="180" spans="1:4" s="64" customFormat="1" ht="12" customHeight="1">
      <c r="A180" s="19"/>
      <c r="B180" s="19"/>
      <c r="C180" s="19"/>
      <c r="D180" s="31"/>
    </row>
    <row r="181" spans="1:4" s="64" customFormat="1" ht="12" customHeight="1">
      <c r="A181" s="140" t="s">
        <v>206</v>
      </c>
      <c r="B181" s="140"/>
      <c r="C181" s="14">
        <f>SUM(C182:C189)</f>
        <v>273771</v>
      </c>
      <c r="D181" s="58">
        <v>128.6407252776956</v>
      </c>
    </row>
    <row r="182" spans="1:4" s="64" customFormat="1" ht="12" customHeight="1">
      <c r="A182" s="133" t="s">
        <v>207</v>
      </c>
      <c r="B182" s="133"/>
      <c r="C182" s="16">
        <f>SUM(C56:C66)</f>
        <v>10075</v>
      </c>
      <c r="D182" s="34">
        <v>494.0744416873449</v>
      </c>
    </row>
    <row r="183" spans="1:4" s="64" customFormat="1" ht="12" customHeight="1">
      <c r="A183" s="133" t="s">
        <v>208</v>
      </c>
      <c r="B183" s="133"/>
      <c r="C183" s="16">
        <f>SUM(C69:C115)</f>
        <v>30784</v>
      </c>
      <c r="D183" s="34">
        <v>491.3006756756757</v>
      </c>
    </row>
    <row r="184" spans="1:4" s="64" customFormat="1" ht="12" customHeight="1">
      <c r="A184" s="133" t="s">
        <v>209</v>
      </c>
      <c r="B184" s="133"/>
      <c r="C184" s="16">
        <f>SUM(C120:C138)</f>
        <v>55054</v>
      </c>
      <c r="D184" s="34">
        <v>116.53830784320849</v>
      </c>
    </row>
    <row r="185" spans="1:4" s="64" customFormat="1" ht="12" customHeight="1">
      <c r="A185" s="133" t="s">
        <v>210</v>
      </c>
      <c r="B185" s="133"/>
      <c r="C185" s="16">
        <f>SUM(C142:C149)</f>
        <v>56940</v>
      </c>
      <c r="D185" s="34">
        <v>10.40569020021075</v>
      </c>
    </row>
    <row r="186" spans="1:4" s="64" customFormat="1" ht="12" customHeight="1">
      <c r="A186" s="133" t="s">
        <v>211</v>
      </c>
      <c r="B186" s="133"/>
      <c r="C186" s="16">
        <f>SUM(C152:C157)</f>
        <v>22345</v>
      </c>
      <c r="D186" s="34">
        <v>252.2756768852092</v>
      </c>
    </row>
    <row r="187" spans="1:4" s="64" customFormat="1" ht="12" customHeight="1">
      <c r="A187" s="133" t="s">
        <v>212</v>
      </c>
      <c r="B187" s="133"/>
      <c r="C187" s="16">
        <f>SUM(C161:C162)</f>
        <v>14562</v>
      </c>
      <c r="D187" s="34">
        <v>71.10287048482351</v>
      </c>
    </row>
    <row r="188" spans="1:4" s="64" customFormat="1" ht="12" customHeight="1">
      <c r="A188" s="133" t="s">
        <v>213</v>
      </c>
      <c r="B188" s="133"/>
      <c r="C188" s="16">
        <f>SUM(C165:C167)</f>
        <v>36058</v>
      </c>
      <c r="D188" s="34">
        <v>15.624826668145767</v>
      </c>
    </row>
    <row r="189" spans="1:4" s="64" customFormat="1" ht="12" customHeight="1">
      <c r="A189" s="139" t="s">
        <v>214</v>
      </c>
      <c r="B189" s="139"/>
      <c r="C189" s="22">
        <f>SUM(C170:C179)</f>
        <v>47953</v>
      </c>
      <c r="D189" s="34">
        <v>18.18030154526307</v>
      </c>
    </row>
    <row r="190" spans="1:4" s="64" customFormat="1" ht="12" customHeight="1">
      <c r="A190" s="21"/>
      <c r="B190" s="21"/>
      <c r="C190" s="29"/>
      <c r="D190" s="31"/>
    </row>
    <row r="191" spans="1:4" s="64" customFormat="1" ht="12" customHeight="1">
      <c r="A191" s="140" t="s">
        <v>264</v>
      </c>
      <c r="B191" s="140"/>
      <c r="C191" s="14">
        <f>+C192+C193+C194+C195+C196</f>
        <v>106585</v>
      </c>
      <c r="D191" s="58">
        <v>306.6097480883802</v>
      </c>
    </row>
    <row r="192" spans="1:4" s="64" customFormat="1" ht="12" customHeight="1">
      <c r="A192" s="133" t="s">
        <v>259</v>
      </c>
      <c r="B192" s="133"/>
      <c r="C192" s="16">
        <f>+C152+C153+C156+C157</f>
        <v>20224</v>
      </c>
      <c r="D192" s="34">
        <v>261.88192246835445</v>
      </c>
    </row>
    <row r="193" spans="1:4" s="64" customFormat="1" ht="12" customHeight="1">
      <c r="A193" s="133" t="s">
        <v>260</v>
      </c>
      <c r="B193" s="133"/>
      <c r="C193" s="18">
        <f>+C56+C57+C78+C58+C59+C60+C61+C62+C63+C64+C65+C66</f>
        <v>10487</v>
      </c>
      <c r="D193" s="34">
        <v>478.9167540764756</v>
      </c>
    </row>
    <row r="194" spans="1:4" s="64" customFormat="1" ht="12" customHeight="1">
      <c r="A194" s="133" t="s">
        <v>261</v>
      </c>
      <c r="B194" s="133"/>
      <c r="C194" s="16">
        <f>+C120+C142+C121+C123+C126+C128+C129+C149+C130+C131+C132+C134+C135+C136+C137</f>
        <v>27638</v>
      </c>
      <c r="D194" s="34">
        <v>202.5725450466749</v>
      </c>
    </row>
    <row r="195" spans="1:4" s="64" customFormat="1" ht="12" customHeight="1">
      <c r="A195" s="133" t="s">
        <v>262</v>
      </c>
      <c r="B195" s="133"/>
      <c r="C195" s="16">
        <f>+C69+C70+C71+C72+C73+C74+C75+C76+C77+C79+C80+C81+C82+C83+C84+C85+C86+C87+C88+C89+C90+C91+C92+C93+C94+C95+C96+C97+C98+C99+C100+C101+C102+C103+C104+C105+C106+C107+C108+C109+C110+C112+C113+C114+C115+C111</f>
        <v>30372</v>
      </c>
      <c r="D195" s="34">
        <v>496.49677334386934</v>
      </c>
    </row>
    <row r="196" spans="1:4" s="64" customFormat="1" ht="12" customHeight="1">
      <c r="A196" s="76" t="s">
        <v>263</v>
      </c>
      <c r="B196" s="76"/>
      <c r="C196" s="22">
        <f>+C154+C124+C125+C155+C127+C162</f>
        <v>17864</v>
      </c>
      <c r="D196" s="34">
        <v>94.21182266009852</v>
      </c>
    </row>
    <row r="197" spans="1:4" s="64" customFormat="1" ht="12" customHeight="1">
      <c r="A197" s="25"/>
      <c r="B197" s="25"/>
      <c r="C197" s="26"/>
      <c r="D197" s="31"/>
    </row>
    <row r="198" spans="1:4" s="64" customFormat="1" ht="12" customHeight="1">
      <c r="A198" s="61" t="s">
        <v>265</v>
      </c>
      <c r="B198" s="61"/>
      <c r="C198" s="79">
        <f>+C181-C191</f>
        <v>167186</v>
      </c>
      <c r="D198" s="58">
        <v>15.181295084516647</v>
      </c>
    </row>
    <row r="199" spans="1:4" s="80" customFormat="1" ht="12" customHeight="1">
      <c r="A199" s="134"/>
      <c r="B199" s="135"/>
      <c r="C199" s="135"/>
      <c r="D199" s="135"/>
    </row>
    <row r="200" spans="1:4" s="119" customFormat="1" ht="12" customHeight="1">
      <c r="A200" s="136" t="s">
        <v>300</v>
      </c>
      <c r="B200" s="136"/>
      <c r="C200" s="136"/>
      <c r="D200" s="128"/>
    </row>
    <row r="201" spans="1:249" s="15" customFormat="1" ht="12.75">
      <c r="A201" s="137" t="s">
        <v>307</v>
      </c>
      <c r="B201" s="137"/>
      <c r="C201" s="137"/>
      <c r="D201" s="128"/>
      <c r="E201" s="80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</row>
    <row r="202" spans="1:249" s="15" customFormat="1" ht="12.75">
      <c r="A202" s="138" t="s">
        <v>248</v>
      </c>
      <c r="B202" s="138"/>
      <c r="C202" s="138"/>
      <c r="D202" s="128"/>
      <c r="E202" s="103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  <c r="GC202" s="59"/>
      <c r="GD202" s="59"/>
      <c r="GE202" s="59"/>
      <c r="GF202" s="59"/>
      <c r="GG202" s="59"/>
      <c r="GH202" s="59"/>
      <c r="GI202" s="59"/>
      <c r="GJ202" s="59"/>
      <c r="GK202" s="59"/>
      <c r="GL202" s="59"/>
      <c r="GM202" s="59"/>
      <c r="GN202" s="59"/>
      <c r="GO202" s="59"/>
      <c r="GP202" s="59"/>
      <c r="GQ202" s="59"/>
      <c r="GR202" s="59"/>
      <c r="GS202" s="59"/>
      <c r="GT202" s="59"/>
      <c r="GU202" s="59"/>
      <c r="GV202" s="59"/>
      <c r="GW202" s="59"/>
      <c r="GX202" s="59"/>
      <c r="GY202" s="59"/>
      <c r="GZ202" s="59"/>
      <c r="HA202" s="59"/>
      <c r="HB202" s="59"/>
      <c r="HC202" s="59"/>
      <c r="HD202" s="59"/>
      <c r="HE202" s="59"/>
      <c r="HF202" s="59"/>
      <c r="HG202" s="59"/>
      <c r="HH202" s="59"/>
      <c r="HI202" s="59"/>
      <c r="HJ202" s="59"/>
      <c r="HK202" s="59"/>
      <c r="HL202" s="59"/>
      <c r="HM202" s="59"/>
      <c r="HN202" s="59"/>
      <c r="HO202" s="59"/>
      <c r="HP202" s="59"/>
      <c r="HQ202" s="59"/>
      <c r="HR202" s="59"/>
      <c r="HS202" s="59"/>
      <c r="HT202" s="59"/>
      <c r="HU202" s="59"/>
      <c r="HV202" s="59"/>
      <c r="HW202" s="59"/>
      <c r="HX202" s="59"/>
      <c r="HY202" s="59"/>
      <c r="HZ202" s="59"/>
      <c r="IA202" s="59"/>
      <c r="IB202" s="59"/>
      <c r="IC202" s="59"/>
      <c r="ID202" s="59"/>
      <c r="IE202" s="59"/>
      <c r="IF202" s="59"/>
      <c r="IG202" s="59"/>
      <c r="IH202" s="59"/>
      <c r="II202" s="59"/>
      <c r="IJ202" s="59"/>
      <c r="IK202" s="59"/>
      <c r="IL202" s="59"/>
      <c r="IM202" s="59"/>
      <c r="IN202" s="59"/>
      <c r="IO202" s="59"/>
    </row>
    <row r="203" spans="1:249" s="15" customFormat="1" ht="23.25" customHeight="1">
      <c r="A203" s="129" t="s">
        <v>281</v>
      </c>
      <c r="B203" s="129"/>
      <c r="C203" s="129"/>
      <c r="D203" s="130"/>
      <c r="E203" s="103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59"/>
      <c r="IB203" s="59"/>
      <c r="IC203" s="59"/>
      <c r="ID203" s="59"/>
      <c r="IE203" s="59"/>
      <c r="IF203" s="59"/>
      <c r="IG203" s="59"/>
      <c r="IH203" s="59"/>
      <c r="II203" s="59"/>
      <c r="IJ203" s="59"/>
      <c r="IK203" s="59"/>
      <c r="IL203" s="59"/>
      <c r="IM203" s="59"/>
      <c r="IN203" s="59"/>
      <c r="IO203" s="59"/>
    </row>
    <row r="204" spans="1:5" s="65" customFormat="1" ht="12" customHeight="1">
      <c r="A204" s="131" t="s">
        <v>267</v>
      </c>
      <c r="B204" s="128"/>
      <c r="C204" s="128"/>
      <c r="D204" s="128"/>
      <c r="E204" s="93"/>
    </row>
    <row r="205" spans="1:249" s="15" customFormat="1" ht="7.5" customHeight="1">
      <c r="A205" s="127"/>
      <c r="B205" s="127"/>
      <c r="C205" s="127"/>
      <c r="D205" s="128"/>
      <c r="E205" s="103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  <c r="IM205" s="59"/>
      <c r="IN205" s="59"/>
      <c r="IO205" s="59"/>
    </row>
    <row r="206" spans="1:249" s="15" customFormat="1" ht="33" customHeight="1">
      <c r="A206" s="132" t="s">
        <v>290</v>
      </c>
      <c r="B206" s="132"/>
      <c r="C206" s="132"/>
      <c r="D206" s="130"/>
      <c r="E206" s="103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  <c r="GC206" s="59"/>
      <c r="GD206" s="59"/>
      <c r="GE206" s="59"/>
      <c r="GF206" s="59"/>
      <c r="GG206" s="59"/>
      <c r="GH206" s="59"/>
      <c r="GI206" s="59"/>
      <c r="GJ206" s="59"/>
      <c r="GK206" s="59"/>
      <c r="GL206" s="59"/>
      <c r="GM206" s="59"/>
      <c r="GN206" s="59"/>
      <c r="GO206" s="59"/>
      <c r="GP206" s="59"/>
      <c r="GQ206" s="59"/>
      <c r="GR206" s="59"/>
      <c r="GS206" s="59"/>
      <c r="GT206" s="59"/>
      <c r="GU206" s="59"/>
      <c r="GV206" s="59"/>
      <c r="GW206" s="59"/>
      <c r="GX206" s="59"/>
      <c r="GY206" s="59"/>
      <c r="GZ206" s="59"/>
      <c r="HA206" s="59"/>
      <c r="HB206" s="59"/>
      <c r="HC206" s="59"/>
      <c r="HD206" s="59"/>
      <c r="HE206" s="59"/>
      <c r="HF206" s="59"/>
      <c r="HG206" s="59"/>
      <c r="HH206" s="59"/>
      <c r="HI206" s="59"/>
      <c r="HJ206" s="59"/>
      <c r="HK206" s="59"/>
      <c r="HL206" s="59"/>
      <c r="HM206" s="59"/>
      <c r="HN206" s="59"/>
      <c r="HO206" s="59"/>
      <c r="HP206" s="59"/>
      <c r="HQ206" s="59"/>
      <c r="HR206" s="59"/>
      <c r="HS206" s="59"/>
      <c r="HT206" s="59"/>
      <c r="HU206" s="59"/>
      <c r="HV206" s="59"/>
      <c r="HW206" s="59"/>
      <c r="HX206" s="59"/>
      <c r="HY206" s="59"/>
      <c r="HZ206" s="59"/>
      <c r="IA206" s="59"/>
      <c r="IB206" s="59"/>
      <c r="IC206" s="59"/>
      <c r="ID206" s="59"/>
      <c r="IE206" s="59"/>
      <c r="IF206" s="59"/>
      <c r="IG206" s="59"/>
      <c r="IH206" s="59"/>
      <c r="II206" s="59"/>
      <c r="IJ206" s="59"/>
      <c r="IK206" s="59"/>
      <c r="IL206" s="59"/>
      <c r="IM206" s="59"/>
      <c r="IN206" s="59"/>
      <c r="IO206" s="59"/>
    </row>
    <row r="207" spans="1:249" s="49" customFormat="1" ht="7.5" customHeight="1">
      <c r="A207" s="127"/>
      <c r="B207" s="127"/>
      <c r="C207" s="127"/>
      <c r="D207" s="128"/>
      <c r="E207" s="103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  <c r="IM207" s="59"/>
      <c r="IN207" s="59"/>
      <c r="IO207" s="59"/>
    </row>
    <row r="208" spans="1:249" s="1" customFormat="1" ht="12.75">
      <c r="A208" s="127" t="s">
        <v>304</v>
      </c>
      <c r="B208" s="127"/>
      <c r="C208" s="127"/>
      <c r="D208" s="128"/>
      <c r="E208" s="103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  <c r="IM208" s="59"/>
      <c r="IN208" s="59"/>
      <c r="IO208" s="59"/>
    </row>
    <row r="209" spans="1:249" s="1" customFormat="1" ht="12.75">
      <c r="A209" s="127" t="s">
        <v>223</v>
      </c>
      <c r="B209" s="127"/>
      <c r="C209" s="127"/>
      <c r="D209" s="128"/>
      <c r="E209" s="103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  <c r="ID209" s="59"/>
      <c r="IE209" s="59"/>
      <c r="IF209" s="59"/>
      <c r="IG209" s="59"/>
      <c r="IH209" s="59"/>
      <c r="II209" s="59"/>
      <c r="IJ209" s="59"/>
      <c r="IK209" s="59"/>
      <c r="IL209" s="59"/>
      <c r="IM209" s="59"/>
      <c r="IN209" s="59"/>
      <c r="IO209" s="59"/>
    </row>
  </sheetData>
  <sheetProtection/>
  <mergeCells count="169">
    <mergeCell ref="A1:D1"/>
    <mergeCell ref="A2:D2"/>
    <mergeCell ref="A3:D3"/>
    <mergeCell ref="A4:D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B139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B151"/>
    <mergeCell ref="A152:B152"/>
    <mergeCell ref="A153:B153"/>
    <mergeCell ref="A154:B154"/>
    <mergeCell ref="A155:B155"/>
    <mergeCell ref="A156:B156"/>
    <mergeCell ref="A157:B157"/>
    <mergeCell ref="A160:B160"/>
    <mergeCell ref="A161:B161"/>
    <mergeCell ref="A162:B162"/>
    <mergeCell ref="A164:B164"/>
    <mergeCell ref="A165:B165"/>
    <mergeCell ref="A166:B166"/>
    <mergeCell ref="A167:B167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B191"/>
    <mergeCell ref="A192:B192"/>
    <mergeCell ref="A193:B193"/>
    <mergeCell ref="A194:B194"/>
    <mergeCell ref="A195:B195"/>
    <mergeCell ref="A199:D199"/>
    <mergeCell ref="A200:D200"/>
    <mergeCell ref="A201:D201"/>
    <mergeCell ref="A202:D202"/>
    <mergeCell ref="A209:D209"/>
    <mergeCell ref="A203:D203"/>
    <mergeCell ref="A204:D204"/>
    <mergeCell ref="A205:D205"/>
    <mergeCell ref="A206:D206"/>
    <mergeCell ref="A207:D207"/>
    <mergeCell ref="A208:D2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20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4" width="15.7109375" style="82" customWidth="1"/>
    <col min="5" max="16384" width="9.140625" style="81" customWidth="1"/>
  </cols>
  <sheetData>
    <row r="1" spans="1:4" s="126" customFormat="1" ht="12.75" customHeight="1">
      <c r="A1" s="148"/>
      <c r="B1" s="148"/>
      <c r="C1" s="148"/>
      <c r="D1" s="128"/>
    </row>
    <row r="2" spans="1:4" s="126" customFormat="1" ht="12.75" customHeight="1">
      <c r="A2" s="149" t="s">
        <v>296</v>
      </c>
      <c r="B2" s="149"/>
      <c r="C2" s="149"/>
      <c r="D2" s="128"/>
    </row>
    <row r="3" spans="1:4" s="4" customFormat="1" ht="12.75" customHeight="1">
      <c r="A3" s="150"/>
      <c r="B3" s="150"/>
      <c r="C3" s="150"/>
      <c r="D3" s="128"/>
    </row>
    <row r="4" spans="1:4" s="4" customFormat="1" ht="12.75" customHeight="1">
      <c r="A4" s="151"/>
      <c r="B4" s="151"/>
      <c r="C4" s="151"/>
      <c r="D4" s="152"/>
    </row>
    <row r="5" spans="1:4" s="100" customFormat="1" ht="12" customHeight="1">
      <c r="A5" s="153"/>
      <c r="B5" s="153"/>
      <c r="C5" s="6" t="s">
        <v>218</v>
      </c>
      <c r="D5" s="66" t="s">
        <v>225</v>
      </c>
    </row>
    <row r="6" spans="1:4" s="100" customFormat="1" ht="12" customHeight="1">
      <c r="A6" s="154"/>
      <c r="B6" s="154"/>
      <c r="C6" s="7" t="s">
        <v>224</v>
      </c>
      <c r="D6" s="94"/>
    </row>
    <row r="7" spans="1:4" s="101" customFormat="1" ht="12" customHeight="1">
      <c r="A7" s="146"/>
      <c r="B7" s="146"/>
      <c r="C7" s="146"/>
      <c r="D7" s="95"/>
    </row>
    <row r="8" spans="1:4" s="77" customFormat="1" ht="12" customHeight="1">
      <c r="A8" s="147" t="s">
        <v>255</v>
      </c>
      <c r="B8" s="147"/>
      <c r="C8" s="10">
        <f>C10+C21+C36+C40+C50+C116+C117+C139+C158</f>
        <v>281215</v>
      </c>
      <c r="D8" s="58">
        <v>124.81055420230074</v>
      </c>
    </row>
    <row r="9" spans="1:4" s="77" customFormat="1" ht="12" customHeight="1">
      <c r="A9" s="11"/>
      <c r="B9" s="11"/>
      <c r="C9" s="12"/>
      <c r="D9" s="12"/>
    </row>
    <row r="10" spans="1:4" s="78" customFormat="1" ht="12" customHeight="1">
      <c r="A10" s="140" t="s">
        <v>0</v>
      </c>
      <c r="B10" s="140"/>
      <c r="C10" s="14">
        <f>C11+C15+C19</f>
        <v>98573</v>
      </c>
      <c r="D10" s="58">
        <v>25.188439024885113</v>
      </c>
    </row>
    <row r="11" spans="1:4" s="64" customFormat="1" ht="12" customHeight="1">
      <c r="A11" s="133" t="s">
        <v>1</v>
      </c>
      <c r="B11" s="133"/>
      <c r="C11" s="16">
        <f>C12+C13+C14</f>
        <v>47953</v>
      </c>
      <c r="D11" s="34">
        <v>18.40760744896044</v>
      </c>
    </row>
    <row r="12" spans="1:4" s="64" customFormat="1" ht="12" customHeight="1">
      <c r="A12" s="17"/>
      <c r="B12" s="18" t="s">
        <v>2</v>
      </c>
      <c r="C12" s="16">
        <f>C170+C171+C173+C178+C179</f>
        <v>27611</v>
      </c>
      <c r="D12" s="34">
        <v>11.354170439317663</v>
      </c>
    </row>
    <row r="13" spans="1:4" s="64" customFormat="1" ht="12" customHeight="1">
      <c r="A13" s="17"/>
      <c r="B13" s="18" t="s">
        <v>3</v>
      </c>
      <c r="C13" s="16">
        <f>+C174</f>
        <v>13259</v>
      </c>
      <c r="D13" s="34">
        <v>21.291198431254244</v>
      </c>
    </row>
    <row r="14" spans="1:4" s="64" customFormat="1" ht="12" customHeight="1">
      <c r="A14" s="17"/>
      <c r="B14" s="19" t="s">
        <v>4</v>
      </c>
      <c r="C14" s="16">
        <f>C172+C175+C176+C177</f>
        <v>7083</v>
      </c>
      <c r="D14" s="34">
        <v>40.50543554990823</v>
      </c>
    </row>
    <row r="15" spans="1:4" s="64" customFormat="1" ht="12" customHeight="1">
      <c r="A15" s="133" t="s">
        <v>5</v>
      </c>
      <c r="B15" s="133"/>
      <c r="C15" s="16">
        <f>C16+C17+C18</f>
        <v>36058</v>
      </c>
      <c r="D15" s="34">
        <v>15.68583948083643</v>
      </c>
    </row>
    <row r="16" spans="1:4" s="64" customFormat="1" ht="12" customHeight="1">
      <c r="A16" s="17"/>
      <c r="B16" s="18" t="s">
        <v>6</v>
      </c>
      <c r="C16" s="16">
        <f>+C166</f>
        <v>20200</v>
      </c>
      <c r="D16" s="34">
        <v>8.762376237623762</v>
      </c>
    </row>
    <row r="17" spans="1:4" s="64" customFormat="1" ht="12" customHeight="1">
      <c r="A17" s="17"/>
      <c r="B17" s="18" t="s">
        <v>7</v>
      </c>
      <c r="C17" s="16">
        <f>+C165</f>
        <v>6178</v>
      </c>
      <c r="D17" s="34">
        <v>29.24894787957268</v>
      </c>
    </row>
    <row r="18" spans="1:4" s="64" customFormat="1" ht="12" customHeight="1">
      <c r="A18" s="20"/>
      <c r="B18" s="18" t="s">
        <v>8</v>
      </c>
      <c r="C18" s="16">
        <f>C167</f>
        <v>9680</v>
      </c>
      <c r="D18" s="34">
        <v>21.477272727272727</v>
      </c>
    </row>
    <row r="19" spans="1:4" s="64" customFormat="1" ht="12" customHeight="1">
      <c r="A19" s="139" t="s">
        <v>9</v>
      </c>
      <c r="B19" s="139"/>
      <c r="C19" s="22">
        <f>C161+C162</f>
        <v>14562</v>
      </c>
      <c r="D19" s="34">
        <v>71.04793297623952</v>
      </c>
    </row>
    <row r="20" spans="1:4" s="64" customFormat="1" ht="12" customHeight="1">
      <c r="A20" s="20"/>
      <c r="B20" s="20"/>
      <c r="C20" s="20"/>
      <c r="D20" s="20"/>
    </row>
    <row r="21" spans="1:4" s="78" customFormat="1" ht="12" customHeight="1">
      <c r="A21" s="140" t="s">
        <v>234</v>
      </c>
      <c r="B21" s="140"/>
      <c r="C21" s="14">
        <f>C22+C23+C24+C27+C30+C31</f>
        <v>111994</v>
      </c>
      <c r="D21" s="58">
        <v>62.2586924299516</v>
      </c>
    </row>
    <row r="22" spans="1:4" s="64" customFormat="1" ht="12" customHeight="1">
      <c r="A22" s="133" t="s">
        <v>11</v>
      </c>
      <c r="B22" s="133"/>
      <c r="C22" s="16">
        <f>C120+C121+C122+C128+C129+C131+C132+C134+C135</f>
        <v>6800</v>
      </c>
      <c r="D22" s="34">
        <v>607.5</v>
      </c>
    </row>
    <row r="23" spans="1:4" s="64" customFormat="1" ht="12" customHeight="1">
      <c r="A23" s="133" t="s">
        <v>12</v>
      </c>
      <c r="B23" s="133"/>
      <c r="C23" s="16">
        <f>C125</f>
        <v>5179</v>
      </c>
      <c r="D23" s="34">
        <v>99.69106005020274</v>
      </c>
    </row>
    <row r="24" spans="1:4" s="64" customFormat="1" ht="12" customHeight="1">
      <c r="A24" s="133" t="s">
        <v>13</v>
      </c>
      <c r="B24" s="133"/>
      <c r="C24" s="16">
        <f>C25+C26</f>
        <v>26038</v>
      </c>
      <c r="D24" s="34">
        <v>49.450802673016355</v>
      </c>
    </row>
    <row r="25" spans="1:4" s="64" customFormat="1" ht="12" customHeight="1">
      <c r="A25" s="23"/>
      <c r="B25" s="18" t="s">
        <v>14</v>
      </c>
      <c r="C25" s="16">
        <f>+C130+C138</f>
        <v>23063</v>
      </c>
      <c r="D25" s="34">
        <v>4.335949356111521</v>
      </c>
    </row>
    <row r="26" spans="1:4" s="64" customFormat="1" ht="12" customHeight="1">
      <c r="A26" s="20"/>
      <c r="B26" s="18" t="s">
        <v>15</v>
      </c>
      <c r="C26" s="16">
        <f>C124+C126+C127+C136</f>
        <v>2975</v>
      </c>
      <c r="D26" s="34">
        <v>399.1932773109244</v>
      </c>
    </row>
    <row r="27" spans="1:4" s="64" customFormat="1" ht="12" customHeight="1">
      <c r="A27" s="133" t="s">
        <v>16</v>
      </c>
      <c r="B27" s="133"/>
      <c r="C27" s="16">
        <f>C28+C29</f>
        <v>6498</v>
      </c>
      <c r="D27" s="34">
        <v>57.89473684210527</v>
      </c>
    </row>
    <row r="28" spans="1:4" s="64" customFormat="1" ht="12" customHeight="1">
      <c r="A28" s="23"/>
      <c r="B28" s="18" t="s">
        <v>17</v>
      </c>
      <c r="C28" s="16">
        <f>+C123</f>
        <v>5339</v>
      </c>
      <c r="D28" s="34">
        <v>21.258662670912155</v>
      </c>
    </row>
    <row r="29" spans="1:4" s="64" customFormat="1" ht="12" customHeight="1">
      <c r="A29" s="20"/>
      <c r="B29" s="18" t="s">
        <v>18</v>
      </c>
      <c r="C29" s="16">
        <f>C137</f>
        <v>1159</v>
      </c>
      <c r="D29" s="34">
        <v>226.6609145815358</v>
      </c>
    </row>
    <row r="30" spans="1:4" s="64" customFormat="1" ht="12" customHeight="1">
      <c r="A30" s="133" t="s">
        <v>19</v>
      </c>
      <c r="B30" s="133"/>
      <c r="C30" s="16">
        <f>C133</f>
        <v>10539</v>
      </c>
      <c r="D30" s="34">
        <v>6.290919442072303</v>
      </c>
    </row>
    <row r="31" spans="1:4" s="64" customFormat="1" ht="12" customHeight="1">
      <c r="A31" s="133" t="s">
        <v>235</v>
      </c>
      <c r="B31" s="133"/>
      <c r="C31" s="16">
        <f>C32+C33+C34</f>
        <v>56940</v>
      </c>
      <c r="D31" s="34">
        <v>10.453108535300316</v>
      </c>
    </row>
    <row r="32" spans="1:4" s="64" customFormat="1" ht="12" customHeight="1">
      <c r="A32" s="23"/>
      <c r="B32" s="18" t="s">
        <v>21</v>
      </c>
      <c r="C32" s="16">
        <f>C147</f>
        <v>18753</v>
      </c>
      <c r="D32" s="34">
        <v>2.6662400682557457</v>
      </c>
    </row>
    <row r="33" spans="1:4" s="64" customFormat="1" ht="12" customHeight="1">
      <c r="A33" s="17"/>
      <c r="B33" s="18" t="s">
        <v>22</v>
      </c>
      <c r="C33" s="16">
        <f>C143+C144+C145+C148</f>
        <v>9206</v>
      </c>
      <c r="D33" s="34">
        <v>1.9878340212904626</v>
      </c>
    </row>
    <row r="34" spans="1:4" s="64" customFormat="1" ht="12" customHeight="1">
      <c r="A34" s="17"/>
      <c r="B34" s="24" t="s">
        <v>236</v>
      </c>
      <c r="C34" s="22">
        <f>C142+C146+C149</f>
        <v>28981</v>
      </c>
      <c r="D34" s="34">
        <v>18.180877126393156</v>
      </c>
    </row>
    <row r="35" spans="1:4" s="64" customFormat="1" ht="12" customHeight="1">
      <c r="A35" s="20"/>
      <c r="B35" s="20"/>
      <c r="C35" s="20"/>
      <c r="D35" s="20"/>
    </row>
    <row r="36" spans="1:4" s="78" customFormat="1" ht="12" customHeight="1">
      <c r="A36" s="140" t="s">
        <v>24</v>
      </c>
      <c r="B36" s="140"/>
      <c r="C36" s="14">
        <f>C37+C38</f>
        <v>21062</v>
      </c>
      <c r="D36" s="58">
        <v>263.5599658152122</v>
      </c>
    </row>
    <row r="37" spans="1:4" s="64" customFormat="1" ht="12" customHeight="1">
      <c r="A37" s="133" t="s">
        <v>25</v>
      </c>
      <c r="B37" s="133"/>
      <c r="C37" s="16">
        <f>C152+C153+C156</f>
        <v>19569</v>
      </c>
      <c r="D37" s="34">
        <v>255.35796412693546</v>
      </c>
    </row>
    <row r="38" spans="1:4" s="64" customFormat="1" ht="12" customHeight="1">
      <c r="A38" s="139" t="s">
        <v>26</v>
      </c>
      <c r="B38" s="139"/>
      <c r="C38" s="22">
        <f>+C154+C157</f>
        <v>1493</v>
      </c>
      <c r="D38" s="34">
        <v>371.0649698593436</v>
      </c>
    </row>
    <row r="39" spans="1:4" s="64" customFormat="1" ht="12" customHeight="1">
      <c r="A39" s="20"/>
      <c r="B39" s="20"/>
      <c r="C39" s="20"/>
      <c r="D39" s="20"/>
    </row>
    <row r="40" spans="1:4" s="78" customFormat="1" ht="12" customHeight="1">
      <c r="A40" s="140" t="s">
        <v>27</v>
      </c>
      <c r="B40" s="140"/>
      <c r="C40" s="14">
        <f>C41+C42+C45</f>
        <v>29506</v>
      </c>
      <c r="D40" s="58">
        <v>493.40473124110355</v>
      </c>
    </row>
    <row r="41" spans="1:4" s="64" customFormat="1" ht="12" customHeight="1">
      <c r="A41" s="133" t="s">
        <v>28</v>
      </c>
      <c r="B41" s="133"/>
      <c r="C41" s="16">
        <f>C80+C81+C84+C85+C86+C88+C90+C91+C94+C95+C99+C100+C104+C106+C108+C109+C114+C115</f>
        <v>10376</v>
      </c>
      <c r="D41" s="34">
        <v>947.8797224363916</v>
      </c>
    </row>
    <row r="42" spans="1:4" s="64" customFormat="1" ht="12" customHeight="1">
      <c r="A42" s="145" t="s">
        <v>29</v>
      </c>
      <c r="B42" s="145"/>
      <c r="C42" s="16">
        <f>C43+C44</f>
        <v>11487</v>
      </c>
      <c r="D42" s="34">
        <v>206.3114825454862</v>
      </c>
    </row>
    <row r="43" spans="1:4" s="64" customFormat="1" ht="12" customHeight="1">
      <c r="A43" s="24"/>
      <c r="B43" s="18" t="s">
        <v>30</v>
      </c>
      <c r="C43" s="16">
        <f>C74+C98+C89+C155+C93+C96+C110</f>
        <v>7024</v>
      </c>
      <c r="D43" s="34">
        <v>193.28018223234625</v>
      </c>
    </row>
    <row r="44" spans="1:4" s="64" customFormat="1" ht="12" customHeight="1">
      <c r="A44" s="24"/>
      <c r="B44" s="18" t="s">
        <v>31</v>
      </c>
      <c r="C44" s="16">
        <f>C82+C103+C105</f>
        <v>4463</v>
      </c>
      <c r="D44" s="34">
        <v>226.82052431100158</v>
      </c>
    </row>
    <row r="45" spans="1:4" s="64" customFormat="1" ht="12" customHeight="1">
      <c r="A45" s="133" t="s">
        <v>33</v>
      </c>
      <c r="B45" s="133"/>
      <c r="C45" s="16">
        <f>C46+C47+C48</f>
        <v>7643</v>
      </c>
      <c r="D45" s="34">
        <v>307.902656025121</v>
      </c>
    </row>
    <row r="46" spans="1:4" s="64" customFormat="1" ht="12" customHeight="1">
      <c r="A46" s="24"/>
      <c r="B46" s="18" t="s">
        <v>34</v>
      </c>
      <c r="C46" s="16">
        <f>+C70+C71+C79+C97</f>
        <v>3371</v>
      </c>
      <c r="D46" s="34">
        <v>83.62503708098488</v>
      </c>
    </row>
    <row r="47" spans="1:4" s="64" customFormat="1" ht="12" customHeight="1">
      <c r="A47" s="24"/>
      <c r="B47" s="18" t="s">
        <v>35</v>
      </c>
      <c r="C47" s="16">
        <f>C73+C75+C87+C102+C107+C111</f>
        <v>2754</v>
      </c>
      <c r="D47" s="34">
        <v>246.94989106753812</v>
      </c>
    </row>
    <row r="48" spans="1:4" s="64" customFormat="1" ht="12" customHeight="1">
      <c r="A48" s="24"/>
      <c r="B48" s="24" t="s">
        <v>36</v>
      </c>
      <c r="C48" s="22">
        <f>C69+C76+C83+C92+C101+C113</f>
        <v>1518</v>
      </c>
      <c r="D48" s="34">
        <v>916.5349143610014</v>
      </c>
    </row>
    <row r="49" spans="1:4" s="64" customFormat="1" ht="12" customHeight="1">
      <c r="A49" s="19"/>
      <c r="B49" s="19"/>
      <c r="C49" s="19"/>
      <c r="D49" s="19"/>
    </row>
    <row r="50" spans="1:4" s="78" customFormat="1" ht="12" customHeight="1">
      <c r="A50" s="140" t="s">
        <v>37</v>
      </c>
      <c r="B50" s="140"/>
      <c r="C50" s="14">
        <f>C51+C52+C53</f>
        <v>12636</v>
      </c>
      <c r="D50" s="58">
        <v>437.92339347894904</v>
      </c>
    </row>
    <row r="51" spans="1:4" s="64" customFormat="1" ht="12" customHeight="1">
      <c r="A51" s="133" t="s">
        <v>38</v>
      </c>
      <c r="B51" s="133"/>
      <c r="C51" s="16">
        <f>C56+C59+C62+C66</f>
        <v>1177</v>
      </c>
      <c r="D51" s="34">
        <v>1582.412914188615</v>
      </c>
    </row>
    <row r="52" spans="1:4" s="64" customFormat="1" ht="12" customHeight="1">
      <c r="A52" s="133" t="s">
        <v>39</v>
      </c>
      <c r="B52" s="133"/>
      <c r="C52" s="16">
        <f>C72+C77+C78+C60+C61+C63+C64+C65+C112</f>
        <v>7727</v>
      </c>
      <c r="D52" s="34">
        <v>421.7807687330141</v>
      </c>
    </row>
    <row r="53" spans="1:4" s="64" customFormat="1" ht="12" customHeight="1">
      <c r="A53" s="139" t="s">
        <v>40</v>
      </c>
      <c r="B53" s="139"/>
      <c r="C53" s="22">
        <f>C58+C57</f>
        <v>3732</v>
      </c>
      <c r="D53" s="34">
        <v>110.39657020364415</v>
      </c>
    </row>
    <row r="54" spans="1:4" s="64" customFormat="1" ht="12" customHeight="1">
      <c r="A54" s="19"/>
      <c r="B54" s="25"/>
      <c r="C54" s="26"/>
      <c r="D54" s="26"/>
    </row>
    <row r="55" spans="1:4" s="64" customFormat="1" ht="12" customHeight="1">
      <c r="A55" s="144" t="s">
        <v>41</v>
      </c>
      <c r="B55" s="144"/>
      <c r="C55" s="12">
        <f>SUM(C56:C66)</f>
        <v>10075</v>
      </c>
      <c r="D55" s="58">
        <v>495.9702233250621</v>
      </c>
    </row>
    <row r="56" spans="1:4" s="64" customFormat="1" ht="12" customHeight="1">
      <c r="A56" s="133" t="s">
        <v>42</v>
      </c>
      <c r="B56" s="133"/>
      <c r="C56" s="16">
        <v>253</v>
      </c>
      <c r="D56" s="34">
        <v>1280.6324110671937</v>
      </c>
    </row>
    <row r="57" spans="1:4" s="64" customFormat="1" ht="12" customHeight="1">
      <c r="A57" s="133" t="s">
        <v>44</v>
      </c>
      <c r="B57" s="133"/>
      <c r="C57" s="16">
        <v>2548</v>
      </c>
      <c r="D57" s="34">
        <v>75.58869701726844</v>
      </c>
    </row>
    <row r="58" spans="1:4" s="64" customFormat="1" ht="12" customHeight="1">
      <c r="A58" s="133" t="s">
        <v>45</v>
      </c>
      <c r="B58" s="133"/>
      <c r="C58" s="16">
        <v>1184</v>
      </c>
      <c r="D58" s="34">
        <v>185.30405405405406</v>
      </c>
    </row>
    <row r="59" spans="1:4" s="64" customFormat="1" ht="12" customHeight="1">
      <c r="A59" s="133" t="s">
        <v>46</v>
      </c>
      <c r="B59" s="133"/>
      <c r="C59" s="16">
        <v>535</v>
      </c>
      <c r="D59" s="34">
        <v>1417.0093457943926</v>
      </c>
    </row>
    <row r="60" spans="1:4" s="64" customFormat="1" ht="12" customHeight="1">
      <c r="A60" s="133" t="s">
        <v>47</v>
      </c>
      <c r="B60" s="133"/>
      <c r="C60" s="16">
        <v>246</v>
      </c>
      <c r="D60" s="34">
        <v>1165.4471544715448</v>
      </c>
    </row>
    <row r="61" spans="1:4" s="64" customFormat="1" ht="12" customHeight="1">
      <c r="A61" s="133" t="s">
        <v>49</v>
      </c>
      <c r="B61" s="133"/>
      <c r="C61" s="16">
        <v>3177</v>
      </c>
      <c r="D61" s="34">
        <v>469.05886056027697</v>
      </c>
    </row>
    <row r="62" spans="1:4" s="64" customFormat="1" ht="12" customHeight="1">
      <c r="A62" s="133" t="s">
        <v>51</v>
      </c>
      <c r="B62" s="133"/>
      <c r="C62" s="16">
        <v>226</v>
      </c>
      <c r="D62" s="34">
        <v>1965.0442477876104</v>
      </c>
    </row>
    <row r="63" spans="1:4" s="64" customFormat="1" ht="12" customHeight="1">
      <c r="A63" s="133" t="s">
        <v>52</v>
      </c>
      <c r="B63" s="133"/>
      <c r="C63" s="16">
        <v>523</v>
      </c>
      <c r="D63" s="34">
        <v>447.036328871893</v>
      </c>
    </row>
    <row r="64" spans="1:4" s="64" customFormat="1" ht="12" customHeight="1">
      <c r="A64" s="133" t="s">
        <v>53</v>
      </c>
      <c r="B64" s="133"/>
      <c r="C64" s="16">
        <v>605</v>
      </c>
      <c r="D64" s="34">
        <v>434.04958677685954</v>
      </c>
    </row>
    <row r="65" spans="1:4" s="64" customFormat="1" ht="12" customHeight="1">
      <c r="A65" s="133" t="s">
        <v>54</v>
      </c>
      <c r="B65" s="133"/>
      <c r="C65" s="16">
        <v>615</v>
      </c>
      <c r="D65" s="34">
        <v>730.2439024390244</v>
      </c>
    </row>
    <row r="66" spans="1:4" s="64" customFormat="1" ht="12" customHeight="1">
      <c r="A66" s="139" t="s">
        <v>55</v>
      </c>
      <c r="B66" s="139"/>
      <c r="C66" s="22">
        <v>163</v>
      </c>
      <c r="D66" s="34">
        <v>2063.19018404908</v>
      </c>
    </row>
    <row r="67" spans="1:4" s="64" customFormat="1" ht="12" customHeight="1">
      <c r="A67" s="19"/>
      <c r="B67" s="19"/>
      <c r="C67" s="19"/>
      <c r="D67" s="30"/>
    </row>
    <row r="68" spans="1:4" s="64" customFormat="1" ht="12" customHeight="1">
      <c r="A68" s="140" t="s">
        <v>56</v>
      </c>
      <c r="B68" s="140"/>
      <c r="C68" s="14">
        <f>SUM(C69:C115)</f>
        <v>30784</v>
      </c>
      <c r="D68" s="58">
        <v>489.07224532224535</v>
      </c>
    </row>
    <row r="69" spans="1:4" s="64" customFormat="1" ht="12" customHeight="1">
      <c r="A69" s="133" t="s">
        <v>57</v>
      </c>
      <c r="B69" s="133"/>
      <c r="C69" s="16">
        <v>249</v>
      </c>
      <c r="D69" s="34">
        <v>1757.4297188755017</v>
      </c>
    </row>
    <row r="70" spans="1:4" s="64" customFormat="1" ht="12" customHeight="1">
      <c r="A70" s="133" t="s">
        <v>58</v>
      </c>
      <c r="B70" s="133"/>
      <c r="C70" s="16">
        <v>2206</v>
      </c>
      <c r="D70" s="34">
        <v>62.55666364460563</v>
      </c>
    </row>
    <row r="71" spans="1:4" s="64" customFormat="1" ht="12" customHeight="1">
      <c r="A71" s="133" t="s">
        <v>59</v>
      </c>
      <c r="B71" s="133"/>
      <c r="C71" s="16">
        <v>259</v>
      </c>
      <c r="D71" s="34">
        <v>136.67953667953668</v>
      </c>
    </row>
    <row r="72" spans="1:4" s="64" customFormat="1" ht="12" customHeight="1">
      <c r="A72" s="133" t="s">
        <v>60</v>
      </c>
      <c r="B72" s="133"/>
      <c r="C72" s="16">
        <v>849</v>
      </c>
      <c r="D72" s="34">
        <v>116.13663133097762</v>
      </c>
    </row>
    <row r="73" spans="1:4" s="64" customFormat="1" ht="12" customHeight="1">
      <c r="A73" s="133" t="s">
        <v>61</v>
      </c>
      <c r="B73" s="133"/>
      <c r="C73" s="16">
        <v>380</v>
      </c>
      <c r="D73" s="34">
        <v>77.36842105263158</v>
      </c>
    </row>
    <row r="74" spans="1:4" s="64" customFormat="1" ht="12" customHeight="1">
      <c r="A74" s="133" t="s">
        <v>62</v>
      </c>
      <c r="B74" s="133"/>
      <c r="C74" s="16">
        <v>187</v>
      </c>
      <c r="D74" s="34">
        <v>822.4598930481284</v>
      </c>
    </row>
    <row r="75" spans="1:4" s="64" customFormat="1" ht="12" customHeight="1">
      <c r="A75" s="133" t="s">
        <v>63</v>
      </c>
      <c r="B75" s="133"/>
      <c r="C75" s="16">
        <v>254</v>
      </c>
      <c r="D75" s="34">
        <v>237.7952755905512</v>
      </c>
    </row>
    <row r="76" spans="1:4" s="64" customFormat="1" ht="12" customHeight="1">
      <c r="A76" s="133" t="s">
        <v>64</v>
      </c>
      <c r="B76" s="133"/>
      <c r="C76" s="16">
        <v>640</v>
      </c>
      <c r="D76" s="34">
        <v>420.15624999999994</v>
      </c>
    </row>
    <row r="77" spans="1:4" s="64" customFormat="1" ht="12" customHeight="1">
      <c r="A77" s="133" t="s">
        <v>65</v>
      </c>
      <c r="B77" s="133"/>
      <c r="C77" s="16">
        <v>185</v>
      </c>
      <c r="D77" s="34">
        <v>512.4324324324324</v>
      </c>
    </row>
    <row r="78" spans="1:4" s="64" customFormat="1" ht="12" customHeight="1">
      <c r="A78" s="133" t="s">
        <v>67</v>
      </c>
      <c r="B78" s="133"/>
      <c r="C78" s="16">
        <v>412</v>
      </c>
      <c r="D78" s="34">
        <v>109.46601941747574</v>
      </c>
    </row>
    <row r="79" spans="1:4" s="64" customFormat="1" ht="12" customHeight="1">
      <c r="A79" s="133" t="s">
        <v>68</v>
      </c>
      <c r="B79" s="133"/>
      <c r="C79" s="16">
        <v>396</v>
      </c>
      <c r="D79" s="34">
        <v>192.17171717171718</v>
      </c>
    </row>
    <row r="80" spans="1:4" s="64" customFormat="1" ht="12" customHeight="1">
      <c r="A80" s="133" t="s">
        <v>69</v>
      </c>
      <c r="B80" s="133"/>
      <c r="C80" s="16">
        <v>76</v>
      </c>
      <c r="D80" s="34">
        <v>2001.3157894736842</v>
      </c>
    </row>
    <row r="81" spans="1:4" s="64" customFormat="1" ht="12" customHeight="1">
      <c r="A81" s="133" t="s">
        <v>71</v>
      </c>
      <c r="B81" s="133"/>
      <c r="C81" s="16">
        <v>128</v>
      </c>
      <c r="D81" s="34">
        <v>1798.4375</v>
      </c>
    </row>
    <row r="82" spans="1:4" s="64" customFormat="1" ht="12" customHeight="1">
      <c r="A82" s="133" t="s">
        <v>72</v>
      </c>
      <c r="B82" s="133"/>
      <c r="C82" s="16">
        <v>3638</v>
      </c>
      <c r="D82" s="34">
        <v>185.67894447498625</v>
      </c>
    </row>
    <row r="83" spans="1:4" s="64" customFormat="1" ht="12" customHeight="1">
      <c r="A83" s="133" t="s">
        <v>75</v>
      </c>
      <c r="B83" s="133"/>
      <c r="C83" s="16">
        <v>279</v>
      </c>
      <c r="D83" s="34">
        <v>1550.8960573476702</v>
      </c>
    </row>
    <row r="84" spans="1:4" s="64" customFormat="1" ht="12" customHeight="1">
      <c r="A84" s="133" t="s">
        <v>78</v>
      </c>
      <c r="B84" s="133"/>
      <c r="C84" s="16">
        <v>614</v>
      </c>
      <c r="D84" s="34">
        <v>749.8371335504886</v>
      </c>
    </row>
    <row r="85" spans="1:4" s="64" customFormat="1" ht="12" customHeight="1">
      <c r="A85" s="133" t="s">
        <v>79</v>
      </c>
      <c r="B85" s="133"/>
      <c r="C85" s="16">
        <v>206</v>
      </c>
      <c r="D85" s="34">
        <v>1011.6504854368932</v>
      </c>
    </row>
    <row r="86" spans="1:4" s="64" customFormat="1" ht="12" customHeight="1">
      <c r="A86" s="133" t="s">
        <v>81</v>
      </c>
      <c r="B86" s="133"/>
      <c r="C86" s="16">
        <v>106</v>
      </c>
      <c r="D86" s="34">
        <v>1352.8301886792453</v>
      </c>
    </row>
    <row r="87" spans="1:4" s="64" customFormat="1" ht="12" customHeight="1">
      <c r="A87" s="133" t="s">
        <v>82</v>
      </c>
      <c r="B87" s="133"/>
      <c r="C87" s="16">
        <v>275</v>
      </c>
      <c r="D87" s="34">
        <v>210.18181818181822</v>
      </c>
    </row>
    <row r="88" spans="1:4" s="64" customFormat="1" ht="12" customHeight="1">
      <c r="A88" s="133" t="s">
        <v>83</v>
      </c>
      <c r="B88" s="133"/>
      <c r="C88" s="16">
        <v>61</v>
      </c>
      <c r="D88" s="34">
        <v>781.967213114754</v>
      </c>
    </row>
    <row r="89" spans="1:4" s="64" customFormat="1" ht="12" customHeight="1">
      <c r="A89" s="133" t="s">
        <v>84</v>
      </c>
      <c r="B89" s="133"/>
      <c r="C89" s="16">
        <v>71</v>
      </c>
      <c r="D89" s="34">
        <v>1914.0845070422536</v>
      </c>
    </row>
    <row r="90" spans="1:4" s="64" customFormat="1" ht="12" customHeight="1">
      <c r="A90" s="133" t="s">
        <v>85</v>
      </c>
      <c r="B90" s="133"/>
      <c r="C90" s="16">
        <v>186</v>
      </c>
      <c r="D90" s="34">
        <v>910.752688172043</v>
      </c>
    </row>
    <row r="91" spans="1:4" s="64" customFormat="1" ht="12" customHeight="1">
      <c r="A91" s="133" t="s">
        <v>86</v>
      </c>
      <c r="B91" s="133"/>
      <c r="C91" s="16">
        <v>7585</v>
      </c>
      <c r="D91" s="34">
        <v>821.5557020435069</v>
      </c>
    </row>
    <row r="92" spans="1:4" s="64" customFormat="1" ht="12" customHeight="1">
      <c r="A92" s="133" t="s">
        <v>87</v>
      </c>
      <c r="B92" s="133"/>
      <c r="C92" s="16">
        <v>110</v>
      </c>
      <c r="D92" s="34">
        <v>1454.5454545454545</v>
      </c>
    </row>
    <row r="93" spans="1:4" s="64" customFormat="1" ht="12" customHeight="1">
      <c r="A93" s="133" t="s">
        <v>88</v>
      </c>
      <c r="B93" s="133"/>
      <c r="C93" s="16">
        <v>237</v>
      </c>
      <c r="D93" s="34">
        <v>544.3037974683544</v>
      </c>
    </row>
    <row r="94" spans="1:4" s="64" customFormat="1" ht="12" customHeight="1">
      <c r="A94" s="133" t="s">
        <v>90</v>
      </c>
      <c r="B94" s="133"/>
      <c r="C94" s="16">
        <v>74</v>
      </c>
      <c r="D94" s="34">
        <v>8475.675675675675</v>
      </c>
    </row>
    <row r="95" spans="1:4" s="64" customFormat="1" ht="12" customHeight="1">
      <c r="A95" s="133" t="s">
        <v>92</v>
      </c>
      <c r="B95" s="133"/>
      <c r="C95" s="16">
        <v>166</v>
      </c>
      <c r="D95" s="34">
        <v>1102.4096385542168</v>
      </c>
    </row>
    <row r="96" spans="1:4" s="64" customFormat="1" ht="12" customHeight="1">
      <c r="A96" s="133" t="s">
        <v>93</v>
      </c>
      <c r="B96" s="133"/>
      <c r="C96" s="16">
        <v>1113</v>
      </c>
      <c r="D96" s="34">
        <v>124.61814914645105</v>
      </c>
    </row>
    <row r="97" spans="1:4" s="64" customFormat="1" ht="12" customHeight="1">
      <c r="A97" s="133" t="s">
        <v>94</v>
      </c>
      <c r="B97" s="133"/>
      <c r="C97" s="16">
        <v>510</v>
      </c>
      <c r="D97" s="34">
        <v>63.52941176470588</v>
      </c>
    </row>
    <row r="98" spans="1:4" s="64" customFormat="1" ht="12" customHeight="1">
      <c r="A98" s="133" t="s">
        <v>95</v>
      </c>
      <c r="B98" s="133"/>
      <c r="C98" s="16">
        <v>3608</v>
      </c>
      <c r="D98" s="34">
        <v>125.69290465631929</v>
      </c>
    </row>
    <row r="99" spans="1:4" s="64" customFormat="1" ht="12" customHeight="1">
      <c r="A99" s="133" t="s">
        <v>97</v>
      </c>
      <c r="B99" s="133"/>
      <c r="C99" s="16">
        <v>279</v>
      </c>
      <c r="D99" s="34">
        <v>263.0824372759857</v>
      </c>
    </row>
    <row r="100" spans="1:4" s="64" customFormat="1" ht="12" customHeight="1">
      <c r="A100" s="133" t="s">
        <v>98</v>
      </c>
      <c r="B100" s="133"/>
      <c r="C100" s="16">
        <v>155</v>
      </c>
      <c r="D100" s="34">
        <v>507.7419354838709</v>
      </c>
    </row>
    <row r="101" spans="1:4" s="64" customFormat="1" ht="12" customHeight="1">
      <c r="A101" s="133" t="s">
        <v>99</v>
      </c>
      <c r="B101" s="133"/>
      <c r="C101" s="16">
        <v>89</v>
      </c>
      <c r="D101" s="34">
        <v>361.7977528089888</v>
      </c>
    </row>
    <row r="102" spans="1:4" s="64" customFormat="1" ht="12" customHeight="1">
      <c r="A102" s="133" t="s">
        <v>100</v>
      </c>
      <c r="B102" s="133"/>
      <c r="C102" s="16">
        <v>437</v>
      </c>
      <c r="D102" s="34">
        <v>187.87185354691076</v>
      </c>
    </row>
    <row r="103" spans="1:4" s="64" customFormat="1" ht="12" customHeight="1">
      <c r="A103" s="133" t="s">
        <v>101</v>
      </c>
      <c r="B103" s="133"/>
      <c r="C103" s="16">
        <v>208</v>
      </c>
      <c r="D103" s="34">
        <v>719.7115384615385</v>
      </c>
    </row>
    <row r="104" spans="1:4" s="64" customFormat="1" ht="12" customHeight="1">
      <c r="A104" s="133" t="s">
        <v>102</v>
      </c>
      <c r="B104" s="133"/>
      <c r="C104" s="16">
        <v>89</v>
      </c>
      <c r="D104" s="34">
        <v>4907.865168539326</v>
      </c>
    </row>
    <row r="105" spans="1:4" s="64" customFormat="1" ht="12" customHeight="1">
      <c r="A105" s="133" t="s">
        <v>103</v>
      </c>
      <c r="B105" s="133"/>
      <c r="C105" s="16">
        <v>617</v>
      </c>
      <c r="D105" s="34">
        <v>303.2414910858995</v>
      </c>
    </row>
    <row r="106" spans="1:4" s="64" customFormat="1" ht="12" customHeight="1">
      <c r="A106" s="133" t="s">
        <v>105</v>
      </c>
      <c r="B106" s="133"/>
      <c r="C106" s="16">
        <v>156</v>
      </c>
      <c r="D106" s="34">
        <v>991.6666666666666</v>
      </c>
    </row>
    <row r="107" spans="1:4" s="64" customFormat="1" ht="12" customHeight="1">
      <c r="A107" s="133" t="s">
        <v>106</v>
      </c>
      <c r="B107" s="133"/>
      <c r="C107" s="16">
        <v>304</v>
      </c>
      <c r="D107" s="34">
        <v>442.7631578947368</v>
      </c>
    </row>
    <row r="108" spans="1:4" s="64" customFormat="1" ht="12" customHeight="1">
      <c r="A108" s="133" t="s">
        <v>108</v>
      </c>
      <c r="B108" s="133"/>
      <c r="C108" s="16">
        <v>74</v>
      </c>
      <c r="D108" s="34">
        <v>2998.6486486486488</v>
      </c>
    </row>
    <row r="109" spans="1:4" s="64" customFormat="1" ht="12" customHeight="1">
      <c r="A109" s="133" t="s">
        <v>111</v>
      </c>
      <c r="B109" s="133"/>
      <c r="C109" s="16">
        <v>85</v>
      </c>
      <c r="D109" s="34">
        <v>2191.764705882353</v>
      </c>
    </row>
    <row r="110" spans="1:4" s="64" customFormat="1" ht="12" customHeight="1">
      <c r="A110" s="133" t="s">
        <v>112</v>
      </c>
      <c r="B110" s="133"/>
      <c r="C110" s="16">
        <v>525</v>
      </c>
      <c r="D110" s="34">
        <v>585.1428571428571</v>
      </c>
    </row>
    <row r="111" spans="1:4" s="64" customFormat="1" ht="12" customHeight="1">
      <c r="A111" s="133" t="s">
        <v>292</v>
      </c>
      <c r="B111" s="143"/>
      <c r="C111" s="16">
        <v>1104</v>
      </c>
      <c r="D111" s="34">
        <v>286.0507246376811</v>
      </c>
    </row>
    <row r="112" spans="1:4" s="64" customFormat="1" ht="12" customHeight="1">
      <c r="A112" s="133" t="s">
        <v>299</v>
      </c>
      <c r="B112" s="143"/>
      <c r="C112" s="16">
        <v>1115</v>
      </c>
      <c r="D112" s="34">
        <v>267.4439461883408</v>
      </c>
    </row>
    <row r="113" spans="1:4" s="64" customFormat="1" ht="12" customHeight="1">
      <c r="A113" s="133" t="s">
        <v>114</v>
      </c>
      <c r="B113" s="133"/>
      <c r="C113" s="16">
        <v>151</v>
      </c>
      <c r="D113" s="34">
        <v>396.6887417218543</v>
      </c>
    </row>
    <row r="114" spans="1:4" s="64" customFormat="1" ht="12" customHeight="1">
      <c r="A114" s="133" t="s">
        <v>115</v>
      </c>
      <c r="B114" s="133"/>
      <c r="C114" s="16">
        <v>139</v>
      </c>
      <c r="D114" s="34">
        <v>1351.7985611510792</v>
      </c>
    </row>
    <row r="115" spans="1:4" s="64" customFormat="1" ht="12" customHeight="1">
      <c r="A115" s="141" t="s">
        <v>116</v>
      </c>
      <c r="B115" s="141"/>
      <c r="C115" s="22">
        <v>197</v>
      </c>
      <c r="D115" s="34">
        <v>214.21319796954316</v>
      </c>
    </row>
    <row r="116" spans="1:4" s="64" customFormat="1" ht="12" customHeight="1">
      <c r="A116" s="48" t="s">
        <v>273</v>
      </c>
      <c r="B116" s="48"/>
      <c r="C116" s="16">
        <v>9</v>
      </c>
      <c r="D116" s="58"/>
    </row>
    <row r="117" spans="1:4" s="64" customFormat="1" ht="12" customHeight="1">
      <c r="A117" s="76" t="s">
        <v>298</v>
      </c>
      <c r="B117" s="76"/>
      <c r="C117" s="22">
        <v>3008</v>
      </c>
      <c r="D117" s="58"/>
    </row>
    <row r="118" spans="1:4" s="64" customFormat="1" ht="12" customHeight="1">
      <c r="A118" s="19"/>
      <c r="B118" s="19"/>
      <c r="C118" s="19"/>
      <c r="D118" s="30"/>
    </row>
    <row r="119" spans="1:4" s="64" customFormat="1" ht="12" customHeight="1">
      <c r="A119" s="140" t="s">
        <v>117</v>
      </c>
      <c r="B119" s="140"/>
      <c r="C119" s="14">
        <f>SUM(C120:C138)</f>
        <v>55054</v>
      </c>
      <c r="D119" s="58">
        <v>115.83899444182076</v>
      </c>
    </row>
    <row r="120" spans="1:4" s="64" customFormat="1" ht="12" customHeight="1">
      <c r="A120" s="133" t="s">
        <v>118</v>
      </c>
      <c r="B120" s="133"/>
      <c r="C120" s="16">
        <v>495</v>
      </c>
      <c r="D120" s="34">
        <v>1122.020202020202</v>
      </c>
    </row>
    <row r="121" spans="1:4" s="64" customFormat="1" ht="12" customHeight="1">
      <c r="A121" s="133" t="s">
        <v>120</v>
      </c>
      <c r="B121" s="133"/>
      <c r="C121" s="16">
        <v>382</v>
      </c>
      <c r="D121" s="34">
        <v>125.6544502617801</v>
      </c>
    </row>
    <row r="122" spans="1:4" s="64" customFormat="1" ht="12" customHeight="1">
      <c r="A122" s="133" t="s">
        <v>121</v>
      </c>
      <c r="B122" s="133"/>
      <c r="C122" s="16">
        <v>1789</v>
      </c>
      <c r="D122" s="34">
        <v>94.18669647847959</v>
      </c>
    </row>
    <row r="123" spans="1:4" s="64" customFormat="1" ht="12" customHeight="1">
      <c r="A123" s="133" t="s">
        <v>123</v>
      </c>
      <c r="B123" s="133"/>
      <c r="C123" s="16">
        <v>5339</v>
      </c>
      <c r="D123" s="34">
        <v>21.258662670912155</v>
      </c>
    </row>
    <row r="124" spans="1:4" s="64" customFormat="1" ht="12" customHeight="1">
      <c r="A124" s="133" t="s">
        <v>125</v>
      </c>
      <c r="B124" s="133"/>
      <c r="C124" s="16">
        <v>1821</v>
      </c>
      <c r="D124" s="34">
        <v>152.6633717737507</v>
      </c>
    </row>
    <row r="125" spans="1:4" s="64" customFormat="1" ht="12" customHeight="1">
      <c r="A125" s="133" t="s">
        <v>127</v>
      </c>
      <c r="B125" s="133"/>
      <c r="C125" s="16">
        <v>5179</v>
      </c>
      <c r="D125" s="34">
        <v>99.69106005020274</v>
      </c>
    </row>
    <row r="126" spans="1:4" s="64" customFormat="1" ht="12" customHeight="1">
      <c r="A126" s="133" t="s">
        <v>128</v>
      </c>
      <c r="B126" s="133"/>
      <c r="C126" s="16">
        <v>695</v>
      </c>
      <c r="D126" s="34">
        <v>669.0647482014389</v>
      </c>
    </row>
    <row r="127" spans="1:4" s="64" customFormat="1" ht="12" customHeight="1">
      <c r="A127" s="133" t="s">
        <v>131</v>
      </c>
      <c r="B127" s="133"/>
      <c r="C127" s="16">
        <v>90</v>
      </c>
      <c r="D127" s="34">
        <v>1383.3333333333335</v>
      </c>
    </row>
    <row r="128" spans="1:4" s="64" customFormat="1" ht="12" customHeight="1">
      <c r="A128" s="133" t="s">
        <v>132</v>
      </c>
      <c r="B128" s="133"/>
      <c r="C128" s="16">
        <v>1869</v>
      </c>
      <c r="D128" s="34">
        <v>841.5195291599787</v>
      </c>
    </row>
    <row r="129" spans="1:4" s="64" customFormat="1" ht="12" customHeight="1">
      <c r="A129" s="133" t="s">
        <v>133</v>
      </c>
      <c r="B129" s="133"/>
      <c r="C129" s="16">
        <v>926</v>
      </c>
      <c r="D129" s="34">
        <v>717.8185745140388</v>
      </c>
    </row>
    <row r="130" spans="1:4" s="64" customFormat="1" ht="12" customHeight="1">
      <c r="A130" s="133" t="s">
        <v>134</v>
      </c>
      <c r="B130" s="133"/>
      <c r="C130" s="16">
        <v>1215</v>
      </c>
      <c r="D130" s="34">
        <v>16.543209876543212</v>
      </c>
    </row>
    <row r="131" spans="1:4" s="64" customFormat="1" ht="12" customHeight="1">
      <c r="A131" s="133" t="s">
        <v>135</v>
      </c>
      <c r="B131" s="133"/>
      <c r="C131" s="16">
        <v>586</v>
      </c>
      <c r="D131" s="34">
        <v>1255.2901023890786</v>
      </c>
    </row>
    <row r="132" spans="1:4" s="64" customFormat="1" ht="12" customHeight="1">
      <c r="A132" s="133" t="s">
        <v>137</v>
      </c>
      <c r="B132" s="133"/>
      <c r="C132" s="16">
        <v>59</v>
      </c>
      <c r="D132" s="34">
        <v>4413.559322033898</v>
      </c>
    </row>
    <row r="133" spans="1:4" s="64" customFormat="1" ht="12" customHeight="1">
      <c r="A133" s="133" t="s">
        <v>138</v>
      </c>
      <c r="B133" s="133"/>
      <c r="C133" s="16">
        <v>10539</v>
      </c>
      <c r="D133" s="34">
        <v>6.290919442072303</v>
      </c>
    </row>
    <row r="134" spans="1:4" s="64" customFormat="1" ht="12" customHeight="1">
      <c r="A134" s="133" t="s">
        <v>139</v>
      </c>
      <c r="B134" s="133"/>
      <c r="C134" s="16">
        <v>194</v>
      </c>
      <c r="D134" s="34">
        <v>363.91752577319585</v>
      </c>
    </row>
    <row r="135" spans="1:4" s="64" customFormat="1" ht="12" customHeight="1">
      <c r="A135" s="133" t="s">
        <v>140</v>
      </c>
      <c r="B135" s="133"/>
      <c r="C135" s="16">
        <v>500</v>
      </c>
      <c r="D135" s="34">
        <v>110.00000000000001</v>
      </c>
    </row>
    <row r="136" spans="1:4" s="64" customFormat="1" ht="12" customHeight="1">
      <c r="A136" s="133" t="s">
        <v>143</v>
      </c>
      <c r="B136" s="133"/>
      <c r="C136" s="16">
        <v>369</v>
      </c>
      <c r="D136" s="34">
        <v>867.4796747967479</v>
      </c>
    </row>
    <row r="137" spans="1:4" s="64" customFormat="1" ht="12" customHeight="1">
      <c r="A137" s="133" t="s">
        <v>242</v>
      </c>
      <c r="B137" s="133"/>
      <c r="C137" s="16">
        <v>1159</v>
      </c>
      <c r="D137" s="34">
        <v>226.6609145815358</v>
      </c>
    </row>
    <row r="138" spans="1:4" s="64" customFormat="1" ht="12" customHeight="1">
      <c r="A138" s="21" t="s">
        <v>287</v>
      </c>
      <c r="B138" s="21"/>
      <c r="C138" s="22">
        <v>21848</v>
      </c>
      <c r="D138" s="34">
        <v>3.657085316733797</v>
      </c>
    </row>
    <row r="139" spans="1:4" s="64" customFormat="1" ht="12" customHeight="1">
      <c r="A139" s="141" t="s">
        <v>297</v>
      </c>
      <c r="B139" s="142"/>
      <c r="C139" s="22">
        <v>4139</v>
      </c>
      <c r="D139" s="58"/>
    </row>
    <row r="140" spans="1:4" s="64" customFormat="1" ht="12" customHeight="1">
      <c r="A140" s="19"/>
      <c r="B140" s="19"/>
      <c r="C140" s="19"/>
      <c r="D140" s="30"/>
    </row>
    <row r="141" spans="1:4" s="64" customFormat="1" ht="12" customHeight="1">
      <c r="A141" s="140" t="s">
        <v>147</v>
      </c>
      <c r="B141" s="140"/>
      <c r="C141" s="14">
        <f>SUM(C142:C149)</f>
        <v>56940</v>
      </c>
      <c r="D141" s="58">
        <v>10.453108535300316</v>
      </c>
    </row>
    <row r="142" spans="1:4" s="64" customFormat="1" ht="12" customHeight="1">
      <c r="A142" s="133" t="s">
        <v>148</v>
      </c>
      <c r="B142" s="133"/>
      <c r="C142" s="16">
        <v>2734</v>
      </c>
      <c r="D142" s="34">
        <v>55.44989027066569</v>
      </c>
    </row>
    <row r="143" spans="1:4" s="64" customFormat="1" ht="12" customHeight="1">
      <c r="A143" s="133" t="s">
        <v>149</v>
      </c>
      <c r="B143" s="133"/>
      <c r="C143" s="16">
        <v>2200</v>
      </c>
      <c r="D143" s="34">
        <v>2.3636363636363638</v>
      </c>
    </row>
    <row r="144" spans="1:4" s="64" customFormat="1" ht="12" customHeight="1">
      <c r="A144" s="133" t="s">
        <v>150</v>
      </c>
      <c r="B144" s="133"/>
      <c r="C144" s="16">
        <v>4330</v>
      </c>
      <c r="D144" s="34">
        <v>1.1316397228637414</v>
      </c>
    </row>
    <row r="145" spans="1:4" s="64" customFormat="1" ht="12" customHeight="1">
      <c r="A145" s="133" t="s">
        <v>151</v>
      </c>
      <c r="B145" s="133"/>
      <c r="C145" s="16">
        <v>2010</v>
      </c>
      <c r="D145" s="34">
        <v>1.9900497512437811</v>
      </c>
    </row>
    <row r="146" spans="1:4" s="64" customFormat="1" ht="12" customHeight="1">
      <c r="A146" s="133" t="s">
        <v>152</v>
      </c>
      <c r="B146" s="133"/>
      <c r="C146" s="16">
        <v>15131</v>
      </c>
      <c r="D146" s="34">
        <v>7.547419205604388</v>
      </c>
    </row>
    <row r="147" spans="1:4" s="64" customFormat="1" ht="12" customHeight="1">
      <c r="A147" s="133" t="s">
        <v>153</v>
      </c>
      <c r="B147" s="133"/>
      <c r="C147" s="16">
        <v>18753</v>
      </c>
      <c r="D147" s="34">
        <v>2.6662400682557457</v>
      </c>
    </row>
    <row r="148" spans="1:4" s="64" customFormat="1" ht="12" customHeight="1">
      <c r="A148" s="133" t="s">
        <v>154</v>
      </c>
      <c r="B148" s="133"/>
      <c r="C148" s="16">
        <v>666</v>
      </c>
      <c r="D148" s="34">
        <v>6.306306306306306</v>
      </c>
    </row>
    <row r="149" spans="1:4" s="64" customFormat="1" ht="12" customHeight="1">
      <c r="A149" s="139" t="s">
        <v>155</v>
      </c>
      <c r="B149" s="139"/>
      <c r="C149" s="22">
        <v>11116</v>
      </c>
      <c r="D149" s="34">
        <v>23.488664987405542</v>
      </c>
    </row>
    <row r="150" spans="1:4" s="64" customFormat="1" ht="12" customHeight="1">
      <c r="A150" s="19"/>
      <c r="B150" s="19"/>
      <c r="C150" s="19"/>
      <c r="D150" s="31"/>
    </row>
    <row r="151" spans="1:4" s="64" customFormat="1" ht="12" customHeight="1">
      <c r="A151" s="140" t="s">
        <v>156</v>
      </c>
      <c r="B151" s="140"/>
      <c r="C151" s="14">
        <f>SUM(C152:C157)</f>
        <v>22345</v>
      </c>
      <c r="D151" s="58">
        <v>250.19467442380846</v>
      </c>
    </row>
    <row r="152" spans="1:4" s="64" customFormat="1" ht="12" customHeight="1">
      <c r="A152" s="133" t="s">
        <v>157</v>
      </c>
      <c r="B152" s="133"/>
      <c r="C152" s="16">
        <v>2139</v>
      </c>
      <c r="D152" s="34">
        <v>234.8761103319308</v>
      </c>
    </row>
    <row r="153" spans="1:4" s="64" customFormat="1" ht="12" customHeight="1">
      <c r="A153" s="133" t="s">
        <v>158</v>
      </c>
      <c r="B153" s="133"/>
      <c r="C153" s="16">
        <v>16420</v>
      </c>
      <c r="D153" s="34">
        <v>264.068209500609</v>
      </c>
    </row>
    <row r="154" spans="1:4" s="64" customFormat="1" ht="12" customHeight="1">
      <c r="A154" s="133" t="s">
        <v>159</v>
      </c>
      <c r="B154" s="133"/>
      <c r="C154" s="16">
        <v>838</v>
      </c>
      <c r="D154" s="34">
        <v>357.7565632458234</v>
      </c>
    </row>
    <row r="155" spans="1:4" s="64" customFormat="1" ht="12" customHeight="1">
      <c r="A155" s="133" t="s">
        <v>165</v>
      </c>
      <c r="B155" s="133"/>
      <c r="C155" s="16">
        <v>1283</v>
      </c>
      <c r="D155" s="34">
        <v>30.787217459080278</v>
      </c>
    </row>
    <row r="156" spans="1:4" s="64" customFormat="1" ht="12" customHeight="1">
      <c r="A156" s="133" t="s">
        <v>166</v>
      </c>
      <c r="B156" s="133"/>
      <c r="C156" s="16">
        <v>1010</v>
      </c>
      <c r="D156" s="34">
        <v>157.12871287128712</v>
      </c>
    </row>
    <row r="157" spans="1:4" s="64" customFormat="1" ht="12" customHeight="1">
      <c r="A157" s="141" t="s">
        <v>171</v>
      </c>
      <c r="B157" s="141"/>
      <c r="C157" s="22">
        <v>655</v>
      </c>
      <c r="D157" s="34">
        <v>388.0916030534351</v>
      </c>
    </row>
    <row r="158" spans="1:4" s="64" customFormat="1" ht="12" customHeight="1">
      <c r="A158" s="76" t="s">
        <v>219</v>
      </c>
      <c r="B158" s="76"/>
      <c r="C158" s="22">
        <v>288</v>
      </c>
      <c r="D158" s="34"/>
    </row>
    <row r="159" spans="1:4" s="64" customFormat="1" ht="12" customHeight="1">
      <c r="A159" s="19"/>
      <c r="B159" s="19"/>
      <c r="C159" s="19"/>
      <c r="D159" s="31"/>
    </row>
    <row r="160" spans="1:4" s="64" customFormat="1" ht="12" customHeight="1">
      <c r="A160" s="140" t="s">
        <v>174</v>
      </c>
      <c r="B160" s="140"/>
      <c r="C160" s="14">
        <f>SUM(C161:C162)</f>
        <v>14562</v>
      </c>
      <c r="D160" s="58">
        <v>71.04793297623952</v>
      </c>
    </row>
    <row r="161" spans="1:4" s="64" customFormat="1" ht="12" customHeight="1">
      <c r="A161" s="133" t="s">
        <v>175</v>
      </c>
      <c r="B161" s="133"/>
      <c r="C161" s="16">
        <v>5909</v>
      </c>
      <c r="D161" s="34">
        <v>103.13081739719073</v>
      </c>
    </row>
    <row r="162" spans="1:4" s="64" customFormat="1" ht="12" customHeight="1">
      <c r="A162" s="141" t="s">
        <v>274</v>
      </c>
      <c r="B162" s="141"/>
      <c r="C162" s="22">
        <v>8653</v>
      </c>
      <c r="D162" s="34">
        <v>49.13902692707731</v>
      </c>
    </row>
    <row r="163" spans="1:4" s="64" customFormat="1" ht="12" customHeight="1">
      <c r="A163" s="19"/>
      <c r="B163" s="19"/>
      <c r="C163" s="19"/>
      <c r="D163" s="31"/>
    </row>
    <row r="164" spans="1:4" s="64" customFormat="1" ht="12" customHeight="1">
      <c r="A164" s="140" t="s">
        <v>181</v>
      </c>
      <c r="B164" s="140"/>
      <c r="C164" s="14">
        <f>SUM(C165:C167)</f>
        <v>36058</v>
      </c>
      <c r="D164" s="58">
        <v>15.68583948083643</v>
      </c>
    </row>
    <row r="165" spans="1:4" s="64" customFormat="1" ht="12" customHeight="1">
      <c r="A165" s="133" t="s">
        <v>182</v>
      </c>
      <c r="B165" s="133"/>
      <c r="C165" s="16">
        <v>6178</v>
      </c>
      <c r="D165" s="34">
        <v>29.24894787957268</v>
      </c>
    </row>
    <row r="166" spans="1:4" s="64" customFormat="1" ht="12" customHeight="1">
      <c r="A166" s="133" t="s">
        <v>183</v>
      </c>
      <c r="B166" s="133"/>
      <c r="C166" s="16">
        <v>20200</v>
      </c>
      <c r="D166" s="34">
        <v>8.762376237623762</v>
      </c>
    </row>
    <row r="167" spans="1:4" s="64" customFormat="1" ht="12" customHeight="1">
      <c r="A167" s="141" t="s">
        <v>237</v>
      </c>
      <c r="B167" s="141"/>
      <c r="C167" s="29">
        <v>9680</v>
      </c>
      <c r="D167" s="34">
        <v>21.477272727272727</v>
      </c>
    </row>
    <row r="168" spans="1:4" s="64" customFormat="1" ht="12" customHeight="1">
      <c r="A168" s="19"/>
      <c r="B168" s="19"/>
      <c r="C168" s="19"/>
      <c r="D168" s="31"/>
    </row>
    <row r="169" spans="1:4" s="64" customFormat="1" ht="12" customHeight="1">
      <c r="A169" s="140" t="s">
        <v>187</v>
      </c>
      <c r="B169" s="140"/>
      <c r="C169" s="14">
        <f>SUM(C170:C179)</f>
        <v>47953</v>
      </c>
      <c r="D169" s="58">
        <v>18.40760744896044</v>
      </c>
    </row>
    <row r="170" spans="1:4" s="64" customFormat="1" ht="12" customHeight="1">
      <c r="A170" s="133" t="s">
        <v>188</v>
      </c>
      <c r="B170" s="133"/>
      <c r="C170" s="16">
        <v>9435</v>
      </c>
      <c r="D170" s="34">
        <v>15.643879173290939</v>
      </c>
    </row>
    <row r="171" spans="1:4" s="64" customFormat="1" ht="12" customHeight="1">
      <c r="A171" s="133" t="s">
        <v>190</v>
      </c>
      <c r="B171" s="133"/>
      <c r="C171" s="16">
        <v>7518</v>
      </c>
      <c r="D171" s="34">
        <v>1.3567438148443736</v>
      </c>
    </row>
    <row r="172" spans="1:4" s="64" customFormat="1" ht="12" customHeight="1">
      <c r="A172" s="133" t="s">
        <v>191</v>
      </c>
      <c r="B172" s="133"/>
      <c r="C172" s="16">
        <v>648</v>
      </c>
      <c r="D172" s="34">
        <v>144.5987654320988</v>
      </c>
    </row>
    <row r="173" spans="1:4" s="64" customFormat="1" ht="12" customHeight="1">
      <c r="A173" s="133" t="s">
        <v>196</v>
      </c>
      <c r="B173" s="133"/>
      <c r="C173" s="16">
        <v>1455</v>
      </c>
      <c r="D173" s="34">
        <v>11.958762886597938</v>
      </c>
    </row>
    <row r="174" spans="1:4" s="64" customFormat="1" ht="12" customHeight="1">
      <c r="A174" s="133" t="s">
        <v>197</v>
      </c>
      <c r="B174" s="133"/>
      <c r="C174" s="16">
        <v>13259</v>
      </c>
      <c r="D174" s="34">
        <v>21.291198431254244</v>
      </c>
    </row>
    <row r="175" spans="1:4" s="64" customFormat="1" ht="12" customHeight="1">
      <c r="A175" s="133" t="s">
        <v>198</v>
      </c>
      <c r="B175" s="133"/>
      <c r="C175" s="16">
        <v>1952</v>
      </c>
      <c r="D175" s="34">
        <v>41.290983606557376</v>
      </c>
    </row>
    <row r="176" spans="1:4" s="64" customFormat="1" ht="12" customHeight="1">
      <c r="A176" s="133" t="s">
        <v>201</v>
      </c>
      <c r="B176" s="133"/>
      <c r="C176" s="16">
        <v>3887</v>
      </c>
      <c r="D176" s="34">
        <v>8.38693079495755</v>
      </c>
    </row>
    <row r="177" spans="1:4" s="64" customFormat="1" ht="12" customHeight="1">
      <c r="A177" s="133" t="s">
        <v>202</v>
      </c>
      <c r="B177" s="133"/>
      <c r="C177" s="16">
        <v>596</v>
      </c>
      <c r="D177" s="34">
        <v>134.2281879194631</v>
      </c>
    </row>
    <row r="178" spans="1:4" s="64" customFormat="1" ht="12" customHeight="1">
      <c r="A178" s="133" t="s">
        <v>203</v>
      </c>
      <c r="B178" s="133"/>
      <c r="C178" s="16">
        <v>1682</v>
      </c>
      <c r="D178" s="34">
        <v>23.067776456599287</v>
      </c>
    </row>
    <row r="179" spans="1:4" s="64" customFormat="1" ht="12" customHeight="1">
      <c r="A179" s="141" t="s">
        <v>204</v>
      </c>
      <c r="B179" s="141"/>
      <c r="C179" s="22">
        <v>7521</v>
      </c>
      <c r="D179" s="34">
        <v>13.229623720249966</v>
      </c>
    </row>
    <row r="180" spans="1:4" s="64" customFormat="1" ht="12" customHeight="1">
      <c r="A180" s="19"/>
      <c r="B180" s="19"/>
      <c r="C180" s="19"/>
      <c r="D180" s="31"/>
    </row>
    <row r="181" spans="1:4" s="64" customFormat="1" ht="12" customHeight="1">
      <c r="A181" s="140" t="s">
        <v>206</v>
      </c>
      <c r="B181" s="140"/>
      <c r="C181" s="14">
        <f>SUM(C182:C189)</f>
        <v>273771</v>
      </c>
      <c r="D181" s="58">
        <v>128.20422908196997</v>
      </c>
    </row>
    <row r="182" spans="1:4" s="64" customFormat="1" ht="12" customHeight="1">
      <c r="A182" s="133" t="s">
        <v>207</v>
      </c>
      <c r="B182" s="133"/>
      <c r="C182" s="16">
        <f>SUM(C56:C66)</f>
        <v>10075</v>
      </c>
      <c r="D182" s="34">
        <v>495.9702233250621</v>
      </c>
    </row>
    <row r="183" spans="1:4" s="64" customFormat="1" ht="12" customHeight="1">
      <c r="A183" s="133" t="s">
        <v>208</v>
      </c>
      <c r="B183" s="133"/>
      <c r="C183" s="16">
        <f>SUM(C69:C115)</f>
        <v>30784</v>
      </c>
      <c r="D183" s="34">
        <v>489.07224532224535</v>
      </c>
    </row>
    <row r="184" spans="1:4" s="64" customFormat="1" ht="12" customHeight="1">
      <c r="A184" s="133" t="s">
        <v>209</v>
      </c>
      <c r="B184" s="133"/>
      <c r="C184" s="16">
        <f>SUM(C120:C138)</f>
        <v>55054</v>
      </c>
      <c r="D184" s="34">
        <v>115.83899444182076</v>
      </c>
    </row>
    <row r="185" spans="1:4" s="64" customFormat="1" ht="12" customHeight="1">
      <c r="A185" s="133" t="s">
        <v>210</v>
      </c>
      <c r="B185" s="133"/>
      <c r="C185" s="16">
        <f>SUM(C142:C149)</f>
        <v>56940</v>
      </c>
      <c r="D185" s="34">
        <v>10.453108535300316</v>
      </c>
    </row>
    <row r="186" spans="1:4" s="64" customFormat="1" ht="12" customHeight="1">
      <c r="A186" s="133" t="s">
        <v>211</v>
      </c>
      <c r="B186" s="133"/>
      <c r="C186" s="16">
        <f>SUM(C152:C157)</f>
        <v>22345</v>
      </c>
      <c r="D186" s="34">
        <v>250.19467442380846</v>
      </c>
    </row>
    <row r="187" spans="1:4" s="64" customFormat="1" ht="12" customHeight="1">
      <c r="A187" s="133" t="s">
        <v>212</v>
      </c>
      <c r="B187" s="133"/>
      <c r="C187" s="16">
        <f>SUM(C161:C162)</f>
        <v>14562</v>
      </c>
      <c r="D187" s="34">
        <v>71.04793297623952</v>
      </c>
    </row>
    <row r="188" spans="1:4" s="64" customFormat="1" ht="12" customHeight="1">
      <c r="A188" s="133" t="s">
        <v>213</v>
      </c>
      <c r="B188" s="133"/>
      <c r="C188" s="16">
        <f>SUM(C165:C167)</f>
        <v>36058</v>
      </c>
      <c r="D188" s="34">
        <v>15.68583948083643</v>
      </c>
    </row>
    <row r="189" spans="1:4" s="64" customFormat="1" ht="12" customHeight="1">
      <c r="A189" s="139" t="s">
        <v>214</v>
      </c>
      <c r="B189" s="139"/>
      <c r="C189" s="22">
        <f>SUM(C170:C179)</f>
        <v>47953</v>
      </c>
      <c r="D189" s="34">
        <v>18.40760744896044</v>
      </c>
    </row>
    <row r="190" spans="1:4" s="64" customFormat="1" ht="12" customHeight="1">
      <c r="A190" s="21"/>
      <c r="B190" s="21"/>
      <c r="C190" s="29"/>
      <c r="D190" s="31"/>
    </row>
    <row r="191" spans="1:4" s="64" customFormat="1" ht="12" customHeight="1">
      <c r="A191" s="140" t="s">
        <v>264</v>
      </c>
      <c r="B191" s="140"/>
      <c r="C191" s="14">
        <f>+C192+C193+C194+C195+C196</f>
        <v>106585</v>
      </c>
      <c r="D191" s="58">
        <v>305.3309565135807</v>
      </c>
    </row>
    <row r="192" spans="1:4" s="64" customFormat="1" ht="12" customHeight="1">
      <c r="A192" s="133" t="s">
        <v>259</v>
      </c>
      <c r="B192" s="133"/>
      <c r="C192" s="16">
        <f>+C152+C153+C156+C157</f>
        <v>20224</v>
      </c>
      <c r="D192" s="34">
        <v>259.6568433544304</v>
      </c>
    </row>
    <row r="193" spans="1:4" s="64" customFormat="1" ht="12" customHeight="1">
      <c r="A193" s="133" t="s">
        <v>260</v>
      </c>
      <c r="B193" s="133"/>
      <c r="C193" s="18">
        <f>+C56+C57+C78+C58+C59+C60+C61+C62+C63+C64+C65+C66</f>
        <v>10487</v>
      </c>
      <c r="D193" s="34">
        <v>480.7857347191761</v>
      </c>
    </row>
    <row r="194" spans="1:4" s="64" customFormat="1" ht="12" customHeight="1">
      <c r="A194" s="133" t="s">
        <v>261</v>
      </c>
      <c r="B194" s="133"/>
      <c r="C194" s="16">
        <f>+C120+C142+C121+C123+C126+C128+C129+C149+C130+C131+C132+C134+C135+C136+C137</f>
        <v>27638</v>
      </c>
      <c r="D194" s="34">
        <v>201.04927997684348</v>
      </c>
    </row>
    <row r="195" spans="1:4" s="64" customFormat="1" ht="12" customHeight="1">
      <c r="A195" s="133" t="s">
        <v>262</v>
      </c>
      <c r="B195" s="133"/>
      <c r="C195" s="16">
        <f>+C69+C70+C71+C72+C73+C74+C75+C76+C77+C79+C80+C81+C82+C83+C84+C85+C86+C87+C88+C89+C90+C91+C92+C93+C94+C95+C96+C97+C98+C99+C100+C101+C102+C103+C104+C105+C106+C107+C108+C109+C110+C112+C113+C114+C115+C111</f>
        <v>30372</v>
      </c>
      <c r="D195" s="34">
        <v>494.22165152113786</v>
      </c>
    </row>
    <row r="196" spans="1:4" s="64" customFormat="1" ht="12" customHeight="1">
      <c r="A196" s="76" t="s">
        <v>263</v>
      </c>
      <c r="B196" s="76"/>
      <c r="C196" s="22">
        <f>+C154+C124+C125+C155+C127+C162</f>
        <v>17864</v>
      </c>
      <c r="D196" s="34">
        <v>94.22861621137483</v>
      </c>
    </row>
    <row r="197" spans="1:4" s="64" customFormat="1" ht="12" customHeight="1">
      <c r="A197" s="25"/>
      <c r="B197" s="25"/>
      <c r="C197" s="26"/>
      <c r="D197" s="31"/>
    </row>
    <row r="198" spans="1:4" s="64" customFormat="1" ht="12" customHeight="1">
      <c r="A198" s="61" t="s">
        <v>265</v>
      </c>
      <c r="B198" s="61"/>
      <c r="C198" s="79">
        <f>+C181-C191</f>
        <v>167186</v>
      </c>
      <c r="D198" s="58">
        <v>15.281781967389612</v>
      </c>
    </row>
    <row r="199" spans="1:4" s="80" customFormat="1" ht="12" customHeight="1">
      <c r="A199" s="134"/>
      <c r="B199" s="135"/>
      <c r="C199" s="135"/>
      <c r="D199" s="135"/>
    </row>
    <row r="200" spans="1:4" s="119" customFormat="1" ht="12" customHeight="1">
      <c r="A200" s="136" t="s">
        <v>300</v>
      </c>
      <c r="B200" s="136"/>
      <c r="C200" s="136"/>
      <c r="D200" s="128"/>
    </row>
    <row r="201" spans="1:249" s="15" customFormat="1" ht="12.75">
      <c r="A201" s="137" t="s">
        <v>307</v>
      </c>
      <c r="B201" s="137"/>
      <c r="C201" s="137"/>
      <c r="D201" s="128"/>
      <c r="E201" s="80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</row>
    <row r="202" spans="1:249" s="15" customFormat="1" ht="12.75">
      <c r="A202" s="138" t="s">
        <v>248</v>
      </c>
      <c r="B202" s="138"/>
      <c r="C202" s="138"/>
      <c r="D202" s="128"/>
      <c r="E202" s="103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  <c r="GC202" s="59"/>
      <c r="GD202" s="59"/>
      <c r="GE202" s="59"/>
      <c r="GF202" s="59"/>
      <c r="GG202" s="59"/>
      <c r="GH202" s="59"/>
      <c r="GI202" s="59"/>
      <c r="GJ202" s="59"/>
      <c r="GK202" s="59"/>
      <c r="GL202" s="59"/>
      <c r="GM202" s="59"/>
      <c r="GN202" s="59"/>
      <c r="GO202" s="59"/>
      <c r="GP202" s="59"/>
      <c r="GQ202" s="59"/>
      <c r="GR202" s="59"/>
      <c r="GS202" s="59"/>
      <c r="GT202" s="59"/>
      <c r="GU202" s="59"/>
      <c r="GV202" s="59"/>
      <c r="GW202" s="59"/>
      <c r="GX202" s="59"/>
      <c r="GY202" s="59"/>
      <c r="GZ202" s="59"/>
      <c r="HA202" s="59"/>
      <c r="HB202" s="59"/>
      <c r="HC202" s="59"/>
      <c r="HD202" s="59"/>
      <c r="HE202" s="59"/>
      <c r="HF202" s="59"/>
      <c r="HG202" s="59"/>
      <c r="HH202" s="59"/>
      <c r="HI202" s="59"/>
      <c r="HJ202" s="59"/>
      <c r="HK202" s="59"/>
      <c r="HL202" s="59"/>
      <c r="HM202" s="59"/>
      <c r="HN202" s="59"/>
      <c r="HO202" s="59"/>
      <c r="HP202" s="59"/>
      <c r="HQ202" s="59"/>
      <c r="HR202" s="59"/>
      <c r="HS202" s="59"/>
      <c r="HT202" s="59"/>
      <c r="HU202" s="59"/>
      <c r="HV202" s="59"/>
      <c r="HW202" s="59"/>
      <c r="HX202" s="59"/>
      <c r="HY202" s="59"/>
      <c r="HZ202" s="59"/>
      <c r="IA202" s="59"/>
      <c r="IB202" s="59"/>
      <c r="IC202" s="59"/>
      <c r="ID202" s="59"/>
      <c r="IE202" s="59"/>
      <c r="IF202" s="59"/>
      <c r="IG202" s="59"/>
      <c r="IH202" s="59"/>
      <c r="II202" s="59"/>
      <c r="IJ202" s="59"/>
      <c r="IK202" s="59"/>
      <c r="IL202" s="59"/>
      <c r="IM202" s="59"/>
      <c r="IN202" s="59"/>
      <c r="IO202" s="59"/>
    </row>
    <row r="203" spans="1:249" s="15" customFormat="1" ht="23.25" customHeight="1">
      <c r="A203" s="129" t="s">
        <v>281</v>
      </c>
      <c r="B203" s="129"/>
      <c r="C203" s="129"/>
      <c r="D203" s="130"/>
      <c r="E203" s="103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59"/>
      <c r="IB203" s="59"/>
      <c r="IC203" s="59"/>
      <c r="ID203" s="59"/>
      <c r="IE203" s="59"/>
      <c r="IF203" s="59"/>
      <c r="IG203" s="59"/>
      <c r="IH203" s="59"/>
      <c r="II203" s="59"/>
      <c r="IJ203" s="59"/>
      <c r="IK203" s="59"/>
      <c r="IL203" s="59"/>
      <c r="IM203" s="59"/>
      <c r="IN203" s="59"/>
      <c r="IO203" s="59"/>
    </row>
    <row r="204" spans="1:5" s="65" customFormat="1" ht="12" customHeight="1">
      <c r="A204" s="131" t="s">
        <v>267</v>
      </c>
      <c r="B204" s="128"/>
      <c r="C204" s="128"/>
      <c r="D204" s="128"/>
      <c r="E204" s="93"/>
    </row>
    <row r="205" spans="1:249" s="15" customFormat="1" ht="7.5" customHeight="1">
      <c r="A205" s="127"/>
      <c r="B205" s="127"/>
      <c r="C205" s="127"/>
      <c r="D205" s="128"/>
      <c r="E205" s="103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  <c r="IM205" s="59"/>
      <c r="IN205" s="59"/>
      <c r="IO205" s="59"/>
    </row>
    <row r="206" spans="1:249" s="15" customFormat="1" ht="33" customHeight="1">
      <c r="A206" s="132" t="s">
        <v>290</v>
      </c>
      <c r="B206" s="132"/>
      <c r="C206" s="132"/>
      <c r="D206" s="130"/>
      <c r="E206" s="103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  <c r="GC206" s="59"/>
      <c r="GD206" s="59"/>
      <c r="GE206" s="59"/>
      <c r="GF206" s="59"/>
      <c r="GG206" s="59"/>
      <c r="GH206" s="59"/>
      <c r="GI206" s="59"/>
      <c r="GJ206" s="59"/>
      <c r="GK206" s="59"/>
      <c r="GL206" s="59"/>
      <c r="GM206" s="59"/>
      <c r="GN206" s="59"/>
      <c r="GO206" s="59"/>
      <c r="GP206" s="59"/>
      <c r="GQ206" s="59"/>
      <c r="GR206" s="59"/>
      <c r="GS206" s="59"/>
      <c r="GT206" s="59"/>
      <c r="GU206" s="59"/>
      <c r="GV206" s="59"/>
      <c r="GW206" s="59"/>
      <c r="GX206" s="59"/>
      <c r="GY206" s="59"/>
      <c r="GZ206" s="59"/>
      <c r="HA206" s="59"/>
      <c r="HB206" s="59"/>
      <c r="HC206" s="59"/>
      <c r="HD206" s="59"/>
      <c r="HE206" s="59"/>
      <c r="HF206" s="59"/>
      <c r="HG206" s="59"/>
      <c r="HH206" s="59"/>
      <c r="HI206" s="59"/>
      <c r="HJ206" s="59"/>
      <c r="HK206" s="59"/>
      <c r="HL206" s="59"/>
      <c r="HM206" s="59"/>
      <c r="HN206" s="59"/>
      <c r="HO206" s="59"/>
      <c r="HP206" s="59"/>
      <c r="HQ206" s="59"/>
      <c r="HR206" s="59"/>
      <c r="HS206" s="59"/>
      <c r="HT206" s="59"/>
      <c r="HU206" s="59"/>
      <c r="HV206" s="59"/>
      <c r="HW206" s="59"/>
      <c r="HX206" s="59"/>
      <c r="HY206" s="59"/>
      <c r="HZ206" s="59"/>
      <c r="IA206" s="59"/>
      <c r="IB206" s="59"/>
      <c r="IC206" s="59"/>
      <c r="ID206" s="59"/>
      <c r="IE206" s="59"/>
      <c r="IF206" s="59"/>
      <c r="IG206" s="59"/>
      <c r="IH206" s="59"/>
      <c r="II206" s="59"/>
      <c r="IJ206" s="59"/>
      <c r="IK206" s="59"/>
      <c r="IL206" s="59"/>
      <c r="IM206" s="59"/>
      <c r="IN206" s="59"/>
      <c r="IO206" s="59"/>
    </row>
    <row r="207" spans="1:249" s="49" customFormat="1" ht="7.5" customHeight="1">
      <c r="A207" s="127"/>
      <c r="B207" s="127"/>
      <c r="C207" s="127"/>
      <c r="D207" s="128"/>
      <c r="E207" s="103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  <c r="IM207" s="59"/>
      <c r="IN207" s="59"/>
      <c r="IO207" s="59"/>
    </row>
    <row r="208" spans="1:249" s="1" customFormat="1" ht="12.75">
      <c r="A208" s="127" t="s">
        <v>301</v>
      </c>
      <c r="B208" s="127"/>
      <c r="C208" s="127"/>
      <c r="D208" s="128"/>
      <c r="E208" s="103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  <c r="IM208" s="59"/>
      <c r="IN208" s="59"/>
      <c r="IO208" s="59"/>
    </row>
    <row r="209" spans="1:249" s="1" customFormat="1" ht="12.75">
      <c r="A209" s="127" t="s">
        <v>223</v>
      </c>
      <c r="B209" s="127"/>
      <c r="C209" s="127"/>
      <c r="D209" s="128"/>
      <c r="E209" s="103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  <c r="ID209" s="59"/>
      <c r="IE209" s="59"/>
      <c r="IF209" s="59"/>
      <c r="IG209" s="59"/>
      <c r="IH209" s="59"/>
      <c r="II209" s="59"/>
      <c r="IJ209" s="59"/>
      <c r="IK209" s="59"/>
      <c r="IL209" s="59"/>
      <c r="IM209" s="59"/>
      <c r="IN209" s="59"/>
      <c r="IO209" s="59"/>
    </row>
  </sheetData>
  <sheetProtection/>
  <mergeCells count="169">
    <mergeCell ref="A1:D1"/>
    <mergeCell ref="A2:D2"/>
    <mergeCell ref="A3:D3"/>
    <mergeCell ref="A4:D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B139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B151"/>
    <mergeCell ref="A152:B152"/>
    <mergeCell ref="A153:B153"/>
    <mergeCell ref="A154:B154"/>
    <mergeCell ref="A155:B155"/>
    <mergeCell ref="A156:B156"/>
    <mergeCell ref="A157:B157"/>
    <mergeCell ref="A160:B160"/>
    <mergeCell ref="A161:B161"/>
    <mergeCell ref="A162:B162"/>
    <mergeCell ref="A164:B164"/>
    <mergeCell ref="A165:B165"/>
    <mergeCell ref="A166:B166"/>
    <mergeCell ref="A167:B167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93:B193"/>
    <mergeCell ref="A181:B181"/>
    <mergeCell ref="A182:B182"/>
    <mergeCell ref="A183:B183"/>
    <mergeCell ref="A184:B184"/>
    <mergeCell ref="A185:B185"/>
    <mergeCell ref="A186:B186"/>
    <mergeCell ref="A194:B194"/>
    <mergeCell ref="A195:B195"/>
    <mergeCell ref="A199:D199"/>
    <mergeCell ref="A200:D200"/>
    <mergeCell ref="A201:D201"/>
    <mergeCell ref="A187:B187"/>
    <mergeCell ref="A188:B188"/>
    <mergeCell ref="A189:B189"/>
    <mergeCell ref="A191:B191"/>
    <mergeCell ref="A192:B192"/>
    <mergeCell ref="A208:D208"/>
    <mergeCell ref="A209:D209"/>
    <mergeCell ref="A202:D202"/>
    <mergeCell ref="A203:D203"/>
    <mergeCell ref="A204:D204"/>
    <mergeCell ref="A205:D205"/>
    <mergeCell ref="A206:D206"/>
    <mergeCell ref="A207:D2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2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4" width="15.7109375" style="82" customWidth="1"/>
    <col min="5" max="16384" width="9.140625" style="81" customWidth="1"/>
  </cols>
  <sheetData>
    <row r="1" spans="1:4" s="3" customFormat="1" ht="12.75" customHeight="1">
      <c r="A1" s="148"/>
      <c r="B1" s="148"/>
      <c r="C1" s="148"/>
      <c r="D1" s="128"/>
    </row>
    <row r="2" spans="1:4" s="3" customFormat="1" ht="12.75" customHeight="1">
      <c r="A2" s="149" t="s">
        <v>296</v>
      </c>
      <c r="B2" s="149"/>
      <c r="C2" s="149"/>
      <c r="D2" s="128"/>
    </row>
    <row r="3" spans="1:4" s="4" customFormat="1" ht="12.75" customHeight="1">
      <c r="A3" s="150"/>
      <c r="B3" s="150"/>
      <c r="C3" s="150"/>
      <c r="D3" s="128"/>
    </row>
    <row r="4" spans="1:4" s="4" customFormat="1" ht="12.75" customHeight="1">
      <c r="A4" s="151"/>
      <c r="B4" s="151"/>
      <c r="C4" s="151"/>
      <c r="D4" s="152"/>
    </row>
    <row r="5" spans="1:5" s="5" customFormat="1" ht="12" customHeight="1">
      <c r="A5" s="153"/>
      <c r="B5" s="153"/>
      <c r="C5" s="6" t="s">
        <v>218</v>
      </c>
      <c r="D5" s="66" t="s">
        <v>225</v>
      </c>
      <c r="E5" s="100"/>
    </row>
    <row r="6" spans="1:5" s="5" customFormat="1" ht="12" customHeight="1">
      <c r="A6" s="154"/>
      <c r="B6" s="154"/>
      <c r="C6" s="7" t="s">
        <v>224</v>
      </c>
      <c r="D6" s="94"/>
      <c r="E6" s="100"/>
    </row>
    <row r="7" spans="1:5" s="8" customFormat="1" ht="12" customHeight="1">
      <c r="A7" s="146"/>
      <c r="B7" s="146"/>
      <c r="C7" s="146"/>
      <c r="D7" s="95"/>
      <c r="E7" s="101"/>
    </row>
    <row r="8" spans="1:4" s="77" customFormat="1" ht="12" customHeight="1">
      <c r="A8" s="147" t="s">
        <v>255</v>
      </c>
      <c r="B8" s="147"/>
      <c r="C8" s="10">
        <f>C10+C21+C36+C40+C50+C118+C119+C141+C160</f>
        <v>281215</v>
      </c>
      <c r="D8" s="30">
        <v>124.81055420230074</v>
      </c>
    </row>
    <row r="9" spans="1:4" s="77" customFormat="1" ht="12" customHeight="1">
      <c r="A9" s="11"/>
      <c r="B9" s="11"/>
      <c r="C9" s="12"/>
      <c r="D9" s="38"/>
    </row>
    <row r="10" spans="1:4" s="78" customFormat="1" ht="12" customHeight="1">
      <c r="A10" s="140" t="s">
        <v>0</v>
      </c>
      <c r="B10" s="140"/>
      <c r="C10" s="14">
        <f>C11+C15+C19</f>
        <v>98573</v>
      </c>
      <c r="D10" s="32">
        <v>25.188439024885113</v>
      </c>
    </row>
    <row r="11" spans="1:4" s="64" customFormat="1" ht="12" customHeight="1">
      <c r="A11" s="133" t="s">
        <v>1</v>
      </c>
      <c r="B11" s="133"/>
      <c r="C11" s="16">
        <f>C12+C13+C14</f>
        <v>47953</v>
      </c>
      <c r="D11" s="33">
        <v>18.40760744896044</v>
      </c>
    </row>
    <row r="12" spans="1:4" s="64" customFormat="1" ht="12" customHeight="1">
      <c r="A12" s="17"/>
      <c r="B12" s="18" t="s">
        <v>2</v>
      </c>
      <c r="C12" s="16">
        <f>C172+C173+C175+C180+C181</f>
        <v>27611</v>
      </c>
      <c r="D12" s="33">
        <v>11.354170439317663</v>
      </c>
    </row>
    <row r="13" spans="1:4" s="64" customFormat="1" ht="12" customHeight="1">
      <c r="A13" s="17"/>
      <c r="B13" s="18" t="s">
        <v>3</v>
      </c>
      <c r="C13" s="16">
        <f>+C176</f>
        <v>13259</v>
      </c>
      <c r="D13" s="33">
        <v>21.291198431254244</v>
      </c>
    </row>
    <row r="14" spans="1:4" s="64" customFormat="1" ht="12" customHeight="1">
      <c r="A14" s="17"/>
      <c r="B14" s="19" t="s">
        <v>4</v>
      </c>
      <c r="C14" s="16">
        <f>C174+C177+C178+C179</f>
        <v>7083</v>
      </c>
      <c r="D14" s="33">
        <v>40.50543554990823</v>
      </c>
    </row>
    <row r="15" spans="1:4" s="64" customFormat="1" ht="12" customHeight="1">
      <c r="A15" s="133" t="s">
        <v>5</v>
      </c>
      <c r="B15" s="133"/>
      <c r="C15" s="16">
        <f>C16+C17+C18</f>
        <v>36058</v>
      </c>
      <c r="D15" s="33">
        <v>15.68583948083643</v>
      </c>
    </row>
    <row r="16" spans="1:4" s="64" customFormat="1" ht="12" customHeight="1">
      <c r="A16" s="17"/>
      <c r="B16" s="18" t="s">
        <v>6</v>
      </c>
      <c r="C16" s="16">
        <f>+C168</f>
        <v>20200</v>
      </c>
      <c r="D16" s="33">
        <v>8.762376237623762</v>
      </c>
    </row>
    <row r="17" spans="1:4" s="64" customFormat="1" ht="12" customHeight="1">
      <c r="A17" s="17"/>
      <c r="B17" s="18" t="s">
        <v>7</v>
      </c>
      <c r="C17" s="16">
        <f>+C167</f>
        <v>6178</v>
      </c>
      <c r="D17" s="33">
        <v>29.24894787957268</v>
      </c>
    </row>
    <row r="18" spans="1:4" s="64" customFormat="1" ht="12" customHeight="1">
      <c r="A18" s="20"/>
      <c r="B18" s="18" t="s">
        <v>8</v>
      </c>
      <c r="C18" s="16">
        <f>C169</f>
        <v>9680</v>
      </c>
      <c r="D18" s="33">
        <v>21.477272727272727</v>
      </c>
    </row>
    <row r="19" spans="1:4" s="64" customFormat="1" ht="12" customHeight="1">
      <c r="A19" s="139" t="s">
        <v>9</v>
      </c>
      <c r="B19" s="139"/>
      <c r="C19" s="22">
        <f>C163+C164</f>
        <v>14562</v>
      </c>
      <c r="D19" s="38">
        <v>71.04793297623952</v>
      </c>
    </row>
    <row r="20" spans="1:4" s="64" customFormat="1" ht="12" customHeight="1">
      <c r="A20" s="20"/>
      <c r="B20" s="20"/>
      <c r="C20" s="20"/>
      <c r="D20" s="38"/>
    </row>
    <row r="21" spans="1:4" s="78" customFormat="1" ht="12" customHeight="1">
      <c r="A21" s="140" t="s">
        <v>234</v>
      </c>
      <c r="B21" s="140"/>
      <c r="C21" s="14">
        <f>C22+C23+C24+C27+C30+C31</f>
        <v>111994</v>
      </c>
      <c r="D21" s="32">
        <v>62.2586924299516</v>
      </c>
    </row>
    <row r="22" spans="1:4" s="64" customFormat="1" ht="12" customHeight="1">
      <c r="A22" s="133" t="s">
        <v>11</v>
      </c>
      <c r="B22" s="133"/>
      <c r="C22" s="16">
        <f>C122+C123+C124+C130+C131+C133+C134+C136+C137</f>
        <v>6800</v>
      </c>
      <c r="D22" s="33">
        <v>607.5</v>
      </c>
    </row>
    <row r="23" spans="1:4" s="64" customFormat="1" ht="12" customHeight="1">
      <c r="A23" s="133" t="s">
        <v>12</v>
      </c>
      <c r="B23" s="133"/>
      <c r="C23" s="16">
        <f>C127</f>
        <v>5179</v>
      </c>
      <c r="D23" s="33">
        <v>99.69106005020274</v>
      </c>
    </row>
    <row r="24" spans="1:4" s="64" customFormat="1" ht="12" customHeight="1">
      <c r="A24" s="133" t="s">
        <v>13</v>
      </c>
      <c r="B24" s="133"/>
      <c r="C24" s="16">
        <f>C25+C26</f>
        <v>26038</v>
      </c>
      <c r="D24" s="33">
        <v>49.450802673016355</v>
      </c>
    </row>
    <row r="25" spans="1:4" s="64" customFormat="1" ht="12" customHeight="1">
      <c r="A25" s="23"/>
      <c r="B25" s="18" t="s">
        <v>14</v>
      </c>
      <c r="C25" s="16">
        <f>+C132+C140</f>
        <v>23063</v>
      </c>
      <c r="D25" s="33">
        <v>4.335949356111521</v>
      </c>
    </row>
    <row r="26" spans="1:4" s="64" customFormat="1" ht="12" customHeight="1">
      <c r="A26" s="20"/>
      <c r="B26" s="18" t="s">
        <v>15</v>
      </c>
      <c r="C26" s="16">
        <f>C126+C128+C129+C138</f>
        <v>2975</v>
      </c>
      <c r="D26" s="33">
        <v>399.1932773109244</v>
      </c>
    </row>
    <row r="27" spans="1:4" s="64" customFormat="1" ht="12" customHeight="1">
      <c r="A27" s="133" t="s">
        <v>16</v>
      </c>
      <c r="B27" s="133"/>
      <c r="C27" s="16">
        <f>C28+C29</f>
        <v>6498</v>
      </c>
      <c r="D27" s="33">
        <v>57.89473684210527</v>
      </c>
    </row>
    <row r="28" spans="1:4" s="64" customFormat="1" ht="12" customHeight="1">
      <c r="A28" s="23"/>
      <c r="B28" s="18" t="s">
        <v>17</v>
      </c>
      <c r="C28" s="16">
        <f>+C125</f>
        <v>5339</v>
      </c>
      <c r="D28" s="33">
        <v>21.258662670912155</v>
      </c>
    </row>
    <row r="29" spans="1:4" s="64" customFormat="1" ht="12" customHeight="1">
      <c r="A29" s="20"/>
      <c r="B29" s="18" t="s">
        <v>18</v>
      </c>
      <c r="C29" s="16">
        <f>C139</f>
        <v>1159</v>
      </c>
      <c r="D29" s="33">
        <v>226.6609145815358</v>
      </c>
    </row>
    <row r="30" spans="1:4" s="64" customFormat="1" ht="12" customHeight="1">
      <c r="A30" s="133" t="s">
        <v>19</v>
      </c>
      <c r="B30" s="133"/>
      <c r="C30" s="16">
        <f>C135</f>
        <v>10539</v>
      </c>
      <c r="D30" s="33">
        <v>6.290919442072303</v>
      </c>
    </row>
    <row r="31" spans="1:4" s="64" customFormat="1" ht="12" customHeight="1">
      <c r="A31" s="133" t="s">
        <v>235</v>
      </c>
      <c r="B31" s="133"/>
      <c r="C31" s="16">
        <f>C32+C33+C34</f>
        <v>56940</v>
      </c>
      <c r="D31" s="33">
        <v>10.453108535300316</v>
      </c>
    </row>
    <row r="32" spans="1:4" s="64" customFormat="1" ht="12" customHeight="1">
      <c r="A32" s="23"/>
      <c r="B32" s="18" t="s">
        <v>21</v>
      </c>
      <c r="C32" s="16">
        <f>C149</f>
        <v>18753</v>
      </c>
      <c r="D32" s="33">
        <v>2.6662400682557457</v>
      </c>
    </row>
    <row r="33" spans="1:4" s="64" customFormat="1" ht="12" customHeight="1">
      <c r="A33" s="17"/>
      <c r="B33" s="18" t="s">
        <v>22</v>
      </c>
      <c r="C33" s="16">
        <f>C145+C146+C147+C150</f>
        <v>9206</v>
      </c>
      <c r="D33" s="33">
        <v>1.9878340212904626</v>
      </c>
    </row>
    <row r="34" spans="1:4" s="64" customFormat="1" ht="12" customHeight="1">
      <c r="A34" s="17"/>
      <c r="B34" s="24" t="s">
        <v>236</v>
      </c>
      <c r="C34" s="22">
        <f>C144+C148+C151</f>
        <v>28981</v>
      </c>
      <c r="D34" s="38">
        <v>18.180877126393156</v>
      </c>
    </row>
    <row r="35" spans="1:4" s="64" customFormat="1" ht="12" customHeight="1">
      <c r="A35" s="20"/>
      <c r="B35" s="20"/>
      <c r="C35" s="20"/>
      <c r="D35" s="38"/>
    </row>
    <row r="36" spans="1:4" s="78" customFormat="1" ht="12" customHeight="1">
      <c r="A36" s="140" t="s">
        <v>24</v>
      </c>
      <c r="B36" s="140"/>
      <c r="C36" s="14">
        <f>C37+C38</f>
        <v>21062</v>
      </c>
      <c r="D36" s="32">
        <v>263.5599658152122</v>
      </c>
    </row>
    <row r="37" spans="1:4" s="64" customFormat="1" ht="12" customHeight="1">
      <c r="A37" s="133" t="s">
        <v>25</v>
      </c>
      <c r="B37" s="133"/>
      <c r="C37" s="16">
        <f>C154+C155+C158</f>
        <v>19569</v>
      </c>
      <c r="D37" s="33">
        <v>255.35796412693546</v>
      </c>
    </row>
    <row r="38" spans="1:4" s="64" customFormat="1" ht="12" customHeight="1">
      <c r="A38" s="139" t="s">
        <v>26</v>
      </c>
      <c r="B38" s="139"/>
      <c r="C38" s="22">
        <f>+C156+C159</f>
        <v>1493</v>
      </c>
      <c r="D38" s="38">
        <v>371.0649698593436</v>
      </c>
    </row>
    <row r="39" spans="1:4" s="64" customFormat="1" ht="12" customHeight="1">
      <c r="A39" s="20"/>
      <c r="B39" s="20"/>
      <c r="C39" s="20"/>
      <c r="D39" s="38"/>
    </row>
    <row r="40" spans="1:4" s="78" customFormat="1" ht="12" customHeight="1">
      <c r="A40" s="140" t="s">
        <v>27</v>
      </c>
      <c r="B40" s="140"/>
      <c r="C40" s="14">
        <f>C41+C42+C45</f>
        <v>29506</v>
      </c>
      <c r="D40" s="32">
        <v>493.40473124110355</v>
      </c>
    </row>
    <row r="41" spans="1:4" s="64" customFormat="1" ht="12" customHeight="1">
      <c r="A41" s="133" t="s">
        <v>28</v>
      </c>
      <c r="B41" s="133"/>
      <c r="C41" s="16">
        <f>C80+C81+C84+C85+C86+C88+C90+C91+C95+C97+C101+C102+C106+C108+C111+C112+C116+C117</f>
        <v>10376</v>
      </c>
      <c r="D41" s="33">
        <v>947.8797224363916</v>
      </c>
    </row>
    <row r="42" spans="1:4" s="64" customFormat="1" ht="12" customHeight="1">
      <c r="A42" s="145" t="s">
        <v>29</v>
      </c>
      <c r="B42" s="145"/>
      <c r="C42" s="16">
        <f>C43+C44</f>
        <v>11487</v>
      </c>
      <c r="D42" s="33">
        <v>206.3114825454862</v>
      </c>
    </row>
    <row r="43" spans="1:4" s="64" customFormat="1" ht="12" customHeight="1">
      <c r="A43" s="24"/>
      <c r="B43" s="18" t="s">
        <v>30</v>
      </c>
      <c r="C43" s="16">
        <f>C74+C100+C89+C157+C93+C98+C113</f>
        <v>7024</v>
      </c>
      <c r="D43" s="33">
        <v>193.28018223234625</v>
      </c>
    </row>
    <row r="44" spans="1:4" s="64" customFormat="1" ht="12" customHeight="1">
      <c r="A44" s="24"/>
      <c r="B44" s="18" t="s">
        <v>31</v>
      </c>
      <c r="C44" s="16">
        <f>C82+C105+C107</f>
        <v>4463</v>
      </c>
      <c r="D44" s="33">
        <v>226.82052431100158</v>
      </c>
    </row>
    <row r="45" spans="1:4" s="64" customFormat="1" ht="12" customHeight="1">
      <c r="A45" s="133" t="s">
        <v>33</v>
      </c>
      <c r="B45" s="133"/>
      <c r="C45" s="16">
        <f>C46+C47+C48</f>
        <v>7643</v>
      </c>
      <c r="D45" s="33">
        <v>307.902656025121</v>
      </c>
    </row>
    <row r="46" spans="1:4" s="64" customFormat="1" ht="12" customHeight="1">
      <c r="A46" s="24"/>
      <c r="B46" s="18" t="s">
        <v>34</v>
      </c>
      <c r="C46" s="16">
        <f>+C70+C71+C79+C99</f>
        <v>3371</v>
      </c>
      <c r="D46" s="33">
        <v>83.62503708098488</v>
      </c>
    </row>
    <row r="47" spans="1:4" s="64" customFormat="1" ht="12" customHeight="1">
      <c r="A47" s="24"/>
      <c r="B47" s="18" t="s">
        <v>35</v>
      </c>
      <c r="C47" s="16">
        <f>C73+C75+C87+C104+C109+C114</f>
        <v>2754</v>
      </c>
      <c r="D47" s="33">
        <v>246.94989106753812</v>
      </c>
    </row>
    <row r="48" spans="1:4" s="64" customFormat="1" ht="12" customHeight="1">
      <c r="A48" s="24"/>
      <c r="B48" s="24" t="s">
        <v>36</v>
      </c>
      <c r="C48" s="22">
        <f>C69+C76+C83+C92+C103+C115</f>
        <v>1518</v>
      </c>
      <c r="D48" s="38">
        <v>916.5349143610014</v>
      </c>
    </row>
    <row r="49" spans="1:4" s="64" customFormat="1" ht="12" customHeight="1">
      <c r="A49" s="19"/>
      <c r="B49" s="19"/>
      <c r="C49" s="19"/>
      <c r="D49" s="38"/>
    </row>
    <row r="50" spans="1:4" s="78" customFormat="1" ht="12" customHeight="1">
      <c r="A50" s="140" t="s">
        <v>37</v>
      </c>
      <c r="B50" s="140"/>
      <c r="C50" s="14">
        <f>C51+C52+C53</f>
        <v>12636</v>
      </c>
      <c r="D50" s="32">
        <v>437.92339347894904</v>
      </c>
    </row>
    <row r="51" spans="1:4" s="64" customFormat="1" ht="12" customHeight="1">
      <c r="A51" s="133" t="s">
        <v>38</v>
      </c>
      <c r="B51" s="133"/>
      <c r="C51" s="16">
        <f>C56+C59+C62+C66</f>
        <v>1177</v>
      </c>
      <c r="D51" s="33">
        <v>1582.412914188615</v>
      </c>
    </row>
    <row r="52" spans="1:4" s="64" customFormat="1" ht="12" customHeight="1">
      <c r="A52" s="133" t="s">
        <v>39</v>
      </c>
      <c r="B52" s="133"/>
      <c r="C52" s="16">
        <f>C72+C77+C78+C60+C61+C94+C96+C63+C64+C110+C65</f>
        <v>7727</v>
      </c>
      <c r="D52" s="33">
        <v>421.7807687330141</v>
      </c>
    </row>
    <row r="53" spans="1:4" s="64" customFormat="1" ht="12" customHeight="1">
      <c r="A53" s="139" t="s">
        <v>40</v>
      </c>
      <c r="B53" s="139"/>
      <c r="C53" s="22">
        <f>C58+C57</f>
        <v>3732</v>
      </c>
      <c r="D53" s="38">
        <v>110.39657020364415</v>
      </c>
    </row>
    <row r="54" spans="1:4" s="64" customFormat="1" ht="12" customHeight="1">
      <c r="A54" s="19"/>
      <c r="B54" s="25"/>
      <c r="C54" s="26"/>
      <c r="D54" s="38"/>
    </row>
    <row r="55" spans="1:4" s="64" customFormat="1" ht="12" customHeight="1">
      <c r="A55" s="144" t="s">
        <v>41</v>
      </c>
      <c r="B55" s="144"/>
      <c r="C55" s="12">
        <f>SUM(C56:C66)</f>
        <v>10075</v>
      </c>
      <c r="D55" s="32">
        <v>495.9702233250621</v>
      </c>
    </row>
    <row r="56" spans="1:4" s="64" customFormat="1" ht="12" customHeight="1">
      <c r="A56" s="133" t="s">
        <v>42</v>
      </c>
      <c r="B56" s="133"/>
      <c r="C56" s="16">
        <v>253</v>
      </c>
      <c r="D56" s="33">
        <v>1280.6324110671937</v>
      </c>
    </row>
    <row r="57" spans="1:4" s="64" customFormat="1" ht="12" customHeight="1">
      <c r="A57" s="133" t="s">
        <v>44</v>
      </c>
      <c r="B57" s="133"/>
      <c r="C57" s="16">
        <v>2548</v>
      </c>
      <c r="D57" s="33">
        <v>75.58869701726844</v>
      </c>
    </row>
    <row r="58" spans="1:4" s="64" customFormat="1" ht="12" customHeight="1">
      <c r="A58" s="133" t="s">
        <v>45</v>
      </c>
      <c r="B58" s="133"/>
      <c r="C58" s="16">
        <v>1184</v>
      </c>
      <c r="D58" s="33">
        <v>185.30405405405406</v>
      </c>
    </row>
    <row r="59" spans="1:4" s="64" customFormat="1" ht="12" customHeight="1">
      <c r="A59" s="133" t="s">
        <v>46</v>
      </c>
      <c r="B59" s="133"/>
      <c r="C59" s="16">
        <v>535</v>
      </c>
      <c r="D59" s="33">
        <v>1417.0093457943926</v>
      </c>
    </row>
    <row r="60" spans="1:4" s="64" customFormat="1" ht="12" customHeight="1">
      <c r="A60" s="133" t="s">
        <v>47</v>
      </c>
      <c r="B60" s="133"/>
      <c r="C60" s="16">
        <v>246</v>
      </c>
      <c r="D60" s="33">
        <v>1165.4471544715448</v>
      </c>
    </row>
    <row r="61" spans="1:4" s="64" customFormat="1" ht="12" customHeight="1">
      <c r="A61" s="133" t="s">
        <v>49</v>
      </c>
      <c r="B61" s="133"/>
      <c r="C61" s="16">
        <v>3177</v>
      </c>
      <c r="D61" s="33">
        <v>469.05886056027697</v>
      </c>
    </row>
    <row r="62" spans="1:4" s="64" customFormat="1" ht="12" customHeight="1">
      <c r="A62" s="133" t="s">
        <v>51</v>
      </c>
      <c r="B62" s="133"/>
      <c r="C62" s="16">
        <v>226</v>
      </c>
      <c r="D62" s="33">
        <v>1965.0442477876104</v>
      </c>
    </row>
    <row r="63" spans="1:4" s="64" customFormat="1" ht="12" customHeight="1">
      <c r="A63" s="133" t="s">
        <v>52</v>
      </c>
      <c r="B63" s="133"/>
      <c r="C63" s="16">
        <v>523</v>
      </c>
      <c r="D63" s="33">
        <v>447.036328871893</v>
      </c>
    </row>
    <row r="64" spans="1:4" s="64" customFormat="1" ht="12" customHeight="1">
      <c r="A64" s="133" t="s">
        <v>53</v>
      </c>
      <c r="B64" s="133"/>
      <c r="C64" s="16">
        <v>605</v>
      </c>
      <c r="D64" s="33">
        <v>434.04958677685954</v>
      </c>
    </row>
    <row r="65" spans="1:4" s="64" customFormat="1" ht="12" customHeight="1">
      <c r="A65" s="133" t="s">
        <v>54</v>
      </c>
      <c r="B65" s="133"/>
      <c r="C65" s="16">
        <v>615</v>
      </c>
      <c r="D65" s="33">
        <v>730.2439024390244</v>
      </c>
    </row>
    <row r="66" spans="1:4" s="64" customFormat="1" ht="12" customHeight="1">
      <c r="A66" s="139" t="s">
        <v>55</v>
      </c>
      <c r="B66" s="139"/>
      <c r="C66" s="22">
        <v>163</v>
      </c>
      <c r="D66" s="38">
        <v>2063.19018404908</v>
      </c>
    </row>
    <row r="67" spans="1:4" s="64" customFormat="1" ht="12" customHeight="1">
      <c r="A67" s="19"/>
      <c r="B67" s="19"/>
      <c r="C67" s="19"/>
      <c r="D67" s="38"/>
    </row>
    <row r="68" spans="1:4" s="64" customFormat="1" ht="12" customHeight="1">
      <c r="A68" s="140" t="s">
        <v>56</v>
      </c>
      <c r="B68" s="140"/>
      <c r="C68" s="14">
        <f>SUM(C69:C118)</f>
        <v>30793</v>
      </c>
      <c r="D68" s="32">
        <v>488.9293021141168</v>
      </c>
    </row>
    <row r="69" spans="1:4" s="64" customFormat="1" ht="12" customHeight="1">
      <c r="A69" s="133" t="s">
        <v>57</v>
      </c>
      <c r="B69" s="133"/>
      <c r="C69" s="123">
        <v>249</v>
      </c>
      <c r="D69" s="33">
        <v>1757.4297188755017</v>
      </c>
    </row>
    <row r="70" spans="1:4" s="64" customFormat="1" ht="12" customHeight="1">
      <c r="A70" s="133" t="s">
        <v>58</v>
      </c>
      <c r="B70" s="133"/>
      <c r="C70" s="123">
        <v>2206</v>
      </c>
      <c r="D70" s="33">
        <v>62.55666364460563</v>
      </c>
    </row>
    <row r="71" spans="1:4" s="64" customFormat="1" ht="12" customHeight="1">
      <c r="A71" s="133" t="s">
        <v>59</v>
      </c>
      <c r="B71" s="133"/>
      <c r="C71" s="123">
        <v>259</v>
      </c>
      <c r="D71" s="33">
        <v>136.67953667953668</v>
      </c>
    </row>
    <row r="72" spans="1:4" s="64" customFormat="1" ht="12" customHeight="1">
      <c r="A72" s="133" t="s">
        <v>60</v>
      </c>
      <c r="B72" s="133"/>
      <c r="C72" s="123">
        <v>849</v>
      </c>
      <c r="D72" s="33">
        <v>116.13663133097762</v>
      </c>
    </row>
    <row r="73" spans="1:4" s="64" customFormat="1" ht="12" customHeight="1">
      <c r="A73" s="133" t="s">
        <v>61</v>
      </c>
      <c r="B73" s="133"/>
      <c r="C73" s="123">
        <v>380</v>
      </c>
      <c r="D73" s="33">
        <v>77.36842105263158</v>
      </c>
    </row>
    <row r="74" spans="1:4" s="64" customFormat="1" ht="12" customHeight="1">
      <c r="A74" s="133" t="s">
        <v>62</v>
      </c>
      <c r="B74" s="133"/>
      <c r="C74" s="123">
        <v>187</v>
      </c>
      <c r="D74" s="33">
        <v>822.4598930481284</v>
      </c>
    </row>
    <row r="75" spans="1:4" s="64" customFormat="1" ht="12" customHeight="1">
      <c r="A75" s="133" t="s">
        <v>63</v>
      </c>
      <c r="B75" s="133"/>
      <c r="C75" s="123">
        <v>254</v>
      </c>
      <c r="D75" s="33">
        <v>237.7952755905512</v>
      </c>
    </row>
    <row r="76" spans="1:4" s="64" customFormat="1" ht="12" customHeight="1">
      <c r="A76" s="133" t="s">
        <v>64</v>
      </c>
      <c r="B76" s="133"/>
      <c r="C76" s="123">
        <v>640</v>
      </c>
      <c r="D76" s="33">
        <v>420.15624999999994</v>
      </c>
    </row>
    <row r="77" spans="1:4" s="64" customFormat="1" ht="12" customHeight="1">
      <c r="A77" s="133" t="s">
        <v>65</v>
      </c>
      <c r="B77" s="133"/>
      <c r="C77" s="123">
        <v>185</v>
      </c>
      <c r="D77" s="33">
        <v>512.4324324324324</v>
      </c>
    </row>
    <row r="78" spans="1:4" s="64" customFormat="1" ht="12" customHeight="1">
      <c r="A78" s="133" t="s">
        <v>67</v>
      </c>
      <c r="B78" s="133"/>
      <c r="C78" s="123">
        <v>412</v>
      </c>
      <c r="D78" s="33">
        <v>109.46601941747574</v>
      </c>
    </row>
    <row r="79" spans="1:4" s="64" customFormat="1" ht="12" customHeight="1">
      <c r="A79" s="133" t="s">
        <v>68</v>
      </c>
      <c r="B79" s="133"/>
      <c r="C79" s="123">
        <v>396</v>
      </c>
      <c r="D79" s="33">
        <v>192.17171717171718</v>
      </c>
    </row>
    <row r="80" spans="1:4" s="64" customFormat="1" ht="12" customHeight="1">
      <c r="A80" s="133" t="s">
        <v>69</v>
      </c>
      <c r="B80" s="133"/>
      <c r="C80" s="123">
        <v>76</v>
      </c>
      <c r="D80" s="33">
        <v>2001.3157894736842</v>
      </c>
    </row>
    <row r="81" spans="1:4" s="64" customFormat="1" ht="12" customHeight="1">
      <c r="A81" s="133" t="s">
        <v>71</v>
      </c>
      <c r="B81" s="133"/>
      <c r="C81" s="123">
        <v>128</v>
      </c>
      <c r="D81" s="33">
        <v>1798.4375</v>
      </c>
    </row>
    <row r="82" spans="1:4" s="64" customFormat="1" ht="12" customHeight="1">
      <c r="A82" s="133" t="s">
        <v>72</v>
      </c>
      <c r="B82" s="133"/>
      <c r="C82" s="123">
        <v>3638</v>
      </c>
      <c r="D82" s="33">
        <v>185.67894447498625</v>
      </c>
    </row>
    <row r="83" spans="1:4" s="64" customFormat="1" ht="12" customHeight="1">
      <c r="A83" s="133" t="s">
        <v>75</v>
      </c>
      <c r="B83" s="133"/>
      <c r="C83" s="123">
        <v>279</v>
      </c>
      <c r="D83" s="33">
        <v>1550.8960573476702</v>
      </c>
    </row>
    <row r="84" spans="1:4" s="64" customFormat="1" ht="12" customHeight="1">
      <c r="A84" s="133" t="s">
        <v>78</v>
      </c>
      <c r="B84" s="133"/>
      <c r="C84" s="123">
        <v>614</v>
      </c>
      <c r="D84" s="33">
        <v>749.8371335504886</v>
      </c>
    </row>
    <row r="85" spans="1:4" s="64" customFormat="1" ht="12" customHeight="1">
      <c r="A85" s="133" t="s">
        <v>79</v>
      </c>
      <c r="B85" s="133"/>
      <c r="C85" s="123">
        <v>206</v>
      </c>
      <c r="D85" s="33">
        <v>1011.6504854368932</v>
      </c>
    </row>
    <row r="86" spans="1:4" s="64" customFormat="1" ht="12" customHeight="1">
      <c r="A86" s="133" t="s">
        <v>81</v>
      </c>
      <c r="B86" s="133"/>
      <c r="C86" s="123">
        <v>106</v>
      </c>
      <c r="D86" s="33">
        <v>1352.8301886792453</v>
      </c>
    </row>
    <row r="87" spans="1:4" s="64" customFormat="1" ht="12" customHeight="1">
      <c r="A87" s="133" t="s">
        <v>82</v>
      </c>
      <c r="B87" s="133"/>
      <c r="C87" s="123">
        <v>275</v>
      </c>
      <c r="D87" s="33">
        <v>210.18181818181822</v>
      </c>
    </row>
    <row r="88" spans="1:4" s="64" customFormat="1" ht="12" customHeight="1">
      <c r="A88" s="133" t="s">
        <v>83</v>
      </c>
      <c r="B88" s="133"/>
      <c r="C88" s="123">
        <v>61</v>
      </c>
      <c r="D88" s="33">
        <v>781.967213114754</v>
      </c>
    </row>
    <row r="89" spans="1:4" s="64" customFormat="1" ht="12" customHeight="1">
      <c r="A89" s="133" t="s">
        <v>84</v>
      </c>
      <c r="B89" s="133"/>
      <c r="C89" s="123">
        <v>71</v>
      </c>
      <c r="D89" s="33">
        <v>1914.0845070422536</v>
      </c>
    </row>
    <row r="90" spans="1:4" s="64" customFormat="1" ht="12" customHeight="1">
      <c r="A90" s="133" t="s">
        <v>85</v>
      </c>
      <c r="B90" s="133"/>
      <c r="C90" s="123">
        <v>186</v>
      </c>
      <c r="D90" s="33">
        <v>910.752688172043</v>
      </c>
    </row>
    <row r="91" spans="1:4" s="64" customFormat="1" ht="12" customHeight="1">
      <c r="A91" s="133" t="s">
        <v>86</v>
      </c>
      <c r="B91" s="133"/>
      <c r="C91" s="123">
        <v>7585</v>
      </c>
      <c r="D91" s="33">
        <v>821.5557020435069</v>
      </c>
    </row>
    <row r="92" spans="1:4" s="64" customFormat="1" ht="12" customHeight="1">
      <c r="A92" s="133" t="s">
        <v>87</v>
      </c>
      <c r="B92" s="133"/>
      <c r="C92" s="123">
        <v>110</v>
      </c>
      <c r="D92" s="33">
        <v>1454.5454545454545</v>
      </c>
    </row>
    <row r="93" spans="1:4" s="64" customFormat="1" ht="12" customHeight="1">
      <c r="A93" s="133" t="s">
        <v>88</v>
      </c>
      <c r="B93" s="133"/>
      <c r="C93" s="123">
        <v>237</v>
      </c>
      <c r="D93" s="33">
        <v>544.3037974683544</v>
      </c>
    </row>
    <row r="94" spans="1:4" s="64" customFormat="1" ht="12" customHeight="1">
      <c r="A94" s="133" t="s">
        <v>89</v>
      </c>
      <c r="B94" s="133"/>
      <c r="C94" s="123">
        <v>99</v>
      </c>
      <c r="D94" s="33">
        <v>733.3333333333333</v>
      </c>
    </row>
    <row r="95" spans="1:4" s="64" customFormat="1" ht="12" customHeight="1">
      <c r="A95" s="133" t="s">
        <v>90</v>
      </c>
      <c r="B95" s="133"/>
      <c r="C95" s="123">
        <v>74</v>
      </c>
      <c r="D95" s="33">
        <v>8475.675675675675</v>
      </c>
    </row>
    <row r="96" spans="1:4" s="64" customFormat="1" ht="12" customHeight="1">
      <c r="A96" s="133" t="s">
        <v>91</v>
      </c>
      <c r="B96" s="133"/>
      <c r="C96" s="123">
        <v>456</v>
      </c>
      <c r="D96" s="33">
        <v>318.859649122807</v>
      </c>
    </row>
    <row r="97" spans="1:4" s="64" customFormat="1" ht="12" customHeight="1">
      <c r="A97" s="133" t="s">
        <v>92</v>
      </c>
      <c r="B97" s="133"/>
      <c r="C97" s="123">
        <v>166</v>
      </c>
      <c r="D97" s="33">
        <v>1102.4096385542168</v>
      </c>
    </row>
    <row r="98" spans="1:4" s="64" customFormat="1" ht="12" customHeight="1">
      <c r="A98" s="133" t="s">
        <v>93</v>
      </c>
      <c r="B98" s="133"/>
      <c r="C98" s="123">
        <v>1113</v>
      </c>
      <c r="D98" s="33">
        <v>124.61814914645105</v>
      </c>
    </row>
    <row r="99" spans="1:4" s="64" customFormat="1" ht="12" customHeight="1">
      <c r="A99" s="133" t="s">
        <v>94</v>
      </c>
      <c r="B99" s="133"/>
      <c r="C99" s="123">
        <v>510</v>
      </c>
      <c r="D99" s="33">
        <v>63.52941176470588</v>
      </c>
    </row>
    <row r="100" spans="1:4" s="64" customFormat="1" ht="12" customHeight="1">
      <c r="A100" s="133" t="s">
        <v>95</v>
      </c>
      <c r="B100" s="133"/>
      <c r="C100" s="123">
        <v>3608</v>
      </c>
      <c r="D100" s="33">
        <v>125.69290465631929</v>
      </c>
    </row>
    <row r="101" spans="1:4" s="64" customFormat="1" ht="12" customHeight="1">
      <c r="A101" s="133" t="s">
        <v>97</v>
      </c>
      <c r="B101" s="133"/>
      <c r="C101" s="123">
        <v>279</v>
      </c>
      <c r="D101" s="33">
        <v>263.0824372759857</v>
      </c>
    </row>
    <row r="102" spans="1:4" s="64" customFormat="1" ht="12" customHeight="1">
      <c r="A102" s="133" t="s">
        <v>98</v>
      </c>
      <c r="B102" s="133"/>
      <c r="C102" s="123">
        <v>155</v>
      </c>
      <c r="D102" s="33">
        <v>507.7419354838709</v>
      </c>
    </row>
    <row r="103" spans="1:4" s="64" customFormat="1" ht="12" customHeight="1">
      <c r="A103" s="133" t="s">
        <v>99</v>
      </c>
      <c r="B103" s="133"/>
      <c r="C103" s="123">
        <v>89</v>
      </c>
      <c r="D103" s="33">
        <v>361.7977528089888</v>
      </c>
    </row>
    <row r="104" spans="1:4" s="64" customFormat="1" ht="12" customHeight="1">
      <c r="A104" s="133" t="s">
        <v>100</v>
      </c>
      <c r="B104" s="133"/>
      <c r="C104" s="123">
        <v>437</v>
      </c>
      <c r="D104" s="33">
        <v>187.87185354691076</v>
      </c>
    </row>
    <row r="105" spans="1:4" s="64" customFormat="1" ht="12" customHeight="1">
      <c r="A105" s="133" t="s">
        <v>101</v>
      </c>
      <c r="B105" s="133"/>
      <c r="C105" s="123">
        <v>208</v>
      </c>
      <c r="D105" s="33">
        <v>719.7115384615385</v>
      </c>
    </row>
    <row r="106" spans="1:4" s="64" customFormat="1" ht="12" customHeight="1">
      <c r="A106" s="133" t="s">
        <v>102</v>
      </c>
      <c r="B106" s="133"/>
      <c r="C106" s="123">
        <v>89</v>
      </c>
      <c r="D106" s="33">
        <v>4907.865168539326</v>
      </c>
    </row>
    <row r="107" spans="1:4" s="64" customFormat="1" ht="12" customHeight="1">
      <c r="A107" s="133" t="s">
        <v>103</v>
      </c>
      <c r="B107" s="133"/>
      <c r="C107" s="123">
        <v>617</v>
      </c>
      <c r="D107" s="33">
        <v>303.2414910858995</v>
      </c>
    </row>
    <row r="108" spans="1:4" s="64" customFormat="1" ht="12" customHeight="1">
      <c r="A108" s="133" t="s">
        <v>105</v>
      </c>
      <c r="B108" s="133"/>
      <c r="C108" s="123">
        <v>156</v>
      </c>
      <c r="D108" s="33">
        <v>991.6666666666666</v>
      </c>
    </row>
    <row r="109" spans="1:4" s="64" customFormat="1" ht="12" customHeight="1">
      <c r="A109" s="133" t="s">
        <v>106</v>
      </c>
      <c r="B109" s="133"/>
      <c r="C109" s="123">
        <v>304</v>
      </c>
      <c r="D109" s="33">
        <v>442.7631578947368</v>
      </c>
    </row>
    <row r="110" spans="1:4" s="64" customFormat="1" ht="12" customHeight="1">
      <c r="A110" s="133" t="s">
        <v>107</v>
      </c>
      <c r="B110" s="133"/>
      <c r="C110" s="123">
        <v>560</v>
      </c>
      <c r="D110" s="33">
        <v>143.21428571428572</v>
      </c>
    </row>
    <row r="111" spans="1:4" s="64" customFormat="1" ht="12" customHeight="1">
      <c r="A111" s="133" t="s">
        <v>108</v>
      </c>
      <c r="B111" s="133"/>
      <c r="C111" s="123">
        <v>74</v>
      </c>
      <c r="D111" s="33">
        <v>2998.6486486486488</v>
      </c>
    </row>
    <row r="112" spans="1:4" s="64" customFormat="1" ht="12" customHeight="1">
      <c r="A112" s="133" t="s">
        <v>111</v>
      </c>
      <c r="B112" s="133"/>
      <c r="C112" s="123">
        <v>85</v>
      </c>
      <c r="D112" s="33">
        <v>2191.764705882353</v>
      </c>
    </row>
    <row r="113" spans="1:4" s="64" customFormat="1" ht="12" customHeight="1">
      <c r="A113" s="133" t="s">
        <v>112</v>
      </c>
      <c r="B113" s="133"/>
      <c r="C113" s="123">
        <v>525</v>
      </c>
      <c r="D113" s="33">
        <v>585.1428571428571</v>
      </c>
    </row>
    <row r="114" spans="1:4" s="64" customFormat="1" ht="12" customHeight="1">
      <c r="A114" s="48" t="s">
        <v>292</v>
      </c>
      <c r="B114" s="48"/>
      <c r="C114" s="123">
        <v>1104</v>
      </c>
      <c r="D114" s="33">
        <v>286.0507246376811</v>
      </c>
    </row>
    <row r="115" spans="1:4" s="64" customFormat="1" ht="12" customHeight="1">
      <c r="A115" s="133" t="s">
        <v>114</v>
      </c>
      <c r="B115" s="133"/>
      <c r="C115" s="123">
        <v>151</v>
      </c>
      <c r="D115" s="33">
        <v>396.6887417218543</v>
      </c>
    </row>
    <row r="116" spans="1:4" s="64" customFormat="1" ht="12" customHeight="1">
      <c r="A116" s="133" t="s">
        <v>115</v>
      </c>
      <c r="B116" s="133"/>
      <c r="C116" s="123">
        <v>139</v>
      </c>
      <c r="D116" s="33">
        <v>1351.7985611510792</v>
      </c>
    </row>
    <row r="117" spans="1:4" s="64" customFormat="1" ht="12" customHeight="1">
      <c r="A117" s="141" t="s">
        <v>116</v>
      </c>
      <c r="B117" s="141"/>
      <c r="C117" s="124">
        <v>197</v>
      </c>
      <c r="D117" s="33">
        <v>214.21319796954316</v>
      </c>
    </row>
    <row r="118" spans="1:5" s="15" customFormat="1" ht="12" customHeight="1">
      <c r="A118" s="48" t="s">
        <v>273</v>
      </c>
      <c r="B118" s="48"/>
      <c r="C118" s="123">
        <v>9</v>
      </c>
      <c r="D118" s="33" t="s">
        <v>226</v>
      </c>
      <c r="E118" s="29"/>
    </row>
    <row r="119" spans="1:5" s="15" customFormat="1" ht="12" customHeight="1">
      <c r="A119" s="21" t="s">
        <v>298</v>
      </c>
      <c r="B119" s="21"/>
      <c r="C119" s="125">
        <v>3008</v>
      </c>
      <c r="D119" s="38" t="s">
        <v>226</v>
      </c>
      <c r="E119" s="29"/>
    </row>
    <row r="120" spans="1:4" s="64" customFormat="1" ht="12" customHeight="1">
      <c r="A120" s="19"/>
      <c r="B120" s="19"/>
      <c r="C120" s="19"/>
      <c r="D120" s="38"/>
    </row>
    <row r="121" spans="1:4" s="64" customFormat="1" ht="12" customHeight="1">
      <c r="A121" s="140" t="s">
        <v>117</v>
      </c>
      <c r="B121" s="140"/>
      <c r="C121" s="14">
        <f>SUM(C122:C140)</f>
        <v>55054</v>
      </c>
      <c r="D121" s="32">
        <v>115.83899444182076</v>
      </c>
    </row>
    <row r="122" spans="1:4" s="64" customFormat="1" ht="12" customHeight="1">
      <c r="A122" s="133" t="s">
        <v>118</v>
      </c>
      <c r="B122" s="133"/>
      <c r="C122" s="16">
        <v>495</v>
      </c>
      <c r="D122" s="33">
        <v>1122.020202020202</v>
      </c>
    </row>
    <row r="123" spans="1:4" s="64" customFormat="1" ht="12" customHeight="1">
      <c r="A123" s="133" t="s">
        <v>120</v>
      </c>
      <c r="B123" s="133"/>
      <c r="C123" s="16">
        <v>382</v>
      </c>
      <c r="D123" s="33">
        <v>125.6544502617801</v>
      </c>
    </row>
    <row r="124" spans="1:4" s="64" customFormat="1" ht="12" customHeight="1">
      <c r="A124" s="133" t="s">
        <v>121</v>
      </c>
      <c r="B124" s="133"/>
      <c r="C124" s="16">
        <v>1789</v>
      </c>
      <c r="D124" s="33">
        <v>94.18669647847959</v>
      </c>
    </row>
    <row r="125" spans="1:4" s="64" customFormat="1" ht="12" customHeight="1">
      <c r="A125" s="133" t="s">
        <v>123</v>
      </c>
      <c r="B125" s="133"/>
      <c r="C125" s="16">
        <v>5339</v>
      </c>
      <c r="D125" s="33">
        <v>21.258662670912155</v>
      </c>
    </row>
    <row r="126" spans="1:4" s="64" customFormat="1" ht="12" customHeight="1">
      <c r="A126" s="133" t="s">
        <v>125</v>
      </c>
      <c r="B126" s="133"/>
      <c r="C126" s="16">
        <v>1821</v>
      </c>
      <c r="D126" s="33">
        <v>152.6633717737507</v>
      </c>
    </row>
    <row r="127" spans="1:4" s="64" customFormat="1" ht="12" customHeight="1">
      <c r="A127" s="133" t="s">
        <v>127</v>
      </c>
      <c r="B127" s="133"/>
      <c r="C127" s="16">
        <v>5179</v>
      </c>
      <c r="D127" s="33">
        <v>99.69106005020274</v>
      </c>
    </row>
    <row r="128" spans="1:4" s="64" customFormat="1" ht="12" customHeight="1">
      <c r="A128" s="133" t="s">
        <v>128</v>
      </c>
      <c r="B128" s="133"/>
      <c r="C128" s="16">
        <v>695</v>
      </c>
      <c r="D128" s="33">
        <v>669.0647482014389</v>
      </c>
    </row>
    <row r="129" spans="1:4" s="64" customFormat="1" ht="12" customHeight="1">
      <c r="A129" s="133" t="s">
        <v>131</v>
      </c>
      <c r="B129" s="133"/>
      <c r="C129" s="16">
        <v>90</v>
      </c>
      <c r="D129" s="33">
        <v>1383.3333333333335</v>
      </c>
    </row>
    <row r="130" spans="1:4" s="64" customFormat="1" ht="12" customHeight="1">
      <c r="A130" s="133" t="s">
        <v>132</v>
      </c>
      <c r="B130" s="133"/>
      <c r="C130" s="16">
        <v>1869</v>
      </c>
      <c r="D130" s="33">
        <v>841.5195291599787</v>
      </c>
    </row>
    <row r="131" spans="1:4" s="64" customFormat="1" ht="12" customHeight="1">
      <c r="A131" s="133" t="s">
        <v>133</v>
      </c>
      <c r="B131" s="133"/>
      <c r="C131" s="16">
        <v>926</v>
      </c>
      <c r="D131" s="33">
        <v>717.8185745140388</v>
      </c>
    </row>
    <row r="132" spans="1:4" s="64" customFormat="1" ht="12" customHeight="1">
      <c r="A132" s="133" t="s">
        <v>134</v>
      </c>
      <c r="B132" s="133"/>
      <c r="C132" s="16">
        <v>1215</v>
      </c>
      <c r="D132" s="33">
        <v>16.543209876543212</v>
      </c>
    </row>
    <row r="133" spans="1:4" s="64" customFormat="1" ht="12" customHeight="1">
      <c r="A133" s="133" t="s">
        <v>135</v>
      </c>
      <c r="B133" s="133"/>
      <c r="C133" s="16">
        <v>586</v>
      </c>
      <c r="D133" s="33">
        <v>1255.2901023890786</v>
      </c>
    </row>
    <row r="134" spans="1:4" s="64" customFormat="1" ht="12" customHeight="1">
      <c r="A134" s="133" t="s">
        <v>137</v>
      </c>
      <c r="B134" s="133"/>
      <c r="C134" s="16">
        <v>59</v>
      </c>
      <c r="D134" s="33">
        <v>4413.559322033898</v>
      </c>
    </row>
    <row r="135" spans="1:4" s="64" customFormat="1" ht="12" customHeight="1">
      <c r="A135" s="133" t="s">
        <v>138</v>
      </c>
      <c r="B135" s="133"/>
      <c r="C135" s="16">
        <v>10539</v>
      </c>
      <c r="D135" s="33">
        <v>6.290919442072303</v>
      </c>
    </row>
    <row r="136" spans="1:4" s="64" customFormat="1" ht="12" customHeight="1">
      <c r="A136" s="133" t="s">
        <v>139</v>
      </c>
      <c r="B136" s="133"/>
      <c r="C136" s="16">
        <v>194</v>
      </c>
      <c r="D136" s="33">
        <v>363.91752577319585</v>
      </c>
    </row>
    <row r="137" spans="1:4" s="64" customFormat="1" ht="12" customHeight="1">
      <c r="A137" s="133" t="s">
        <v>140</v>
      </c>
      <c r="B137" s="133"/>
      <c r="C137" s="16">
        <v>500</v>
      </c>
      <c r="D137" s="33">
        <v>110.00000000000001</v>
      </c>
    </row>
    <row r="138" spans="1:4" s="64" customFormat="1" ht="12" customHeight="1">
      <c r="A138" s="133" t="s">
        <v>143</v>
      </c>
      <c r="B138" s="133"/>
      <c r="C138" s="16">
        <v>369</v>
      </c>
      <c r="D138" s="33">
        <v>867.4796747967479</v>
      </c>
    </row>
    <row r="139" spans="1:4" s="64" customFormat="1" ht="12" customHeight="1">
      <c r="A139" s="133" t="s">
        <v>242</v>
      </c>
      <c r="B139" s="133"/>
      <c r="C139" s="16">
        <v>1159</v>
      </c>
      <c r="D139" s="33">
        <v>226.6609145815358</v>
      </c>
    </row>
    <row r="140" spans="1:4" s="64" customFormat="1" ht="12" customHeight="1">
      <c r="A140" s="21" t="s">
        <v>287</v>
      </c>
      <c r="B140" s="21"/>
      <c r="C140" s="22">
        <v>21848</v>
      </c>
      <c r="D140" s="33">
        <v>3.657085316733797</v>
      </c>
    </row>
    <row r="141" spans="1:5" s="15" customFormat="1" ht="12" customHeight="1">
      <c r="A141" s="76" t="s">
        <v>297</v>
      </c>
      <c r="B141" s="76"/>
      <c r="C141" s="22">
        <v>4139</v>
      </c>
      <c r="D141" s="38" t="s">
        <v>226</v>
      </c>
      <c r="E141" s="29"/>
    </row>
    <row r="142" spans="1:4" s="64" customFormat="1" ht="12" customHeight="1">
      <c r="A142" s="19"/>
      <c r="B142" s="19"/>
      <c r="C142" s="19"/>
      <c r="D142" s="38"/>
    </row>
    <row r="143" spans="1:4" s="64" customFormat="1" ht="12" customHeight="1">
      <c r="A143" s="140" t="s">
        <v>147</v>
      </c>
      <c r="B143" s="140"/>
      <c r="C143" s="14">
        <f>SUM(C144:C151)</f>
        <v>56940</v>
      </c>
      <c r="D143" s="32">
        <v>10.453108535300316</v>
      </c>
    </row>
    <row r="144" spans="1:4" s="64" customFormat="1" ht="12" customHeight="1">
      <c r="A144" s="133" t="s">
        <v>148</v>
      </c>
      <c r="B144" s="133"/>
      <c r="C144" s="16">
        <v>2734</v>
      </c>
      <c r="D144" s="33">
        <v>55.44989027066569</v>
      </c>
    </row>
    <row r="145" spans="1:4" s="64" customFormat="1" ht="12" customHeight="1">
      <c r="A145" s="133" t="s">
        <v>149</v>
      </c>
      <c r="B145" s="133"/>
      <c r="C145" s="16">
        <v>2200</v>
      </c>
      <c r="D145" s="33">
        <v>2.3636363636363638</v>
      </c>
    </row>
    <row r="146" spans="1:4" s="64" customFormat="1" ht="12" customHeight="1">
      <c r="A146" s="133" t="s">
        <v>150</v>
      </c>
      <c r="B146" s="133"/>
      <c r="C146" s="16">
        <v>4330</v>
      </c>
      <c r="D146" s="33">
        <v>1.1316397228637414</v>
      </c>
    </row>
    <row r="147" spans="1:4" s="64" customFormat="1" ht="12" customHeight="1">
      <c r="A147" s="133" t="s">
        <v>151</v>
      </c>
      <c r="B147" s="133"/>
      <c r="C147" s="16">
        <v>2010</v>
      </c>
      <c r="D147" s="33">
        <v>1.9900497512437811</v>
      </c>
    </row>
    <row r="148" spans="1:4" s="64" customFormat="1" ht="12" customHeight="1">
      <c r="A148" s="133" t="s">
        <v>152</v>
      </c>
      <c r="B148" s="133"/>
      <c r="C148" s="16">
        <v>15131</v>
      </c>
      <c r="D148" s="33">
        <v>7.547419205604388</v>
      </c>
    </row>
    <row r="149" spans="1:4" s="64" customFormat="1" ht="12" customHeight="1">
      <c r="A149" s="133" t="s">
        <v>153</v>
      </c>
      <c r="B149" s="133"/>
      <c r="C149" s="16">
        <v>18753</v>
      </c>
      <c r="D149" s="33">
        <v>2.6662400682557457</v>
      </c>
    </row>
    <row r="150" spans="1:4" s="64" customFormat="1" ht="12" customHeight="1">
      <c r="A150" s="133" t="s">
        <v>154</v>
      </c>
      <c r="B150" s="133"/>
      <c r="C150" s="16">
        <v>666</v>
      </c>
      <c r="D150" s="33">
        <v>6.306306306306306</v>
      </c>
    </row>
    <row r="151" spans="1:4" s="64" customFormat="1" ht="12" customHeight="1">
      <c r="A151" s="139" t="s">
        <v>155</v>
      </c>
      <c r="B151" s="139"/>
      <c r="C151" s="22">
        <v>11116</v>
      </c>
      <c r="D151" s="38">
        <v>23.488664987405542</v>
      </c>
    </row>
    <row r="152" spans="1:4" s="64" customFormat="1" ht="12" customHeight="1">
      <c r="A152" s="19"/>
      <c r="B152" s="19"/>
      <c r="C152" s="19"/>
      <c r="D152" s="38"/>
    </row>
    <row r="153" spans="1:4" s="64" customFormat="1" ht="12" customHeight="1">
      <c r="A153" s="140" t="s">
        <v>156</v>
      </c>
      <c r="B153" s="140"/>
      <c r="C153" s="14">
        <f>SUM(C154:C160)</f>
        <v>22633</v>
      </c>
      <c r="D153" s="32">
        <v>247.01100163478108</v>
      </c>
    </row>
    <row r="154" spans="1:4" s="64" customFormat="1" ht="12" customHeight="1">
      <c r="A154" s="133" t="s">
        <v>157</v>
      </c>
      <c r="B154" s="133"/>
      <c r="C154" s="16">
        <v>2139</v>
      </c>
      <c r="D154" s="33">
        <v>234.8761103319308</v>
      </c>
    </row>
    <row r="155" spans="1:4" s="64" customFormat="1" ht="12" customHeight="1">
      <c r="A155" s="133" t="s">
        <v>158</v>
      </c>
      <c r="B155" s="133"/>
      <c r="C155" s="16">
        <v>16420</v>
      </c>
      <c r="D155" s="33">
        <v>264.068209500609</v>
      </c>
    </row>
    <row r="156" spans="1:4" s="64" customFormat="1" ht="12" customHeight="1">
      <c r="A156" s="133" t="s">
        <v>159</v>
      </c>
      <c r="B156" s="133"/>
      <c r="C156" s="16">
        <v>838</v>
      </c>
      <c r="D156" s="33">
        <v>357.7565632458234</v>
      </c>
    </row>
    <row r="157" spans="1:4" s="64" customFormat="1" ht="12" customHeight="1">
      <c r="A157" s="133" t="s">
        <v>165</v>
      </c>
      <c r="B157" s="133"/>
      <c r="C157" s="16">
        <v>1283</v>
      </c>
      <c r="D157" s="33">
        <v>30.787217459080278</v>
      </c>
    </row>
    <row r="158" spans="1:4" s="64" customFormat="1" ht="12" customHeight="1">
      <c r="A158" s="133" t="s">
        <v>166</v>
      </c>
      <c r="B158" s="133"/>
      <c r="C158" s="16">
        <v>1010</v>
      </c>
      <c r="D158" s="33">
        <v>157.12871287128712</v>
      </c>
    </row>
    <row r="159" spans="1:4" s="64" customFormat="1" ht="12" customHeight="1">
      <c r="A159" s="141" t="s">
        <v>171</v>
      </c>
      <c r="B159" s="141"/>
      <c r="C159" s="22">
        <v>655</v>
      </c>
      <c r="D159" s="33">
        <v>388.0916030534351</v>
      </c>
    </row>
    <row r="160" spans="1:5" s="15" customFormat="1" ht="12" customHeight="1">
      <c r="A160" s="76" t="s">
        <v>219</v>
      </c>
      <c r="B160" s="76"/>
      <c r="C160" s="22">
        <v>288</v>
      </c>
      <c r="D160" s="38" t="s">
        <v>226</v>
      </c>
      <c r="E160" s="29"/>
    </row>
    <row r="161" spans="1:4" s="64" customFormat="1" ht="12" customHeight="1">
      <c r="A161" s="19"/>
      <c r="B161" s="19"/>
      <c r="C161" s="19"/>
      <c r="D161" s="38"/>
    </row>
    <row r="162" spans="1:4" s="64" customFormat="1" ht="12" customHeight="1">
      <c r="A162" s="140" t="s">
        <v>174</v>
      </c>
      <c r="B162" s="140"/>
      <c r="C162" s="14">
        <f>SUM(C163:C164)</f>
        <v>14562</v>
      </c>
      <c r="D162" s="32">
        <v>71.04793297623952</v>
      </c>
    </row>
    <row r="163" spans="1:4" s="64" customFormat="1" ht="12" customHeight="1">
      <c r="A163" s="133" t="s">
        <v>175</v>
      </c>
      <c r="B163" s="133"/>
      <c r="C163" s="16">
        <v>5909</v>
      </c>
      <c r="D163" s="34">
        <v>103.13081739719073</v>
      </c>
    </row>
    <row r="164" spans="1:4" s="64" customFormat="1" ht="12" customHeight="1">
      <c r="A164" s="141" t="s">
        <v>274</v>
      </c>
      <c r="B164" s="141"/>
      <c r="C164" s="22">
        <v>8653</v>
      </c>
      <c r="D164" s="34">
        <v>49.13902692707731</v>
      </c>
    </row>
    <row r="165" spans="1:4" s="64" customFormat="1" ht="12" customHeight="1">
      <c r="A165" s="19"/>
      <c r="B165" s="19"/>
      <c r="C165" s="19"/>
      <c r="D165" s="38"/>
    </row>
    <row r="166" spans="1:4" s="64" customFormat="1" ht="12" customHeight="1">
      <c r="A166" s="140" t="s">
        <v>181</v>
      </c>
      <c r="B166" s="140"/>
      <c r="C166" s="14">
        <f>SUM(C167:C169)</f>
        <v>36058</v>
      </c>
      <c r="D166" s="32">
        <v>15.68583948083643</v>
      </c>
    </row>
    <row r="167" spans="1:4" s="64" customFormat="1" ht="12" customHeight="1">
      <c r="A167" s="133" t="s">
        <v>182</v>
      </c>
      <c r="B167" s="133"/>
      <c r="C167" s="16">
        <v>6178</v>
      </c>
      <c r="D167" s="33">
        <v>29.24894787957268</v>
      </c>
    </row>
    <row r="168" spans="1:4" s="64" customFormat="1" ht="12" customHeight="1">
      <c r="A168" s="133" t="s">
        <v>183</v>
      </c>
      <c r="B168" s="133"/>
      <c r="C168" s="16">
        <v>20200</v>
      </c>
      <c r="D168" s="33">
        <v>8.762376237623762</v>
      </c>
    </row>
    <row r="169" spans="1:4" s="64" customFormat="1" ht="12" customHeight="1">
      <c r="A169" s="141" t="s">
        <v>237</v>
      </c>
      <c r="B169" s="141"/>
      <c r="C169" s="29">
        <v>9680</v>
      </c>
      <c r="D169" s="38">
        <v>21.477272727272727</v>
      </c>
    </row>
    <row r="170" spans="1:4" s="64" customFormat="1" ht="12" customHeight="1">
      <c r="A170" s="19"/>
      <c r="B170" s="19"/>
      <c r="C170" s="19"/>
      <c r="D170" s="38"/>
    </row>
    <row r="171" spans="1:4" s="64" customFormat="1" ht="12" customHeight="1">
      <c r="A171" s="140" t="s">
        <v>187</v>
      </c>
      <c r="B171" s="140"/>
      <c r="C171" s="14">
        <f>SUM(C172:C181)</f>
        <v>47953</v>
      </c>
      <c r="D171" s="32">
        <v>18.40760744896044</v>
      </c>
    </row>
    <row r="172" spans="1:4" s="64" customFormat="1" ht="12" customHeight="1">
      <c r="A172" s="133" t="s">
        <v>188</v>
      </c>
      <c r="B172" s="133"/>
      <c r="C172" s="16">
        <v>9435</v>
      </c>
      <c r="D172" s="33">
        <v>15.643879173290939</v>
      </c>
    </row>
    <row r="173" spans="1:4" s="64" customFormat="1" ht="12" customHeight="1">
      <c r="A173" s="133" t="s">
        <v>190</v>
      </c>
      <c r="B173" s="133"/>
      <c r="C173" s="16">
        <v>7518</v>
      </c>
      <c r="D173" s="33">
        <v>1.3567438148443736</v>
      </c>
    </row>
    <row r="174" spans="1:4" s="64" customFormat="1" ht="12" customHeight="1">
      <c r="A174" s="133" t="s">
        <v>191</v>
      </c>
      <c r="B174" s="133"/>
      <c r="C174" s="16">
        <v>648</v>
      </c>
      <c r="D174" s="33">
        <v>144.5987654320988</v>
      </c>
    </row>
    <row r="175" spans="1:4" s="64" customFormat="1" ht="12" customHeight="1">
      <c r="A175" s="133" t="s">
        <v>196</v>
      </c>
      <c r="B175" s="133"/>
      <c r="C175" s="16">
        <v>1455</v>
      </c>
      <c r="D175" s="33">
        <v>11.958762886597938</v>
      </c>
    </row>
    <row r="176" spans="1:4" s="64" customFormat="1" ht="12" customHeight="1">
      <c r="A176" s="133" t="s">
        <v>197</v>
      </c>
      <c r="B176" s="133"/>
      <c r="C176" s="16">
        <v>13259</v>
      </c>
      <c r="D176" s="33">
        <v>21.291198431254244</v>
      </c>
    </row>
    <row r="177" spans="1:4" s="64" customFormat="1" ht="12" customHeight="1">
      <c r="A177" s="133" t="s">
        <v>198</v>
      </c>
      <c r="B177" s="133"/>
      <c r="C177" s="16">
        <v>1952</v>
      </c>
      <c r="D177" s="33">
        <v>41.290983606557376</v>
      </c>
    </row>
    <row r="178" spans="1:4" s="64" customFormat="1" ht="12" customHeight="1">
      <c r="A178" s="133" t="s">
        <v>201</v>
      </c>
      <c r="B178" s="133"/>
      <c r="C178" s="16">
        <v>3887</v>
      </c>
      <c r="D178" s="33">
        <v>8.38693079495755</v>
      </c>
    </row>
    <row r="179" spans="1:4" s="64" customFormat="1" ht="12" customHeight="1">
      <c r="A179" s="133" t="s">
        <v>202</v>
      </c>
      <c r="B179" s="133"/>
      <c r="C179" s="16">
        <v>596</v>
      </c>
      <c r="D179" s="33">
        <v>134.2281879194631</v>
      </c>
    </row>
    <row r="180" spans="1:4" s="64" customFormat="1" ht="12" customHeight="1">
      <c r="A180" s="133" t="s">
        <v>203</v>
      </c>
      <c r="B180" s="133"/>
      <c r="C180" s="16">
        <v>1682</v>
      </c>
      <c r="D180" s="33">
        <v>23.067776456599287</v>
      </c>
    </row>
    <row r="181" spans="1:4" s="64" customFormat="1" ht="12" customHeight="1">
      <c r="A181" s="141" t="s">
        <v>204</v>
      </c>
      <c r="B181" s="141"/>
      <c r="C181" s="22">
        <v>7521</v>
      </c>
      <c r="D181" s="38">
        <v>13.229623720249966</v>
      </c>
    </row>
    <row r="182" spans="1:4" s="64" customFormat="1" ht="12" customHeight="1">
      <c r="A182" s="19"/>
      <c r="B182" s="19"/>
      <c r="C182" s="19"/>
      <c r="D182" s="38"/>
    </row>
    <row r="183" spans="1:4" s="64" customFormat="1" ht="12" customHeight="1">
      <c r="A183" s="140" t="s">
        <v>206</v>
      </c>
      <c r="B183" s="140"/>
      <c r="C183" s="14">
        <f>SUM(C184:C191)</f>
        <v>273771</v>
      </c>
      <c r="D183" s="32">
        <v>128.20422908196997</v>
      </c>
    </row>
    <row r="184" spans="1:4" s="64" customFormat="1" ht="12" customHeight="1">
      <c r="A184" s="133" t="s">
        <v>207</v>
      </c>
      <c r="B184" s="133"/>
      <c r="C184" s="16">
        <f>SUM(C56:C66)</f>
        <v>10075</v>
      </c>
      <c r="D184" s="33">
        <v>495.9702233250621</v>
      </c>
    </row>
    <row r="185" spans="1:4" s="64" customFormat="1" ht="12" customHeight="1">
      <c r="A185" s="133" t="s">
        <v>208</v>
      </c>
      <c r="B185" s="133"/>
      <c r="C185" s="16">
        <f>SUM(C69:C117)</f>
        <v>30784</v>
      </c>
      <c r="D185" s="33">
        <v>489.07224532224535</v>
      </c>
    </row>
    <row r="186" spans="1:4" s="64" customFormat="1" ht="12" customHeight="1">
      <c r="A186" s="133" t="s">
        <v>209</v>
      </c>
      <c r="B186" s="133"/>
      <c r="C186" s="16">
        <f>SUM(C122:C140)</f>
        <v>55054</v>
      </c>
      <c r="D186" s="33">
        <v>115.83899444182076</v>
      </c>
    </row>
    <row r="187" spans="1:4" s="64" customFormat="1" ht="12" customHeight="1">
      <c r="A187" s="133" t="s">
        <v>210</v>
      </c>
      <c r="B187" s="133"/>
      <c r="C187" s="16">
        <f>SUM(C144:C151)</f>
        <v>56940</v>
      </c>
      <c r="D187" s="33">
        <v>10.453108535300316</v>
      </c>
    </row>
    <row r="188" spans="1:4" s="64" customFormat="1" ht="12" customHeight="1">
      <c r="A188" s="133" t="s">
        <v>211</v>
      </c>
      <c r="B188" s="133"/>
      <c r="C188" s="16">
        <f>SUM(C154:C159)</f>
        <v>22345</v>
      </c>
      <c r="D188" s="33">
        <v>250.19467442380846</v>
      </c>
    </row>
    <row r="189" spans="1:4" s="64" customFormat="1" ht="12" customHeight="1">
      <c r="A189" s="133" t="s">
        <v>212</v>
      </c>
      <c r="B189" s="133"/>
      <c r="C189" s="16">
        <f>SUM(C163:C164)</f>
        <v>14562</v>
      </c>
      <c r="D189" s="33">
        <v>71.04793297623952</v>
      </c>
    </row>
    <row r="190" spans="1:4" s="64" customFormat="1" ht="12" customHeight="1">
      <c r="A190" s="133" t="s">
        <v>213</v>
      </c>
      <c r="B190" s="133"/>
      <c r="C190" s="16">
        <f>SUM(C167:C169)</f>
        <v>36058</v>
      </c>
      <c r="D190" s="33">
        <v>15.68583948083643</v>
      </c>
    </row>
    <row r="191" spans="1:4" s="64" customFormat="1" ht="12" customHeight="1">
      <c r="A191" s="139" t="s">
        <v>214</v>
      </c>
      <c r="B191" s="139"/>
      <c r="C191" s="22">
        <f>SUM(C172:C181)</f>
        <v>47953</v>
      </c>
      <c r="D191" s="38">
        <v>18.40760744896044</v>
      </c>
    </row>
    <row r="192" spans="1:4" s="64" customFormat="1" ht="12" customHeight="1">
      <c r="A192" s="21"/>
      <c r="B192" s="21"/>
      <c r="C192" s="29"/>
      <c r="D192" s="38"/>
    </row>
    <row r="193" spans="1:4" s="64" customFormat="1" ht="12" customHeight="1">
      <c r="A193" s="140" t="s">
        <v>264</v>
      </c>
      <c r="B193" s="140"/>
      <c r="C193" s="14">
        <f>+C194+C195+C196+C197+C198</f>
        <v>105481</v>
      </c>
      <c r="D193" s="58">
        <v>305.53274997392896</v>
      </c>
    </row>
    <row r="194" spans="1:4" s="64" customFormat="1" ht="12" customHeight="1">
      <c r="A194" s="133" t="s">
        <v>259</v>
      </c>
      <c r="B194" s="133"/>
      <c r="C194" s="16">
        <f>+C154+C155+C158+C159</f>
        <v>20224</v>
      </c>
      <c r="D194" s="37">
        <v>259.6568433544304</v>
      </c>
    </row>
    <row r="195" spans="1:4" s="64" customFormat="1" ht="12" customHeight="1">
      <c r="A195" s="133" t="s">
        <v>260</v>
      </c>
      <c r="B195" s="133"/>
      <c r="C195" s="18">
        <f>+C56+C57+C78+C58+C59+C60+C61+C62+C63+C64+C65+C66</f>
        <v>10487</v>
      </c>
      <c r="D195" s="33">
        <v>480.7857347191761</v>
      </c>
    </row>
    <row r="196" spans="1:4" s="64" customFormat="1" ht="12" customHeight="1">
      <c r="A196" s="133" t="s">
        <v>261</v>
      </c>
      <c r="B196" s="133"/>
      <c r="C196" s="16">
        <f>+C122+C144+C123+C125+C128+C130+C131+C151+C132+C133+C134+C136+C137+C138+C139</f>
        <v>27638</v>
      </c>
      <c r="D196" s="33">
        <v>201.04927997684348</v>
      </c>
    </row>
    <row r="197" spans="1:4" s="64" customFormat="1" ht="12" customHeight="1">
      <c r="A197" s="133" t="s">
        <v>262</v>
      </c>
      <c r="B197" s="133"/>
      <c r="C197" s="16">
        <f>+C69+C70+C71+C72+C73+C74+C75+C76+C77+C79+C80+C81+C82+C83+C84+C85+C86+C87+C88+C89+C90+C91+C92+C93+C94+C95+C96+C97+C98+C99+C100+C101+C102+C103+C104+C105+C106+C107+C108+C109+C110+C111+C112+C113+C115+C116+C117</f>
        <v>29268</v>
      </c>
      <c r="D197" s="33">
        <v>502.0739374060407</v>
      </c>
    </row>
    <row r="198" spans="1:4" s="64" customFormat="1" ht="12" customHeight="1">
      <c r="A198" s="76" t="s">
        <v>263</v>
      </c>
      <c r="B198" s="76"/>
      <c r="C198" s="22">
        <f>+C156+C126+C127+C157+C129+C164</f>
        <v>17864</v>
      </c>
      <c r="D198" s="38">
        <v>94.22861621137483</v>
      </c>
    </row>
    <row r="199" spans="1:4" s="64" customFormat="1" ht="12" customHeight="1">
      <c r="A199" s="25"/>
      <c r="B199" s="25"/>
      <c r="C199" s="26"/>
      <c r="D199" s="38"/>
    </row>
    <row r="200" spans="1:4" s="64" customFormat="1" ht="12" customHeight="1">
      <c r="A200" s="61" t="s">
        <v>265</v>
      </c>
      <c r="B200" s="61"/>
      <c r="C200" s="79">
        <f>+C183-C193</f>
        <v>168290</v>
      </c>
      <c r="D200" s="58">
        <v>17.058054548695704</v>
      </c>
    </row>
    <row r="201" spans="1:4" s="80" customFormat="1" ht="12" customHeight="1">
      <c r="A201" s="134"/>
      <c r="B201" s="135"/>
      <c r="C201" s="135"/>
      <c r="D201" s="135"/>
    </row>
    <row r="202" spans="1:4" s="119" customFormat="1" ht="12" customHeight="1">
      <c r="A202" s="136" t="s">
        <v>293</v>
      </c>
      <c r="B202" s="136"/>
      <c r="C202" s="136"/>
      <c r="D202" s="128"/>
    </row>
    <row r="203" spans="1:249" s="15" customFormat="1" ht="12.75">
      <c r="A203" s="137" t="s">
        <v>294</v>
      </c>
      <c r="B203" s="137"/>
      <c r="C203" s="137"/>
      <c r="D203" s="128"/>
      <c r="E203" s="80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</row>
    <row r="204" spans="1:249" s="15" customFormat="1" ht="12.75">
      <c r="A204" s="138" t="s">
        <v>248</v>
      </c>
      <c r="B204" s="138"/>
      <c r="C204" s="138"/>
      <c r="D204" s="128"/>
      <c r="E204" s="103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59"/>
      <c r="FK204" s="59"/>
      <c r="FL204" s="59"/>
      <c r="FM204" s="59"/>
      <c r="FN204" s="59"/>
      <c r="FO204" s="59"/>
      <c r="FP204" s="59"/>
      <c r="FQ204" s="59"/>
      <c r="FR204" s="59"/>
      <c r="FS204" s="59"/>
      <c r="FT204" s="59"/>
      <c r="FU204" s="59"/>
      <c r="FV204" s="59"/>
      <c r="FW204" s="59"/>
      <c r="FX204" s="59"/>
      <c r="FY204" s="59"/>
      <c r="FZ204" s="59"/>
      <c r="GA204" s="59"/>
      <c r="GB204" s="59"/>
      <c r="GC204" s="59"/>
      <c r="GD204" s="59"/>
      <c r="GE204" s="59"/>
      <c r="GF204" s="59"/>
      <c r="GG204" s="59"/>
      <c r="GH204" s="59"/>
      <c r="GI204" s="59"/>
      <c r="GJ204" s="59"/>
      <c r="GK204" s="59"/>
      <c r="GL204" s="59"/>
      <c r="GM204" s="59"/>
      <c r="GN204" s="59"/>
      <c r="GO204" s="59"/>
      <c r="GP204" s="59"/>
      <c r="GQ204" s="59"/>
      <c r="GR204" s="59"/>
      <c r="GS204" s="59"/>
      <c r="GT204" s="59"/>
      <c r="GU204" s="59"/>
      <c r="GV204" s="59"/>
      <c r="GW204" s="59"/>
      <c r="GX204" s="59"/>
      <c r="GY204" s="59"/>
      <c r="GZ204" s="59"/>
      <c r="HA204" s="59"/>
      <c r="HB204" s="59"/>
      <c r="HC204" s="59"/>
      <c r="HD204" s="59"/>
      <c r="HE204" s="59"/>
      <c r="HF204" s="59"/>
      <c r="HG204" s="59"/>
      <c r="HH204" s="59"/>
      <c r="HI204" s="59"/>
      <c r="HJ204" s="59"/>
      <c r="HK204" s="59"/>
      <c r="HL204" s="59"/>
      <c r="HM204" s="59"/>
      <c r="HN204" s="59"/>
      <c r="HO204" s="59"/>
      <c r="HP204" s="59"/>
      <c r="HQ204" s="59"/>
      <c r="HR204" s="59"/>
      <c r="HS204" s="59"/>
      <c r="HT204" s="59"/>
      <c r="HU204" s="59"/>
      <c r="HV204" s="59"/>
      <c r="HW204" s="59"/>
      <c r="HX204" s="59"/>
      <c r="HY204" s="59"/>
      <c r="HZ204" s="59"/>
      <c r="IA204" s="59"/>
      <c r="IB204" s="59"/>
      <c r="IC204" s="59"/>
      <c r="ID204" s="59"/>
      <c r="IE204" s="59"/>
      <c r="IF204" s="59"/>
      <c r="IG204" s="59"/>
      <c r="IH204" s="59"/>
      <c r="II204" s="59"/>
      <c r="IJ204" s="59"/>
      <c r="IK204" s="59"/>
      <c r="IL204" s="59"/>
      <c r="IM204" s="59"/>
      <c r="IN204" s="59"/>
      <c r="IO204" s="59"/>
    </row>
    <row r="205" spans="1:249" s="15" customFormat="1" ht="23.25" customHeight="1">
      <c r="A205" s="129" t="s">
        <v>281</v>
      </c>
      <c r="B205" s="129"/>
      <c r="C205" s="129"/>
      <c r="D205" s="130"/>
      <c r="E205" s="103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  <c r="IM205" s="59"/>
      <c r="IN205" s="59"/>
      <c r="IO205" s="59"/>
    </row>
    <row r="206" spans="1:5" s="65" customFormat="1" ht="12" customHeight="1">
      <c r="A206" s="131" t="s">
        <v>267</v>
      </c>
      <c r="B206" s="128"/>
      <c r="C206" s="128"/>
      <c r="D206" s="128"/>
      <c r="E206" s="93"/>
    </row>
    <row r="207" spans="1:249" s="15" customFormat="1" ht="7.5" customHeight="1">
      <c r="A207" s="127"/>
      <c r="B207" s="127"/>
      <c r="C207" s="127"/>
      <c r="D207" s="128"/>
      <c r="E207" s="103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  <c r="IM207" s="59"/>
      <c r="IN207" s="59"/>
      <c r="IO207" s="59"/>
    </row>
    <row r="208" spans="1:249" s="15" customFormat="1" ht="33" customHeight="1">
      <c r="A208" s="132" t="s">
        <v>290</v>
      </c>
      <c r="B208" s="132"/>
      <c r="C208" s="132"/>
      <c r="D208" s="130"/>
      <c r="E208" s="103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  <c r="IM208" s="59"/>
      <c r="IN208" s="59"/>
      <c r="IO208" s="59"/>
    </row>
    <row r="209" spans="1:249" s="49" customFormat="1" ht="7.5" customHeight="1">
      <c r="A209" s="127"/>
      <c r="B209" s="127"/>
      <c r="C209" s="127"/>
      <c r="D209" s="128"/>
      <c r="E209" s="103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  <c r="ID209" s="59"/>
      <c r="IE209" s="59"/>
      <c r="IF209" s="59"/>
      <c r="IG209" s="59"/>
      <c r="IH209" s="59"/>
      <c r="II209" s="59"/>
      <c r="IJ209" s="59"/>
      <c r="IK209" s="59"/>
      <c r="IL209" s="59"/>
      <c r="IM209" s="59"/>
      <c r="IN209" s="59"/>
      <c r="IO209" s="59"/>
    </row>
    <row r="210" spans="1:249" s="1" customFormat="1" ht="12.75">
      <c r="A210" s="127" t="s">
        <v>295</v>
      </c>
      <c r="B210" s="127"/>
      <c r="C210" s="127"/>
      <c r="D210" s="128"/>
      <c r="E210" s="103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  <c r="GC210" s="59"/>
      <c r="GD210" s="59"/>
      <c r="GE210" s="59"/>
      <c r="GF210" s="59"/>
      <c r="GG210" s="59"/>
      <c r="GH210" s="59"/>
      <c r="GI210" s="59"/>
      <c r="GJ210" s="59"/>
      <c r="GK210" s="59"/>
      <c r="GL210" s="59"/>
      <c r="GM210" s="59"/>
      <c r="GN210" s="59"/>
      <c r="GO210" s="59"/>
      <c r="GP210" s="59"/>
      <c r="GQ210" s="59"/>
      <c r="GR210" s="59"/>
      <c r="GS210" s="59"/>
      <c r="GT210" s="59"/>
      <c r="GU210" s="59"/>
      <c r="GV210" s="59"/>
      <c r="GW210" s="59"/>
      <c r="GX210" s="59"/>
      <c r="GY210" s="59"/>
      <c r="GZ210" s="59"/>
      <c r="HA210" s="59"/>
      <c r="HB210" s="59"/>
      <c r="HC210" s="59"/>
      <c r="HD210" s="59"/>
      <c r="HE210" s="59"/>
      <c r="HF210" s="59"/>
      <c r="HG210" s="59"/>
      <c r="HH210" s="59"/>
      <c r="HI210" s="59"/>
      <c r="HJ210" s="59"/>
      <c r="HK210" s="59"/>
      <c r="HL210" s="59"/>
      <c r="HM210" s="59"/>
      <c r="HN210" s="59"/>
      <c r="HO210" s="59"/>
      <c r="HP210" s="59"/>
      <c r="HQ210" s="59"/>
      <c r="HR210" s="59"/>
      <c r="HS210" s="59"/>
      <c r="HT210" s="59"/>
      <c r="HU210" s="59"/>
      <c r="HV210" s="59"/>
      <c r="HW210" s="59"/>
      <c r="HX210" s="59"/>
      <c r="HY210" s="59"/>
      <c r="HZ210" s="59"/>
      <c r="IA210" s="59"/>
      <c r="IB210" s="59"/>
      <c r="IC210" s="59"/>
      <c r="ID210" s="59"/>
      <c r="IE210" s="59"/>
      <c r="IF210" s="59"/>
      <c r="IG210" s="59"/>
      <c r="IH210" s="59"/>
      <c r="II210" s="59"/>
      <c r="IJ210" s="59"/>
      <c r="IK210" s="59"/>
      <c r="IL210" s="59"/>
      <c r="IM210" s="59"/>
      <c r="IN210" s="59"/>
      <c r="IO210" s="59"/>
    </row>
    <row r="211" spans="1:249" s="1" customFormat="1" ht="12.75">
      <c r="A211" s="127" t="s">
        <v>223</v>
      </c>
      <c r="B211" s="127"/>
      <c r="C211" s="127"/>
      <c r="D211" s="128"/>
      <c r="E211" s="103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  <c r="GG211" s="59"/>
      <c r="GH211" s="59"/>
      <c r="GI211" s="59"/>
      <c r="GJ211" s="59"/>
      <c r="GK211" s="59"/>
      <c r="GL211" s="59"/>
      <c r="GM211" s="59"/>
      <c r="GN211" s="59"/>
      <c r="GO211" s="59"/>
      <c r="GP211" s="59"/>
      <c r="GQ211" s="59"/>
      <c r="GR211" s="59"/>
      <c r="GS211" s="59"/>
      <c r="GT211" s="59"/>
      <c r="GU211" s="59"/>
      <c r="GV211" s="59"/>
      <c r="GW211" s="59"/>
      <c r="GX211" s="59"/>
      <c r="GY211" s="59"/>
      <c r="GZ211" s="59"/>
      <c r="HA211" s="59"/>
      <c r="HB211" s="59"/>
      <c r="HC211" s="59"/>
      <c r="HD211" s="59"/>
      <c r="HE211" s="59"/>
      <c r="HF211" s="59"/>
      <c r="HG211" s="59"/>
      <c r="HH211" s="59"/>
      <c r="HI211" s="59"/>
      <c r="HJ211" s="59"/>
      <c r="HK211" s="59"/>
      <c r="HL211" s="59"/>
      <c r="HM211" s="59"/>
      <c r="HN211" s="59"/>
      <c r="HO211" s="59"/>
      <c r="HP211" s="59"/>
      <c r="HQ211" s="59"/>
      <c r="HR211" s="59"/>
      <c r="HS211" s="59"/>
      <c r="HT211" s="59"/>
      <c r="HU211" s="59"/>
      <c r="HV211" s="59"/>
      <c r="HW211" s="59"/>
      <c r="HX211" s="59"/>
      <c r="HY211" s="59"/>
      <c r="HZ211" s="59"/>
      <c r="IA211" s="59"/>
      <c r="IB211" s="59"/>
      <c r="IC211" s="59"/>
      <c r="ID211" s="59"/>
      <c r="IE211" s="59"/>
      <c r="IF211" s="59"/>
      <c r="IG211" s="59"/>
      <c r="IH211" s="59"/>
      <c r="II211" s="59"/>
      <c r="IJ211" s="59"/>
      <c r="IK211" s="59"/>
      <c r="IL211" s="59"/>
      <c r="IM211" s="59"/>
      <c r="IN211" s="59"/>
      <c r="IO211" s="59"/>
    </row>
  </sheetData>
  <sheetProtection/>
  <mergeCells count="169">
    <mergeCell ref="A1:D1"/>
    <mergeCell ref="A2:D2"/>
    <mergeCell ref="A3:D3"/>
    <mergeCell ref="A4:D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5:B115"/>
    <mergeCell ref="A116:B116"/>
    <mergeCell ref="A117:B117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2:B162"/>
    <mergeCell ref="A163:B163"/>
    <mergeCell ref="A164:B164"/>
    <mergeCell ref="A166:B166"/>
    <mergeCell ref="A167:B167"/>
    <mergeCell ref="A168:B168"/>
    <mergeCell ref="A169:B169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95:B195"/>
    <mergeCell ref="A183:B183"/>
    <mergeCell ref="A184:B184"/>
    <mergeCell ref="A185:B185"/>
    <mergeCell ref="A186:B186"/>
    <mergeCell ref="A187:B187"/>
    <mergeCell ref="A188:B188"/>
    <mergeCell ref="A196:B196"/>
    <mergeCell ref="A197:B197"/>
    <mergeCell ref="A202:D202"/>
    <mergeCell ref="A203:D203"/>
    <mergeCell ref="A204:D204"/>
    <mergeCell ref="A189:B189"/>
    <mergeCell ref="A190:B190"/>
    <mergeCell ref="A191:B191"/>
    <mergeCell ref="A193:B193"/>
    <mergeCell ref="A194:B194"/>
    <mergeCell ref="A211:D211"/>
    <mergeCell ref="A201:D201"/>
    <mergeCell ref="A205:D205"/>
    <mergeCell ref="A206:D206"/>
    <mergeCell ref="A207:D207"/>
    <mergeCell ref="A208:D208"/>
    <mergeCell ref="A209:D209"/>
    <mergeCell ref="A210:D2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2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3" width="15.7109375" style="122" customWidth="1"/>
    <col min="4" max="4" width="15.7109375" style="82" customWidth="1"/>
    <col min="5" max="16384" width="9.140625" style="81" customWidth="1"/>
  </cols>
  <sheetData>
    <row r="1" spans="1:4" s="3" customFormat="1" ht="12.75" customHeight="1">
      <c r="A1" s="148"/>
      <c r="B1" s="148"/>
      <c r="C1" s="148"/>
      <c r="D1" s="128"/>
    </row>
    <row r="2" spans="1:4" s="3" customFormat="1" ht="12.75" customHeight="1">
      <c r="A2" s="149" t="s">
        <v>284</v>
      </c>
      <c r="B2" s="149"/>
      <c r="C2" s="149"/>
      <c r="D2" s="128"/>
    </row>
    <row r="3" spans="1:4" s="4" customFormat="1" ht="12.75" customHeight="1">
      <c r="A3" s="150"/>
      <c r="B3" s="150"/>
      <c r="C3" s="150"/>
      <c r="D3" s="128"/>
    </row>
    <row r="4" spans="1:4" s="4" customFormat="1" ht="12.75" customHeight="1">
      <c r="A4" s="151"/>
      <c r="B4" s="151"/>
      <c r="C4" s="151"/>
      <c r="D4" s="152"/>
    </row>
    <row r="5" spans="1:5" s="5" customFormat="1" ht="12" customHeight="1">
      <c r="A5" s="153"/>
      <c r="B5" s="153"/>
      <c r="C5" s="120" t="s">
        <v>218</v>
      </c>
      <c r="D5" s="66" t="s">
        <v>225</v>
      </c>
      <c r="E5" s="100"/>
    </row>
    <row r="6" spans="1:5" s="5" customFormat="1" ht="12" customHeight="1">
      <c r="A6" s="154"/>
      <c r="B6" s="154"/>
      <c r="C6" s="121" t="s">
        <v>224</v>
      </c>
      <c r="D6" s="94"/>
      <c r="E6" s="100"/>
    </row>
    <row r="7" spans="1:5" s="8" customFormat="1" ht="12" customHeight="1">
      <c r="A7" s="146"/>
      <c r="B7" s="146"/>
      <c r="C7" s="146"/>
      <c r="D7" s="95"/>
      <c r="E7" s="101"/>
    </row>
    <row r="8" spans="1:4" s="77" customFormat="1" ht="12" customHeight="1">
      <c r="A8" s="147" t="s">
        <v>255</v>
      </c>
      <c r="B8" s="147"/>
      <c r="C8" s="10">
        <f>C10+C21+C36+C40+C50+C118+C119+C141+C160</f>
        <v>281215</v>
      </c>
      <c r="D8" s="30">
        <v>123.90519709119357</v>
      </c>
    </row>
    <row r="9" spans="1:4" s="77" customFormat="1" ht="12" customHeight="1">
      <c r="A9" s="11"/>
      <c r="B9" s="11"/>
      <c r="C9" s="10"/>
      <c r="D9" s="38"/>
    </row>
    <row r="10" spans="1:4" s="78" customFormat="1" ht="12" customHeight="1">
      <c r="A10" s="140" t="s">
        <v>0</v>
      </c>
      <c r="B10" s="140"/>
      <c r="C10" s="14">
        <f>C11+C15+C19</f>
        <v>98573</v>
      </c>
      <c r="D10" s="32">
        <v>25.327422316455824</v>
      </c>
    </row>
    <row r="11" spans="1:4" s="64" customFormat="1" ht="12" customHeight="1">
      <c r="A11" s="133" t="s">
        <v>1</v>
      </c>
      <c r="B11" s="133"/>
      <c r="C11" s="16">
        <f>C12+C13+C14</f>
        <v>47953</v>
      </c>
      <c r="D11" s="33">
        <v>18.782974996350593</v>
      </c>
    </row>
    <row r="12" spans="1:4" s="64" customFormat="1" ht="12" customHeight="1">
      <c r="A12" s="17"/>
      <c r="B12" s="18" t="s">
        <v>2</v>
      </c>
      <c r="C12" s="16">
        <f>C172+C173+C175+C180+C181</f>
        <v>27611</v>
      </c>
      <c r="D12" s="33">
        <v>11.54250117706711</v>
      </c>
    </row>
    <row r="13" spans="1:4" s="64" customFormat="1" ht="12" customHeight="1">
      <c r="A13" s="17"/>
      <c r="B13" s="18" t="s">
        <v>3</v>
      </c>
      <c r="C13" s="16">
        <f>+C176</f>
        <v>13259</v>
      </c>
      <c r="D13" s="33">
        <v>21.78897352741534</v>
      </c>
    </row>
    <row r="14" spans="1:4" s="64" customFormat="1" ht="12" customHeight="1">
      <c r="A14" s="17"/>
      <c r="B14" s="19" t="s">
        <v>4</v>
      </c>
      <c r="C14" s="16">
        <f>C174+C177+C178+C179</f>
        <v>7083</v>
      </c>
      <c r="D14" s="33">
        <v>41.38077085980517</v>
      </c>
    </row>
    <row r="15" spans="1:4" s="64" customFormat="1" ht="12" customHeight="1">
      <c r="A15" s="133" t="s">
        <v>5</v>
      </c>
      <c r="B15" s="133"/>
      <c r="C15" s="16">
        <f>C16+C17+C18</f>
        <v>36058</v>
      </c>
      <c r="D15" s="33">
        <v>15.691386100171945</v>
      </c>
    </row>
    <row r="16" spans="1:4" s="64" customFormat="1" ht="12" customHeight="1">
      <c r="A16" s="17"/>
      <c r="B16" s="18" t="s">
        <v>6</v>
      </c>
      <c r="C16" s="16">
        <f>+C168</f>
        <v>20200</v>
      </c>
      <c r="D16" s="33">
        <v>8.762376237623762</v>
      </c>
    </row>
    <row r="17" spans="1:4" s="64" customFormat="1" ht="12" customHeight="1">
      <c r="A17" s="17"/>
      <c r="B17" s="18" t="s">
        <v>7</v>
      </c>
      <c r="C17" s="16">
        <f>+C167</f>
        <v>6178</v>
      </c>
      <c r="D17" s="33">
        <v>29.346066688248623</v>
      </c>
    </row>
    <row r="18" spans="1:4" s="64" customFormat="1" ht="12" customHeight="1">
      <c r="A18" s="20"/>
      <c r="B18" s="18" t="s">
        <v>8</v>
      </c>
      <c r="C18" s="16">
        <f>C169</f>
        <v>9680</v>
      </c>
      <c r="D18" s="33">
        <v>21.43595041322314</v>
      </c>
    </row>
    <row r="19" spans="1:4" s="64" customFormat="1" ht="12" customHeight="1">
      <c r="A19" s="139" t="s">
        <v>9</v>
      </c>
      <c r="B19" s="139"/>
      <c r="C19" s="29">
        <f>C163+C164</f>
        <v>14562</v>
      </c>
      <c r="D19" s="38">
        <v>70.7389094904546</v>
      </c>
    </row>
    <row r="20" spans="1:4" s="64" customFormat="1" ht="12" customHeight="1">
      <c r="A20" s="20"/>
      <c r="B20" s="20"/>
      <c r="C20" s="17"/>
      <c r="D20" s="38"/>
    </row>
    <row r="21" spans="1:4" s="78" customFormat="1" ht="12" customHeight="1">
      <c r="A21" s="140" t="s">
        <v>234</v>
      </c>
      <c r="B21" s="140"/>
      <c r="C21" s="14">
        <f>C22+C23+C24+C27+C30+C31</f>
        <v>111994</v>
      </c>
      <c r="D21" s="32">
        <v>62.319409968391156</v>
      </c>
    </row>
    <row r="22" spans="1:4" s="64" customFormat="1" ht="12" customHeight="1">
      <c r="A22" s="133" t="s">
        <v>11</v>
      </c>
      <c r="B22" s="133"/>
      <c r="C22" s="16">
        <f>C122+C123+C124+C130+C131+C133+C134+C136+C137</f>
        <v>6800</v>
      </c>
      <c r="D22" s="33">
        <v>608.6617647058824</v>
      </c>
    </row>
    <row r="23" spans="1:4" s="64" customFormat="1" ht="12" customHeight="1">
      <c r="A23" s="133" t="s">
        <v>12</v>
      </c>
      <c r="B23" s="133"/>
      <c r="C23" s="16">
        <f>C127</f>
        <v>5179</v>
      </c>
      <c r="D23" s="33">
        <v>99.16972388491988</v>
      </c>
    </row>
    <row r="24" spans="1:4" s="64" customFormat="1" ht="12" customHeight="1">
      <c r="A24" s="133" t="s">
        <v>13</v>
      </c>
      <c r="B24" s="133"/>
      <c r="C24" s="16">
        <f>C25+C26</f>
        <v>26038</v>
      </c>
      <c r="D24" s="33">
        <v>49.47384591750518</v>
      </c>
    </row>
    <row r="25" spans="1:4" s="64" customFormat="1" ht="12" customHeight="1">
      <c r="A25" s="23"/>
      <c r="B25" s="18" t="s">
        <v>14</v>
      </c>
      <c r="C25" s="16">
        <f>+C132+C140</f>
        <v>23063</v>
      </c>
      <c r="D25" s="33">
        <v>4.4616918874387546</v>
      </c>
    </row>
    <row r="26" spans="1:4" s="64" customFormat="1" ht="12" customHeight="1">
      <c r="A26" s="20"/>
      <c r="B26" s="18" t="s">
        <v>15</v>
      </c>
      <c r="C26" s="16">
        <f>C126+C128+C129+C138</f>
        <v>2975</v>
      </c>
      <c r="D26" s="33">
        <v>398.4201680672269</v>
      </c>
    </row>
    <row r="27" spans="1:4" s="64" customFormat="1" ht="12" customHeight="1">
      <c r="A27" s="133" t="s">
        <v>16</v>
      </c>
      <c r="B27" s="133"/>
      <c r="C27" s="16">
        <f>C28+C29</f>
        <v>6498</v>
      </c>
      <c r="D27" s="33">
        <v>57.848568790397046</v>
      </c>
    </row>
    <row r="28" spans="1:4" s="64" customFormat="1" ht="12" customHeight="1">
      <c r="A28" s="23"/>
      <c r="B28" s="18" t="s">
        <v>17</v>
      </c>
      <c r="C28" s="16">
        <f>+C125</f>
        <v>5339</v>
      </c>
      <c r="D28" s="33">
        <v>21.23993257164263</v>
      </c>
    </row>
    <row r="29" spans="1:4" s="64" customFormat="1" ht="12" customHeight="1">
      <c r="A29" s="20"/>
      <c r="B29" s="18" t="s">
        <v>18</v>
      </c>
      <c r="C29" s="16">
        <f>C139</f>
        <v>1159</v>
      </c>
      <c r="D29" s="33">
        <v>226.48835202761</v>
      </c>
    </row>
    <row r="30" spans="1:4" s="64" customFormat="1" ht="12" customHeight="1">
      <c r="A30" s="133" t="s">
        <v>19</v>
      </c>
      <c r="B30" s="133"/>
      <c r="C30" s="16">
        <f>C135</f>
        <v>10539</v>
      </c>
      <c r="D30" s="33">
        <v>6.271942309517033</v>
      </c>
    </row>
    <row r="31" spans="1:4" s="64" customFormat="1" ht="12" customHeight="1">
      <c r="A31" s="133" t="s">
        <v>235</v>
      </c>
      <c r="B31" s="133"/>
      <c r="C31" s="16">
        <f>C32+C33+C34</f>
        <v>56940</v>
      </c>
      <c r="D31" s="33">
        <v>10.479452054794521</v>
      </c>
    </row>
    <row r="32" spans="1:4" s="64" customFormat="1" ht="12" customHeight="1">
      <c r="A32" s="23"/>
      <c r="B32" s="18" t="s">
        <v>21</v>
      </c>
      <c r="C32" s="16">
        <f>C149</f>
        <v>18753</v>
      </c>
      <c r="D32" s="33">
        <v>2.7088999093478376</v>
      </c>
    </row>
    <row r="33" spans="1:4" s="64" customFormat="1" ht="12" customHeight="1">
      <c r="A33" s="17"/>
      <c r="B33" s="18" t="s">
        <v>22</v>
      </c>
      <c r="C33" s="16">
        <f>C145+C146+C147+C150</f>
        <v>9206</v>
      </c>
      <c r="D33" s="33">
        <v>2.0855963502063872</v>
      </c>
    </row>
    <row r="34" spans="1:4" s="64" customFormat="1" ht="12" customHeight="1">
      <c r="A34" s="17"/>
      <c r="B34" s="24" t="s">
        <v>236</v>
      </c>
      <c r="C34" s="29">
        <f>C144+C148+C151</f>
        <v>28981</v>
      </c>
      <c r="D34" s="38">
        <v>18.173976053276284</v>
      </c>
    </row>
    <row r="35" spans="1:4" s="64" customFormat="1" ht="12" customHeight="1">
      <c r="A35" s="20"/>
      <c r="B35" s="20"/>
      <c r="C35" s="17"/>
      <c r="D35" s="38"/>
    </row>
    <row r="36" spans="1:4" s="78" customFormat="1" ht="12" customHeight="1">
      <c r="A36" s="140" t="s">
        <v>24</v>
      </c>
      <c r="B36" s="140"/>
      <c r="C36" s="14">
        <f>C37+C38</f>
        <v>21062</v>
      </c>
      <c r="D36" s="32">
        <v>262.83828696230177</v>
      </c>
    </row>
    <row r="37" spans="1:4" s="64" customFormat="1" ht="12" customHeight="1">
      <c r="A37" s="133" t="s">
        <v>25</v>
      </c>
      <c r="B37" s="133"/>
      <c r="C37" s="16">
        <f>C154+C155+C158</f>
        <v>19569</v>
      </c>
      <c r="D37" s="33">
        <v>255.0309162450815</v>
      </c>
    </row>
    <row r="38" spans="1:4" s="64" customFormat="1" ht="12" customHeight="1">
      <c r="A38" s="139" t="s">
        <v>26</v>
      </c>
      <c r="B38" s="139"/>
      <c r="C38" s="29">
        <f>+C156+C159</f>
        <v>1493</v>
      </c>
      <c r="D38" s="38">
        <v>365.1707970529136</v>
      </c>
    </row>
    <row r="39" spans="1:4" s="64" customFormat="1" ht="12" customHeight="1">
      <c r="A39" s="20"/>
      <c r="B39" s="20"/>
      <c r="C39" s="17"/>
      <c r="D39" s="38"/>
    </row>
    <row r="40" spans="1:4" s="78" customFormat="1" ht="12" customHeight="1">
      <c r="A40" s="140" t="s">
        <v>27</v>
      </c>
      <c r="B40" s="140"/>
      <c r="C40" s="14">
        <f>C41+C42+C45</f>
        <v>29506</v>
      </c>
      <c r="D40" s="32">
        <v>483.49827153799225</v>
      </c>
    </row>
    <row r="41" spans="1:4" s="64" customFormat="1" ht="12" customHeight="1">
      <c r="A41" s="133" t="s">
        <v>28</v>
      </c>
      <c r="B41" s="133"/>
      <c r="C41" s="16">
        <f>C80+C81+C84+C85+C86+C88+C90+C91+C95+C97+C101+C102+C106+C108+C111+C112+C116+C117</f>
        <v>10376</v>
      </c>
      <c r="D41" s="33">
        <v>948.3037779491134</v>
      </c>
    </row>
    <row r="42" spans="1:4" s="64" customFormat="1" ht="12" customHeight="1">
      <c r="A42" s="145" t="s">
        <v>29</v>
      </c>
      <c r="B42" s="145"/>
      <c r="C42" s="16">
        <f>C43+C44</f>
        <v>11487</v>
      </c>
      <c r="D42" s="33">
        <v>206.63358579263513</v>
      </c>
    </row>
    <row r="43" spans="1:4" s="64" customFormat="1" ht="12" customHeight="1">
      <c r="A43" s="24"/>
      <c r="B43" s="18" t="s">
        <v>30</v>
      </c>
      <c r="C43" s="16">
        <f>C74+C100+C89+C157+C93+C98+C113</f>
        <v>7024</v>
      </c>
      <c r="D43" s="33">
        <v>193.7642369020501</v>
      </c>
    </row>
    <row r="44" spans="1:4" s="64" customFormat="1" ht="12" customHeight="1">
      <c r="A44" s="24"/>
      <c r="B44" s="18" t="s">
        <v>31</v>
      </c>
      <c r="C44" s="16">
        <f>C82+C105+C107</f>
        <v>4463</v>
      </c>
      <c r="D44" s="33">
        <v>226.887743670177</v>
      </c>
    </row>
    <row r="45" spans="1:4" s="64" customFormat="1" ht="12" customHeight="1">
      <c r="A45" s="133" t="s">
        <v>33</v>
      </c>
      <c r="B45" s="133"/>
      <c r="C45" s="16">
        <f>C46+C47+C48</f>
        <v>7643</v>
      </c>
      <c r="D45" s="33">
        <v>268.5987177809761</v>
      </c>
    </row>
    <row r="46" spans="1:4" s="64" customFormat="1" ht="12" customHeight="1">
      <c r="A46" s="24"/>
      <c r="B46" s="18" t="s">
        <v>34</v>
      </c>
      <c r="C46" s="16">
        <f>+C70+C71+C79+C99</f>
        <v>3371</v>
      </c>
      <c r="D46" s="33">
        <v>84.87095817264907</v>
      </c>
    </row>
    <row r="47" spans="1:4" s="64" customFormat="1" ht="12" customHeight="1">
      <c r="A47" s="24"/>
      <c r="B47" s="18" t="s">
        <v>35</v>
      </c>
      <c r="C47" s="16">
        <f>C73+C75+C87+C104+C109+C114</f>
        <v>2754</v>
      </c>
      <c r="D47" s="33">
        <v>136.8554829339143</v>
      </c>
    </row>
    <row r="48" spans="1:4" s="64" customFormat="1" ht="12" customHeight="1">
      <c r="A48" s="24"/>
      <c r="B48" s="24" t="s">
        <v>36</v>
      </c>
      <c r="C48" s="29">
        <f>C69+C76+C83+C92+C103+C115</f>
        <v>1518</v>
      </c>
      <c r="D48" s="38">
        <v>915.612648221344</v>
      </c>
    </row>
    <row r="49" spans="1:4" s="64" customFormat="1" ht="12" customHeight="1">
      <c r="A49" s="19"/>
      <c r="B49" s="19"/>
      <c r="C49" s="24"/>
      <c r="D49" s="38"/>
    </row>
    <row r="50" spans="1:4" s="78" customFormat="1" ht="12" customHeight="1">
      <c r="A50" s="140" t="s">
        <v>37</v>
      </c>
      <c r="B50" s="140"/>
      <c r="C50" s="14">
        <f>C51+C52+C53</f>
        <v>12636</v>
      </c>
      <c r="D50" s="33">
        <v>440.4874960430516</v>
      </c>
    </row>
    <row r="51" spans="1:4" s="64" customFormat="1" ht="12" customHeight="1">
      <c r="A51" s="133" t="s">
        <v>38</v>
      </c>
      <c r="B51" s="133"/>
      <c r="C51" s="16">
        <f>C56+C59+C62+C66</f>
        <v>1177</v>
      </c>
      <c r="D51" s="33">
        <v>1608.2412914188617</v>
      </c>
    </row>
    <row r="52" spans="1:4" s="64" customFormat="1" ht="12" customHeight="1">
      <c r="A52" s="133" t="s">
        <v>39</v>
      </c>
      <c r="B52" s="133"/>
      <c r="C52" s="16">
        <f>C72+C77+C78+C60+C61+C94+C96+C63+C64+C110+C65</f>
        <v>7727</v>
      </c>
      <c r="D52" s="33">
        <v>421.9101850653552</v>
      </c>
    </row>
    <row r="53" spans="1:4" s="64" customFormat="1" ht="12" customHeight="1">
      <c r="A53" s="139" t="s">
        <v>40</v>
      </c>
      <c r="B53" s="139"/>
      <c r="C53" s="29">
        <f>C58+C57</f>
        <v>3732</v>
      </c>
      <c r="D53" s="38">
        <v>110.66452304394427</v>
      </c>
    </row>
    <row r="54" spans="1:4" s="64" customFormat="1" ht="12" customHeight="1">
      <c r="A54" s="19"/>
      <c r="B54" s="25"/>
      <c r="C54" s="29"/>
      <c r="D54" s="38"/>
    </row>
    <row r="55" spans="1:4" s="64" customFormat="1" ht="12" customHeight="1">
      <c r="A55" s="144" t="s">
        <v>41</v>
      </c>
      <c r="B55" s="144"/>
      <c r="C55" s="14">
        <f>SUM(C56:C66)</f>
        <v>10075</v>
      </c>
      <c r="D55" s="32">
        <v>499.6724565756824</v>
      </c>
    </row>
    <row r="56" spans="1:4" s="64" customFormat="1" ht="12" customHeight="1">
      <c r="A56" s="133" t="s">
        <v>42</v>
      </c>
      <c r="B56" s="133"/>
      <c r="C56" s="16">
        <v>253</v>
      </c>
      <c r="D56" s="33">
        <v>1292.4901185770752</v>
      </c>
    </row>
    <row r="57" spans="1:4" s="64" customFormat="1" ht="12" customHeight="1">
      <c r="A57" s="133" t="s">
        <v>44</v>
      </c>
      <c r="B57" s="133"/>
      <c r="C57" s="16">
        <v>2548</v>
      </c>
      <c r="D57" s="33">
        <v>75.98116169544741</v>
      </c>
    </row>
    <row r="58" spans="1:4" s="64" customFormat="1" ht="12" customHeight="1">
      <c r="A58" s="133" t="s">
        <v>45</v>
      </c>
      <c r="B58" s="133"/>
      <c r="C58" s="16">
        <v>1184</v>
      </c>
      <c r="D58" s="33">
        <v>185.30405405405406</v>
      </c>
    </row>
    <row r="59" spans="1:4" s="64" customFormat="1" ht="12" customHeight="1">
      <c r="A59" s="133" t="s">
        <v>46</v>
      </c>
      <c r="B59" s="133"/>
      <c r="C59" s="16">
        <v>535</v>
      </c>
      <c r="D59" s="33">
        <v>1450.2803738317757</v>
      </c>
    </row>
    <row r="60" spans="1:4" s="64" customFormat="1" ht="12" customHeight="1">
      <c r="A60" s="133" t="s">
        <v>47</v>
      </c>
      <c r="B60" s="133"/>
      <c r="C60" s="16">
        <v>246</v>
      </c>
      <c r="D60" s="33">
        <v>1180.081300813008</v>
      </c>
    </row>
    <row r="61" spans="1:4" s="64" customFormat="1" ht="12" customHeight="1">
      <c r="A61" s="133" t="s">
        <v>49</v>
      </c>
      <c r="B61" s="133"/>
      <c r="C61" s="16">
        <v>3177</v>
      </c>
      <c r="D61" s="33">
        <v>468.0516210261253</v>
      </c>
    </row>
    <row r="62" spans="1:4" s="64" customFormat="1" ht="12" customHeight="1">
      <c r="A62" s="133" t="s">
        <v>51</v>
      </c>
      <c r="B62" s="133"/>
      <c r="C62" s="16">
        <v>226</v>
      </c>
      <c r="D62" s="33">
        <v>1998.6725663716816</v>
      </c>
    </row>
    <row r="63" spans="1:4" s="64" customFormat="1" ht="12" customHeight="1">
      <c r="A63" s="133" t="s">
        <v>52</v>
      </c>
      <c r="B63" s="133"/>
      <c r="C63" s="16">
        <v>523</v>
      </c>
      <c r="D63" s="33">
        <v>448.56596558317403</v>
      </c>
    </row>
    <row r="64" spans="1:4" s="64" customFormat="1" ht="12" customHeight="1">
      <c r="A64" s="133" t="s">
        <v>53</v>
      </c>
      <c r="B64" s="133"/>
      <c r="C64" s="16">
        <v>605</v>
      </c>
      <c r="D64" s="33">
        <v>438.6776859504132</v>
      </c>
    </row>
    <row r="65" spans="1:4" s="64" customFormat="1" ht="12" customHeight="1">
      <c r="A65" s="133" t="s">
        <v>54</v>
      </c>
      <c r="B65" s="133"/>
      <c r="C65" s="16">
        <v>615</v>
      </c>
      <c r="D65" s="33">
        <v>733.3333333333333</v>
      </c>
    </row>
    <row r="66" spans="1:4" s="64" customFormat="1" ht="12" customHeight="1">
      <c r="A66" s="139" t="s">
        <v>55</v>
      </c>
      <c r="B66" s="139"/>
      <c r="C66" s="29">
        <v>163</v>
      </c>
      <c r="D66" s="38">
        <v>2075.460122699387</v>
      </c>
    </row>
    <row r="67" spans="1:4" s="64" customFormat="1" ht="12" customHeight="1">
      <c r="A67" s="19"/>
      <c r="B67" s="19"/>
      <c r="C67" s="24"/>
      <c r="D67" s="38"/>
    </row>
    <row r="68" spans="1:4" s="64" customFormat="1" ht="12" customHeight="1">
      <c r="A68" s="140" t="s">
        <v>56</v>
      </c>
      <c r="B68" s="140"/>
      <c r="C68" s="14">
        <f>SUM(C69:C118)</f>
        <v>30793</v>
      </c>
      <c r="D68" s="32">
        <v>489.18260643652775</v>
      </c>
    </row>
    <row r="69" spans="1:4" s="64" customFormat="1" ht="12" customHeight="1">
      <c r="A69" s="133" t="s">
        <v>57</v>
      </c>
      <c r="B69" s="133"/>
      <c r="C69" s="16">
        <v>249</v>
      </c>
      <c r="D69" s="33">
        <v>1768.273092369478</v>
      </c>
    </row>
    <row r="70" spans="1:4" s="64" customFormat="1" ht="12" customHeight="1">
      <c r="A70" s="133" t="s">
        <v>58</v>
      </c>
      <c r="B70" s="133"/>
      <c r="C70" s="16">
        <v>2206</v>
      </c>
      <c r="D70" s="33">
        <v>63.100634632819585</v>
      </c>
    </row>
    <row r="71" spans="1:4" s="64" customFormat="1" ht="12" customHeight="1">
      <c r="A71" s="133" t="s">
        <v>59</v>
      </c>
      <c r="B71" s="133"/>
      <c r="C71" s="16">
        <v>259</v>
      </c>
      <c r="D71" s="33">
        <v>145.17374517374517</v>
      </c>
    </row>
    <row r="72" spans="1:4" s="64" customFormat="1" ht="12" customHeight="1">
      <c r="A72" s="133" t="s">
        <v>60</v>
      </c>
      <c r="B72" s="133"/>
      <c r="C72" s="16">
        <v>849</v>
      </c>
      <c r="D72" s="33">
        <v>116.84334511189635</v>
      </c>
    </row>
    <row r="73" spans="1:4" s="64" customFormat="1" ht="12" customHeight="1">
      <c r="A73" s="133" t="s">
        <v>61</v>
      </c>
      <c r="B73" s="133"/>
      <c r="C73" s="16">
        <v>380</v>
      </c>
      <c r="D73" s="33">
        <v>78.6842105263158</v>
      </c>
    </row>
    <row r="74" spans="1:4" s="64" customFormat="1" ht="12" customHeight="1">
      <c r="A74" s="133" t="s">
        <v>62</v>
      </c>
      <c r="B74" s="133"/>
      <c r="C74" s="16">
        <v>187</v>
      </c>
      <c r="D74" s="33">
        <v>826.2032085561497</v>
      </c>
    </row>
    <row r="75" spans="1:4" s="64" customFormat="1" ht="12" customHeight="1">
      <c r="A75" s="133" t="s">
        <v>63</v>
      </c>
      <c r="B75" s="133"/>
      <c r="C75" s="16">
        <v>254</v>
      </c>
      <c r="D75" s="33">
        <v>240.55118110236222</v>
      </c>
    </row>
    <row r="76" spans="1:4" s="64" customFormat="1" ht="12" customHeight="1">
      <c r="A76" s="133" t="s">
        <v>64</v>
      </c>
      <c r="B76" s="133"/>
      <c r="C76" s="16">
        <v>640</v>
      </c>
      <c r="D76" s="33">
        <v>415.3125</v>
      </c>
    </row>
    <row r="77" spans="1:4" s="64" customFormat="1" ht="12" customHeight="1">
      <c r="A77" s="133" t="s">
        <v>65</v>
      </c>
      <c r="B77" s="133"/>
      <c r="C77" s="16">
        <v>185</v>
      </c>
      <c r="D77" s="33">
        <v>493.5135135135135</v>
      </c>
    </row>
    <row r="78" spans="1:4" s="64" customFormat="1" ht="12" customHeight="1">
      <c r="A78" s="133" t="s">
        <v>67</v>
      </c>
      <c r="B78" s="133"/>
      <c r="C78" s="16">
        <v>412</v>
      </c>
      <c r="D78" s="33">
        <v>111.40776699029126</v>
      </c>
    </row>
    <row r="79" spans="1:4" s="64" customFormat="1" ht="12" customHeight="1">
      <c r="A79" s="133" t="s">
        <v>68</v>
      </c>
      <c r="B79" s="133"/>
      <c r="C79" s="16">
        <v>396</v>
      </c>
      <c r="D79" s="33">
        <v>195.95959595959596</v>
      </c>
    </row>
    <row r="80" spans="1:4" s="64" customFormat="1" ht="12" customHeight="1">
      <c r="A80" s="133" t="s">
        <v>69</v>
      </c>
      <c r="B80" s="133"/>
      <c r="C80" s="16">
        <v>76</v>
      </c>
      <c r="D80" s="33">
        <v>2021.0526315789473</v>
      </c>
    </row>
    <row r="81" spans="1:4" s="64" customFormat="1" ht="12" customHeight="1">
      <c r="A81" s="133" t="s">
        <v>71</v>
      </c>
      <c r="B81" s="133"/>
      <c r="C81" s="16">
        <v>128</v>
      </c>
      <c r="D81" s="33">
        <v>1809.375</v>
      </c>
    </row>
    <row r="82" spans="1:4" s="64" customFormat="1" ht="12" customHeight="1">
      <c r="A82" s="133" t="s">
        <v>72</v>
      </c>
      <c r="B82" s="133"/>
      <c r="C82" s="16">
        <v>3638</v>
      </c>
      <c r="D82" s="33">
        <v>185.18416712479385</v>
      </c>
    </row>
    <row r="83" spans="1:4" s="64" customFormat="1" ht="12" customHeight="1">
      <c r="A83" s="133" t="s">
        <v>75</v>
      </c>
      <c r="B83" s="133"/>
      <c r="C83" s="16">
        <v>279</v>
      </c>
      <c r="D83" s="33">
        <v>1542.652329749104</v>
      </c>
    </row>
    <row r="84" spans="1:4" s="64" customFormat="1" ht="12" customHeight="1">
      <c r="A84" s="133" t="s">
        <v>78</v>
      </c>
      <c r="B84" s="133"/>
      <c r="C84" s="16">
        <v>614</v>
      </c>
      <c r="D84" s="33">
        <v>751.628664495114</v>
      </c>
    </row>
    <row r="85" spans="1:4" s="64" customFormat="1" ht="12" customHeight="1">
      <c r="A85" s="133" t="s">
        <v>79</v>
      </c>
      <c r="B85" s="133"/>
      <c r="C85" s="16">
        <v>206</v>
      </c>
      <c r="D85" s="33">
        <v>993.6893203883494</v>
      </c>
    </row>
    <row r="86" spans="1:4" s="64" customFormat="1" ht="12" customHeight="1">
      <c r="A86" s="133" t="s">
        <v>81</v>
      </c>
      <c r="B86" s="133"/>
      <c r="C86" s="16">
        <v>106</v>
      </c>
      <c r="D86" s="33">
        <v>1341.5094339622642</v>
      </c>
    </row>
    <row r="87" spans="1:4" s="64" customFormat="1" ht="12" customHeight="1">
      <c r="A87" s="133" t="s">
        <v>82</v>
      </c>
      <c r="B87" s="133"/>
      <c r="C87" s="16">
        <v>275</v>
      </c>
      <c r="D87" s="33">
        <v>205.45454545454547</v>
      </c>
    </row>
    <row r="88" spans="1:4" s="64" customFormat="1" ht="12" customHeight="1">
      <c r="A88" s="133" t="s">
        <v>83</v>
      </c>
      <c r="B88" s="133"/>
      <c r="C88" s="16">
        <v>61</v>
      </c>
      <c r="D88" s="33">
        <v>759.016393442623</v>
      </c>
    </row>
    <row r="89" spans="1:4" s="64" customFormat="1" ht="12" customHeight="1">
      <c r="A89" s="133" t="s">
        <v>84</v>
      </c>
      <c r="B89" s="133"/>
      <c r="C89" s="16">
        <v>71</v>
      </c>
      <c r="D89" s="33">
        <v>1936.6197183098593</v>
      </c>
    </row>
    <row r="90" spans="1:4" s="64" customFormat="1" ht="12" customHeight="1">
      <c r="A90" s="133" t="s">
        <v>85</v>
      </c>
      <c r="B90" s="133"/>
      <c r="C90" s="16">
        <v>186</v>
      </c>
      <c r="D90" s="33">
        <v>928.494623655914</v>
      </c>
    </row>
    <row r="91" spans="1:4" s="64" customFormat="1" ht="12" customHeight="1">
      <c r="A91" s="133" t="s">
        <v>86</v>
      </c>
      <c r="B91" s="133"/>
      <c r="C91" s="16">
        <v>7585</v>
      </c>
      <c r="D91" s="33">
        <v>825.510876730389</v>
      </c>
    </row>
    <row r="92" spans="1:4" s="64" customFormat="1" ht="12" customHeight="1">
      <c r="A92" s="133" t="s">
        <v>87</v>
      </c>
      <c r="B92" s="133"/>
      <c r="C92" s="16">
        <v>110</v>
      </c>
      <c r="D92" s="33">
        <v>1479.090909090909</v>
      </c>
    </row>
    <row r="93" spans="1:4" s="64" customFormat="1" ht="12" customHeight="1">
      <c r="A93" s="133" t="s">
        <v>88</v>
      </c>
      <c r="B93" s="133"/>
      <c r="C93" s="16">
        <v>237</v>
      </c>
      <c r="D93" s="33">
        <v>550.632911392405</v>
      </c>
    </row>
    <row r="94" spans="1:4" s="64" customFormat="1" ht="12" customHeight="1">
      <c r="A94" s="133" t="s">
        <v>89</v>
      </c>
      <c r="B94" s="133"/>
      <c r="C94" s="16">
        <v>99</v>
      </c>
      <c r="D94" s="33">
        <v>707.070707070707</v>
      </c>
    </row>
    <row r="95" spans="1:4" s="64" customFormat="1" ht="12" customHeight="1">
      <c r="A95" s="133" t="s">
        <v>90</v>
      </c>
      <c r="B95" s="133"/>
      <c r="C95" s="16">
        <v>74</v>
      </c>
      <c r="D95" s="33">
        <v>8314.864864864865</v>
      </c>
    </row>
    <row r="96" spans="1:4" s="64" customFormat="1" ht="12" customHeight="1">
      <c r="A96" s="133" t="s">
        <v>91</v>
      </c>
      <c r="B96" s="133"/>
      <c r="C96" s="16">
        <v>456</v>
      </c>
      <c r="D96" s="33">
        <v>315.1315789473684</v>
      </c>
    </row>
    <row r="97" spans="1:4" s="64" customFormat="1" ht="12" customHeight="1">
      <c r="A97" s="133" t="s">
        <v>92</v>
      </c>
      <c r="B97" s="133"/>
      <c r="C97" s="16">
        <v>166</v>
      </c>
      <c r="D97" s="33">
        <v>1087.9518072289156</v>
      </c>
    </row>
    <row r="98" spans="1:4" s="64" customFormat="1" ht="12" customHeight="1">
      <c r="A98" s="133" t="s">
        <v>93</v>
      </c>
      <c r="B98" s="133"/>
      <c r="C98" s="16">
        <v>1113</v>
      </c>
      <c r="D98" s="33">
        <v>123.71967654986523</v>
      </c>
    </row>
    <row r="99" spans="1:4" s="64" customFormat="1" ht="12" customHeight="1">
      <c r="A99" s="133" t="s">
        <v>94</v>
      </c>
      <c r="B99" s="133"/>
      <c r="C99" s="16">
        <v>510</v>
      </c>
      <c r="D99" s="33">
        <v>62.15686274509804</v>
      </c>
    </row>
    <row r="100" spans="1:4" s="64" customFormat="1" ht="12" customHeight="1">
      <c r="A100" s="133" t="s">
        <v>95</v>
      </c>
      <c r="B100" s="133"/>
      <c r="C100" s="16">
        <v>3608</v>
      </c>
      <c r="D100" s="33">
        <v>124.94456762749446</v>
      </c>
    </row>
    <row r="101" spans="1:4" s="64" customFormat="1" ht="12" customHeight="1">
      <c r="A101" s="133" t="s">
        <v>97</v>
      </c>
      <c r="B101" s="133"/>
      <c r="C101" s="16">
        <v>279</v>
      </c>
      <c r="D101" s="33">
        <v>256.27240143369175</v>
      </c>
    </row>
    <row r="102" spans="1:4" s="64" customFormat="1" ht="12" customHeight="1">
      <c r="A102" s="133" t="s">
        <v>98</v>
      </c>
      <c r="B102" s="133"/>
      <c r="C102" s="16">
        <v>155</v>
      </c>
      <c r="D102" s="33">
        <v>522.5806451612902</v>
      </c>
    </row>
    <row r="103" spans="1:4" s="64" customFormat="1" ht="12" customHeight="1">
      <c r="A103" s="133" t="s">
        <v>99</v>
      </c>
      <c r="B103" s="133"/>
      <c r="C103" s="16">
        <v>89</v>
      </c>
      <c r="D103" s="33">
        <v>364.0449438202247</v>
      </c>
    </row>
    <row r="104" spans="1:4" s="64" customFormat="1" ht="12" customHeight="1">
      <c r="A104" s="133" t="s">
        <v>100</v>
      </c>
      <c r="B104" s="133"/>
      <c r="C104" s="16">
        <v>437</v>
      </c>
      <c r="D104" s="33">
        <v>190.38901601830665</v>
      </c>
    </row>
    <row r="105" spans="1:4" s="64" customFormat="1" ht="12" customHeight="1">
      <c r="A105" s="133" t="s">
        <v>101</v>
      </c>
      <c r="B105" s="133"/>
      <c r="C105" s="16">
        <v>208</v>
      </c>
      <c r="D105" s="33">
        <v>712.5</v>
      </c>
    </row>
    <row r="106" spans="1:4" s="64" customFormat="1" ht="12" customHeight="1">
      <c r="A106" s="133" t="s">
        <v>102</v>
      </c>
      <c r="B106" s="133"/>
      <c r="C106" s="16">
        <v>89</v>
      </c>
      <c r="D106" s="33">
        <v>4834.831460674158</v>
      </c>
    </row>
    <row r="107" spans="1:4" s="64" customFormat="1" ht="12" customHeight="1">
      <c r="A107" s="133" t="s">
        <v>103</v>
      </c>
      <c r="B107" s="133"/>
      <c r="C107" s="16">
        <v>617</v>
      </c>
      <c r="D107" s="33">
        <v>309.07617504051865</v>
      </c>
    </row>
    <row r="108" spans="1:4" s="64" customFormat="1" ht="12" customHeight="1">
      <c r="A108" s="133" t="s">
        <v>105</v>
      </c>
      <c r="B108" s="133"/>
      <c r="C108" s="16">
        <v>156</v>
      </c>
      <c r="D108" s="33">
        <v>978.2051282051283</v>
      </c>
    </row>
    <row r="109" spans="1:4" s="64" customFormat="1" ht="12" customHeight="1">
      <c r="A109" s="133" t="s">
        <v>106</v>
      </c>
      <c r="B109" s="133"/>
      <c r="C109" s="16">
        <v>304</v>
      </c>
      <c r="D109" s="33">
        <v>443.42105263157896</v>
      </c>
    </row>
    <row r="110" spans="1:4" s="64" customFormat="1" ht="12" customHeight="1">
      <c r="A110" s="133" t="s">
        <v>107</v>
      </c>
      <c r="B110" s="133"/>
      <c r="C110" s="16">
        <v>560</v>
      </c>
      <c r="D110" s="33">
        <v>145.89285714285714</v>
      </c>
    </row>
    <row r="111" spans="1:4" s="64" customFormat="1" ht="12" customHeight="1">
      <c r="A111" s="133" t="s">
        <v>108</v>
      </c>
      <c r="B111" s="133"/>
      <c r="C111" s="16">
        <v>74</v>
      </c>
      <c r="D111" s="33">
        <v>2971.6216216216217</v>
      </c>
    </row>
    <row r="112" spans="1:4" s="64" customFormat="1" ht="12" customHeight="1">
      <c r="A112" s="133" t="s">
        <v>111</v>
      </c>
      <c r="B112" s="133"/>
      <c r="C112" s="16">
        <v>85</v>
      </c>
      <c r="D112" s="33">
        <v>2158.823529411765</v>
      </c>
    </row>
    <row r="113" spans="1:4" s="64" customFormat="1" ht="12" customHeight="1">
      <c r="A113" s="133" t="s">
        <v>112</v>
      </c>
      <c r="B113" s="133"/>
      <c r="C113" s="16">
        <v>525</v>
      </c>
      <c r="D113" s="33">
        <v>591.2380952380953</v>
      </c>
    </row>
    <row r="114" spans="1:4" s="64" customFormat="1" ht="12" customHeight="1">
      <c r="A114" s="48" t="s">
        <v>292</v>
      </c>
      <c r="B114" s="48"/>
      <c r="C114" s="16">
        <v>1104</v>
      </c>
      <c r="D114" s="33">
        <v>286.6847826086956</v>
      </c>
    </row>
    <row r="115" spans="1:4" s="64" customFormat="1" ht="12" customHeight="1">
      <c r="A115" s="133" t="s">
        <v>114</v>
      </c>
      <c r="B115" s="133"/>
      <c r="C115" s="16">
        <v>151</v>
      </c>
      <c r="D115" s="33">
        <v>386.0927152317881</v>
      </c>
    </row>
    <row r="116" spans="1:4" s="64" customFormat="1" ht="12" customHeight="1">
      <c r="A116" s="133" t="s">
        <v>115</v>
      </c>
      <c r="B116" s="133"/>
      <c r="C116" s="16">
        <v>139</v>
      </c>
      <c r="D116" s="33">
        <v>1350.3597122302158</v>
      </c>
    </row>
    <row r="117" spans="1:4" s="64" customFormat="1" ht="12" customHeight="1">
      <c r="A117" s="141" t="s">
        <v>116</v>
      </c>
      <c r="B117" s="141"/>
      <c r="C117" s="16">
        <v>197</v>
      </c>
      <c r="D117" s="33">
        <v>218.78172588832484</v>
      </c>
    </row>
    <row r="118" spans="1:5" s="15" customFormat="1" ht="12" customHeight="1">
      <c r="A118" s="48" t="s">
        <v>273</v>
      </c>
      <c r="B118" s="48"/>
      <c r="C118" s="16">
        <v>9</v>
      </c>
      <c r="D118" s="33" t="s">
        <v>226</v>
      </c>
      <c r="E118" s="29"/>
    </row>
    <row r="119" spans="1:5" s="15" customFormat="1" ht="12" customHeight="1">
      <c r="A119" s="21" t="s">
        <v>298</v>
      </c>
      <c r="B119" s="21"/>
      <c r="C119" s="29">
        <v>3008</v>
      </c>
      <c r="D119" s="38" t="s">
        <v>226</v>
      </c>
      <c r="E119" s="29"/>
    </row>
    <row r="120" spans="1:4" s="64" customFormat="1" ht="12" customHeight="1">
      <c r="A120" s="19"/>
      <c r="B120" s="19"/>
      <c r="C120" s="24"/>
      <c r="D120" s="38"/>
    </row>
    <row r="121" spans="1:4" s="64" customFormat="1" ht="12" customHeight="1">
      <c r="A121" s="140" t="s">
        <v>117</v>
      </c>
      <c r="B121" s="140"/>
      <c r="C121" s="14">
        <f>SUM(C122:C140)</f>
        <v>55054</v>
      </c>
      <c r="D121" s="32">
        <v>115.9352635594144</v>
      </c>
    </row>
    <row r="122" spans="1:4" s="64" customFormat="1" ht="12" customHeight="1">
      <c r="A122" s="133" t="s">
        <v>118</v>
      </c>
      <c r="B122" s="133"/>
      <c r="C122" s="16">
        <v>495</v>
      </c>
      <c r="D122" s="33">
        <v>1110.5050505050506</v>
      </c>
    </row>
    <row r="123" spans="1:4" s="64" customFormat="1" ht="12" customHeight="1">
      <c r="A123" s="133" t="s">
        <v>120</v>
      </c>
      <c r="B123" s="133"/>
      <c r="C123" s="16">
        <v>382</v>
      </c>
      <c r="D123" s="33">
        <v>125.6544502617801</v>
      </c>
    </row>
    <row r="124" spans="1:4" s="64" customFormat="1" ht="12" customHeight="1">
      <c r="A124" s="133" t="s">
        <v>121</v>
      </c>
      <c r="B124" s="133"/>
      <c r="C124" s="16">
        <v>1789</v>
      </c>
      <c r="D124" s="33">
        <v>94.74566797093348</v>
      </c>
    </row>
    <row r="125" spans="1:4" s="64" customFormat="1" ht="12" customHeight="1">
      <c r="A125" s="133" t="s">
        <v>123</v>
      </c>
      <c r="B125" s="133"/>
      <c r="C125" s="16">
        <v>5339</v>
      </c>
      <c r="D125" s="33">
        <v>21.23993257164263</v>
      </c>
    </row>
    <row r="126" spans="1:4" s="64" customFormat="1" ht="12" customHeight="1">
      <c r="A126" s="133" t="s">
        <v>125</v>
      </c>
      <c r="B126" s="133"/>
      <c r="C126" s="16">
        <v>1821</v>
      </c>
      <c r="D126" s="33">
        <v>152.7732015376167</v>
      </c>
    </row>
    <row r="127" spans="1:4" s="64" customFormat="1" ht="12" customHeight="1">
      <c r="A127" s="133" t="s">
        <v>127</v>
      </c>
      <c r="B127" s="133"/>
      <c r="C127" s="16">
        <v>5179</v>
      </c>
      <c r="D127" s="33">
        <v>99.16972388491988</v>
      </c>
    </row>
    <row r="128" spans="1:4" s="64" customFormat="1" ht="12" customHeight="1">
      <c r="A128" s="133" t="s">
        <v>128</v>
      </c>
      <c r="B128" s="133"/>
      <c r="C128" s="16">
        <v>695</v>
      </c>
      <c r="D128" s="33">
        <v>671.3669064748202</v>
      </c>
    </row>
    <row r="129" spans="1:4" s="64" customFormat="1" ht="12" customHeight="1">
      <c r="A129" s="133" t="s">
        <v>131</v>
      </c>
      <c r="B129" s="133"/>
      <c r="C129" s="16">
        <v>90</v>
      </c>
      <c r="D129" s="33">
        <v>1313.3333333333333</v>
      </c>
    </row>
    <row r="130" spans="1:4" s="64" customFormat="1" ht="12" customHeight="1">
      <c r="A130" s="133" t="s">
        <v>132</v>
      </c>
      <c r="B130" s="133"/>
      <c r="C130" s="16">
        <v>1869</v>
      </c>
      <c r="D130" s="33">
        <v>844.0877474585341</v>
      </c>
    </row>
    <row r="131" spans="1:4" s="64" customFormat="1" ht="12" customHeight="1">
      <c r="A131" s="133" t="s">
        <v>133</v>
      </c>
      <c r="B131" s="133"/>
      <c r="C131" s="16">
        <v>926</v>
      </c>
      <c r="D131" s="33">
        <v>723.0021598272139</v>
      </c>
    </row>
    <row r="132" spans="1:4" s="64" customFormat="1" ht="12" customHeight="1">
      <c r="A132" s="133" t="s">
        <v>134</v>
      </c>
      <c r="B132" s="133"/>
      <c r="C132" s="16">
        <v>1215</v>
      </c>
      <c r="D132" s="33">
        <v>17.20164609053498</v>
      </c>
    </row>
    <row r="133" spans="1:4" s="64" customFormat="1" ht="12" customHeight="1">
      <c r="A133" s="133" t="s">
        <v>135</v>
      </c>
      <c r="B133" s="133"/>
      <c r="C133" s="16">
        <v>586</v>
      </c>
      <c r="D133" s="33">
        <v>1242.4914675767918</v>
      </c>
    </row>
    <row r="134" spans="1:4" s="64" customFormat="1" ht="12" customHeight="1">
      <c r="A134" s="133" t="s">
        <v>137</v>
      </c>
      <c r="B134" s="133"/>
      <c r="C134" s="16">
        <v>59</v>
      </c>
      <c r="D134" s="33">
        <v>4533.898305084746</v>
      </c>
    </row>
    <row r="135" spans="1:4" s="64" customFormat="1" ht="12" customHeight="1">
      <c r="A135" s="133" t="s">
        <v>138</v>
      </c>
      <c r="B135" s="133"/>
      <c r="C135" s="16">
        <v>10539</v>
      </c>
      <c r="D135" s="33">
        <v>6.271942309517033</v>
      </c>
    </row>
    <row r="136" spans="1:4" s="64" customFormat="1" ht="12" customHeight="1">
      <c r="A136" s="133" t="s">
        <v>139</v>
      </c>
      <c r="B136" s="133"/>
      <c r="C136" s="16">
        <v>194</v>
      </c>
      <c r="D136" s="33">
        <v>369.5876288659794</v>
      </c>
    </row>
    <row r="137" spans="1:4" s="64" customFormat="1" ht="12" customHeight="1">
      <c r="A137" s="133" t="s">
        <v>140</v>
      </c>
      <c r="B137" s="133"/>
      <c r="C137" s="16">
        <v>500</v>
      </c>
      <c r="D137" s="33">
        <v>114.6</v>
      </c>
    </row>
    <row r="138" spans="1:4" s="64" customFormat="1" ht="12" customHeight="1">
      <c r="A138" s="133" t="s">
        <v>143</v>
      </c>
      <c r="B138" s="133"/>
      <c r="C138" s="16">
        <v>369</v>
      </c>
      <c r="D138" s="33">
        <v>873.4417344173443</v>
      </c>
    </row>
    <row r="139" spans="1:4" s="64" customFormat="1" ht="12" customHeight="1">
      <c r="A139" s="133" t="s">
        <v>242</v>
      </c>
      <c r="B139" s="133"/>
      <c r="C139" s="16">
        <v>1159</v>
      </c>
      <c r="D139" s="33">
        <v>226.48835202761</v>
      </c>
    </row>
    <row r="140" spans="1:4" s="64" customFormat="1" ht="12" customHeight="1">
      <c r="A140" s="21" t="s">
        <v>287</v>
      </c>
      <c r="B140" s="21"/>
      <c r="C140" s="16">
        <v>21848</v>
      </c>
      <c r="D140" s="33">
        <v>3.7532039545953864</v>
      </c>
    </row>
    <row r="141" spans="1:5" s="15" customFormat="1" ht="12" customHeight="1">
      <c r="A141" s="76" t="s">
        <v>297</v>
      </c>
      <c r="B141" s="76"/>
      <c r="C141" s="29">
        <v>4139</v>
      </c>
      <c r="D141" s="38" t="s">
        <v>226</v>
      </c>
      <c r="E141" s="29"/>
    </row>
    <row r="142" spans="1:4" s="64" customFormat="1" ht="12" customHeight="1">
      <c r="A142" s="19"/>
      <c r="B142" s="19"/>
      <c r="C142" s="24"/>
      <c r="D142" s="38"/>
    </row>
    <row r="143" spans="1:4" s="64" customFormat="1" ht="12" customHeight="1">
      <c r="A143" s="140" t="s">
        <v>147</v>
      </c>
      <c r="B143" s="140"/>
      <c r="C143" s="14">
        <f>SUM(C144:C151)</f>
        <v>56940</v>
      </c>
      <c r="D143" s="32">
        <v>10.479452054794521</v>
      </c>
    </row>
    <row r="144" spans="1:4" s="64" customFormat="1" ht="12" customHeight="1">
      <c r="A144" s="133" t="s">
        <v>148</v>
      </c>
      <c r="B144" s="133"/>
      <c r="C144" s="16">
        <v>2734</v>
      </c>
      <c r="D144" s="33">
        <v>55.30358449158742</v>
      </c>
    </row>
    <row r="145" spans="1:4" s="64" customFormat="1" ht="12" customHeight="1">
      <c r="A145" s="133" t="s">
        <v>149</v>
      </c>
      <c r="B145" s="133"/>
      <c r="C145" s="16">
        <v>2200</v>
      </c>
      <c r="D145" s="33">
        <v>2.2272727272727275</v>
      </c>
    </row>
    <row r="146" spans="1:4" s="64" customFormat="1" ht="12" customHeight="1">
      <c r="A146" s="133" t="s">
        <v>150</v>
      </c>
      <c r="B146" s="133"/>
      <c r="C146" s="16">
        <v>4330</v>
      </c>
      <c r="D146" s="33">
        <v>1.1778290993071594</v>
      </c>
    </row>
    <row r="147" spans="1:4" s="64" customFormat="1" ht="12" customHeight="1">
      <c r="A147" s="133" t="s">
        <v>151</v>
      </c>
      <c r="B147" s="133"/>
      <c r="C147" s="16">
        <v>2010</v>
      </c>
      <c r="D147" s="33">
        <v>2.2388059701492535</v>
      </c>
    </row>
    <row r="148" spans="1:4" s="64" customFormat="1" ht="12" customHeight="1">
      <c r="A148" s="133" t="s">
        <v>152</v>
      </c>
      <c r="B148" s="133"/>
      <c r="C148" s="16">
        <v>15131</v>
      </c>
      <c r="D148" s="33">
        <v>7.573854999669552</v>
      </c>
    </row>
    <row r="149" spans="1:4" s="64" customFormat="1" ht="12" customHeight="1">
      <c r="A149" s="133" t="s">
        <v>153</v>
      </c>
      <c r="B149" s="133"/>
      <c r="C149" s="16">
        <v>18753</v>
      </c>
      <c r="D149" s="33">
        <v>2.7088999093478376</v>
      </c>
    </row>
    <row r="150" spans="1:4" s="64" customFormat="1" ht="12" customHeight="1">
      <c r="A150" s="133" t="s">
        <v>154</v>
      </c>
      <c r="B150" s="133"/>
      <c r="C150" s="16">
        <v>666</v>
      </c>
      <c r="D150" s="33">
        <v>7.057057057057057</v>
      </c>
    </row>
    <row r="151" spans="1:4" s="64" customFormat="1" ht="12" customHeight="1">
      <c r="A151" s="139" t="s">
        <v>155</v>
      </c>
      <c r="B151" s="139"/>
      <c r="C151" s="29">
        <v>11116</v>
      </c>
      <c r="D151" s="38">
        <v>23.470672903922274</v>
      </c>
    </row>
    <row r="152" spans="1:4" s="64" customFormat="1" ht="12" customHeight="1">
      <c r="A152" s="19"/>
      <c r="B152" s="19"/>
      <c r="C152" s="24"/>
      <c r="D152" s="38"/>
    </row>
    <row r="153" spans="1:4" s="64" customFormat="1" ht="12" customHeight="1">
      <c r="A153" s="140" t="s">
        <v>156</v>
      </c>
      <c r="B153" s="140"/>
      <c r="C153" s="14">
        <f>SUM(C154:C160)</f>
        <v>22633</v>
      </c>
      <c r="D153" s="32">
        <v>246.34383422436264</v>
      </c>
    </row>
    <row r="154" spans="1:4" s="64" customFormat="1" ht="12" customHeight="1">
      <c r="A154" s="133" t="s">
        <v>157</v>
      </c>
      <c r="B154" s="133"/>
      <c r="C154" s="16">
        <v>2139</v>
      </c>
      <c r="D154" s="33">
        <v>236.41888733052826</v>
      </c>
    </row>
    <row r="155" spans="1:4" s="64" customFormat="1" ht="12" customHeight="1">
      <c r="A155" s="133" t="s">
        <v>158</v>
      </c>
      <c r="B155" s="133"/>
      <c r="C155" s="16">
        <v>16420</v>
      </c>
      <c r="D155" s="33">
        <v>263.57490864799024</v>
      </c>
    </row>
    <row r="156" spans="1:4" s="64" customFormat="1" ht="12" customHeight="1">
      <c r="A156" s="133" t="s">
        <v>159</v>
      </c>
      <c r="B156" s="133"/>
      <c r="C156" s="16">
        <v>838</v>
      </c>
      <c r="D156" s="33">
        <v>351.07398568019096</v>
      </c>
    </row>
    <row r="157" spans="1:4" s="64" customFormat="1" ht="12" customHeight="1">
      <c r="A157" s="133" t="s">
        <v>165</v>
      </c>
      <c r="B157" s="133"/>
      <c r="C157" s="16">
        <v>1283</v>
      </c>
      <c r="D157" s="33">
        <v>30.8651597817615</v>
      </c>
    </row>
    <row r="158" spans="1:4" s="64" customFormat="1" ht="12" customHeight="1">
      <c r="A158" s="133" t="s">
        <v>166</v>
      </c>
      <c r="B158" s="133"/>
      <c r="C158" s="16">
        <v>1010</v>
      </c>
      <c r="D158" s="33">
        <v>155.54455445544556</v>
      </c>
    </row>
    <row r="159" spans="1:4" s="64" customFormat="1" ht="12" customHeight="1">
      <c r="A159" s="141" t="s">
        <v>171</v>
      </c>
      <c r="B159" s="141"/>
      <c r="C159" s="16">
        <v>655</v>
      </c>
      <c r="D159" s="33">
        <v>383.206106870229</v>
      </c>
    </row>
    <row r="160" spans="1:5" s="15" customFormat="1" ht="12" customHeight="1">
      <c r="A160" s="76" t="s">
        <v>219</v>
      </c>
      <c r="B160" s="76"/>
      <c r="C160" s="29">
        <v>288</v>
      </c>
      <c r="D160" s="38" t="s">
        <v>226</v>
      </c>
      <c r="E160" s="29"/>
    </row>
    <row r="161" spans="1:4" s="64" customFormat="1" ht="12" customHeight="1">
      <c r="A161" s="19"/>
      <c r="B161" s="19"/>
      <c r="C161" s="24"/>
      <c r="D161" s="38"/>
    </row>
    <row r="162" spans="1:4" s="64" customFormat="1" ht="12" customHeight="1">
      <c r="A162" s="140" t="s">
        <v>174</v>
      </c>
      <c r="B162" s="140"/>
      <c r="C162" s="14">
        <f>SUM(C163:C164)</f>
        <v>14562</v>
      </c>
      <c r="D162" s="32">
        <v>70.7389094904546</v>
      </c>
    </row>
    <row r="163" spans="1:4" s="64" customFormat="1" ht="12" customHeight="1">
      <c r="A163" s="133" t="s">
        <v>175</v>
      </c>
      <c r="B163" s="133"/>
      <c r="C163" s="16">
        <v>5909</v>
      </c>
      <c r="D163" s="33">
        <v>103.0969707226265</v>
      </c>
    </row>
    <row r="164" spans="1:4" s="64" customFormat="1" ht="12" customHeight="1">
      <c r="A164" s="141" t="s">
        <v>274</v>
      </c>
      <c r="B164" s="141"/>
      <c r="C164" s="29">
        <v>8653</v>
      </c>
      <c r="D164" s="38">
        <v>48.6420894487461</v>
      </c>
    </row>
    <row r="165" spans="1:4" s="64" customFormat="1" ht="12" customHeight="1">
      <c r="A165" s="19"/>
      <c r="B165" s="19"/>
      <c r="C165" s="24"/>
      <c r="D165" s="38"/>
    </row>
    <row r="166" spans="1:4" s="64" customFormat="1" ht="12" customHeight="1">
      <c r="A166" s="140" t="s">
        <v>181</v>
      </c>
      <c r="B166" s="140"/>
      <c r="C166" s="14">
        <f>SUM(C167:C169)</f>
        <v>36058</v>
      </c>
      <c r="D166" s="32">
        <v>15.691386100171945</v>
      </c>
    </row>
    <row r="167" spans="1:4" s="64" customFormat="1" ht="12" customHeight="1">
      <c r="A167" s="133" t="s">
        <v>182</v>
      </c>
      <c r="B167" s="133"/>
      <c r="C167" s="16">
        <v>6178</v>
      </c>
      <c r="D167" s="33">
        <v>29.346066688248623</v>
      </c>
    </row>
    <row r="168" spans="1:4" s="64" customFormat="1" ht="12" customHeight="1">
      <c r="A168" s="133" t="s">
        <v>183</v>
      </c>
      <c r="B168" s="133"/>
      <c r="C168" s="16">
        <v>20200</v>
      </c>
      <c r="D168" s="33">
        <v>8.762376237623762</v>
      </c>
    </row>
    <row r="169" spans="1:4" s="64" customFormat="1" ht="12" customHeight="1">
      <c r="A169" s="141" t="s">
        <v>237</v>
      </c>
      <c r="B169" s="141"/>
      <c r="C169" s="29">
        <v>9680</v>
      </c>
      <c r="D169" s="38">
        <v>21.43595041322314</v>
      </c>
    </row>
    <row r="170" spans="1:4" s="64" customFormat="1" ht="12" customHeight="1">
      <c r="A170" s="19"/>
      <c r="B170" s="19"/>
      <c r="C170" s="24"/>
      <c r="D170" s="38"/>
    </row>
    <row r="171" spans="1:4" s="64" customFormat="1" ht="12" customHeight="1">
      <c r="A171" s="140" t="s">
        <v>187</v>
      </c>
      <c r="B171" s="140"/>
      <c r="C171" s="14">
        <f>SUM(C172:C181)</f>
        <v>47953</v>
      </c>
      <c r="D171" s="32">
        <v>18.782974996350593</v>
      </c>
    </row>
    <row r="172" spans="1:4" s="64" customFormat="1" ht="12" customHeight="1">
      <c r="A172" s="133" t="s">
        <v>188</v>
      </c>
      <c r="B172" s="133"/>
      <c r="C172" s="16">
        <v>9435</v>
      </c>
      <c r="D172" s="33">
        <v>15.696873343932166</v>
      </c>
    </row>
    <row r="173" spans="1:4" s="64" customFormat="1" ht="12" customHeight="1">
      <c r="A173" s="133" t="s">
        <v>190</v>
      </c>
      <c r="B173" s="133"/>
      <c r="C173" s="16">
        <v>7518</v>
      </c>
      <c r="D173" s="33">
        <v>1.409949454642192</v>
      </c>
    </row>
    <row r="174" spans="1:4" s="64" customFormat="1" ht="12" customHeight="1">
      <c r="A174" s="133" t="s">
        <v>191</v>
      </c>
      <c r="B174" s="133"/>
      <c r="C174" s="16">
        <v>648</v>
      </c>
      <c r="D174" s="33">
        <v>149.3827160493827</v>
      </c>
    </row>
    <row r="175" spans="1:4" s="64" customFormat="1" ht="12" customHeight="1">
      <c r="A175" s="133" t="s">
        <v>196</v>
      </c>
      <c r="B175" s="133"/>
      <c r="C175" s="16">
        <v>1455</v>
      </c>
      <c r="D175" s="33">
        <v>11.752577319587628</v>
      </c>
    </row>
    <row r="176" spans="1:4" s="64" customFormat="1" ht="12" customHeight="1">
      <c r="A176" s="133" t="s">
        <v>197</v>
      </c>
      <c r="B176" s="133"/>
      <c r="C176" s="16">
        <v>13259</v>
      </c>
      <c r="D176" s="33">
        <v>21.78897352741534</v>
      </c>
    </row>
    <row r="177" spans="1:4" s="64" customFormat="1" ht="12" customHeight="1">
      <c r="A177" s="133" t="s">
        <v>198</v>
      </c>
      <c r="B177" s="133"/>
      <c r="C177" s="16">
        <v>1952</v>
      </c>
      <c r="D177" s="33">
        <v>42.674180327868854</v>
      </c>
    </row>
    <row r="178" spans="1:4" s="64" customFormat="1" ht="12" customHeight="1">
      <c r="A178" s="133" t="s">
        <v>201</v>
      </c>
      <c r="B178" s="133"/>
      <c r="C178" s="16">
        <v>3887</v>
      </c>
      <c r="D178" s="33">
        <v>8.515564702855674</v>
      </c>
    </row>
    <row r="179" spans="1:4" s="64" customFormat="1" ht="12" customHeight="1">
      <c r="A179" s="133" t="s">
        <v>202</v>
      </c>
      <c r="B179" s="133"/>
      <c r="C179" s="16">
        <v>596</v>
      </c>
      <c r="D179" s="33">
        <v>134.06040268456377</v>
      </c>
    </row>
    <row r="180" spans="1:4" s="64" customFormat="1" ht="12" customHeight="1">
      <c r="A180" s="133" t="s">
        <v>203</v>
      </c>
      <c r="B180" s="133"/>
      <c r="C180" s="16">
        <v>1682</v>
      </c>
      <c r="D180" s="33">
        <v>24.31629013079667</v>
      </c>
    </row>
    <row r="181" spans="1:4" s="64" customFormat="1" ht="12" customHeight="1">
      <c r="A181" s="141" t="s">
        <v>204</v>
      </c>
      <c r="B181" s="141"/>
      <c r="C181" s="29">
        <v>7521</v>
      </c>
      <c r="D181" s="38">
        <v>13.562026326286396</v>
      </c>
    </row>
    <row r="182" spans="1:4" s="64" customFormat="1" ht="12" customHeight="1">
      <c r="A182" s="19"/>
      <c r="B182" s="19"/>
      <c r="C182" s="24"/>
      <c r="D182" s="38"/>
    </row>
    <row r="183" spans="1:4" s="64" customFormat="1" ht="12" customHeight="1">
      <c r="A183" s="140" t="s">
        <v>206</v>
      </c>
      <c r="B183" s="140"/>
      <c r="C183" s="14">
        <f>SUM(C184:C191)</f>
        <v>273771</v>
      </c>
      <c r="D183" s="32">
        <v>128.38868981740214</v>
      </c>
    </row>
    <row r="184" spans="1:4" s="64" customFormat="1" ht="12" customHeight="1">
      <c r="A184" s="133" t="s">
        <v>207</v>
      </c>
      <c r="B184" s="133"/>
      <c r="C184" s="16">
        <f>SUM(C56:C66)</f>
        <v>10075</v>
      </c>
      <c r="D184" s="33">
        <v>499.6724565756824</v>
      </c>
    </row>
    <row r="185" spans="1:4" s="64" customFormat="1" ht="12" customHeight="1">
      <c r="A185" s="133" t="s">
        <v>208</v>
      </c>
      <c r="B185" s="133"/>
      <c r="C185" s="16">
        <f>SUM(C69:C117)</f>
        <v>30784</v>
      </c>
      <c r="D185" s="33">
        <v>489.3256237006237</v>
      </c>
    </row>
    <row r="186" spans="1:4" s="64" customFormat="1" ht="12" customHeight="1">
      <c r="A186" s="133" t="s">
        <v>209</v>
      </c>
      <c r="B186" s="133"/>
      <c r="C186" s="16">
        <f>SUM(C122:C140)</f>
        <v>55054</v>
      </c>
      <c r="D186" s="33">
        <v>115.9352635594144</v>
      </c>
    </row>
    <row r="187" spans="1:4" s="64" customFormat="1" ht="12" customHeight="1">
      <c r="A187" s="133" t="s">
        <v>210</v>
      </c>
      <c r="B187" s="133"/>
      <c r="C187" s="16">
        <f>SUM(C144:C151)</f>
        <v>56940</v>
      </c>
      <c r="D187" s="33">
        <v>10.479452054794521</v>
      </c>
    </row>
    <row r="188" spans="1:4" s="64" customFormat="1" ht="12" customHeight="1">
      <c r="A188" s="133" t="s">
        <v>211</v>
      </c>
      <c r="B188" s="133"/>
      <c r="C188" s="16">
        <f>SUM(C154:C159)</f>
        <v>22345</v>
      </c>
      <c r="D188" s="33">
        <v>249.51890803311704</v>
      </c>
    </row>
    <row r="189" spans="1:4" s="64" customFormat="1" ht="12" customHeight="1">
      <c r="A189" s="133" t="s">
        <v>212</v>
      </c>
      <c r="B189" s="133"/>
      <c r="C189" s="16">
        <f>SUM(C163:C164)</f>
        <v>14562</v>
      </c>
      <c r="D189" s="33">
        <v>70.7389094904546</v>
      </c>
    </row>
    <row r="190" spans="1:4" s="64" customFormat="1" ht="12" customHeight="1">
      <c r="A190" s="133" t="s">
        <v>213</v>
      </c>
      <c r="B190" s="133"/>
      <c r="C190" s="16">
        <f>SUM(C167:C169)</f>
        <v>36058</v>
      </c>
      <c r="D190" s="33">
        <v>15.691386100171945</v>
      </c>
    </row>
    <row r="191" spans="1:4" s="64" customFormat="1" ht="12" customHeight="1">
      <c r="A191" s="139" t="s">
        <v>214</v>
      </c>
      <c r="B191" s="139"/>
      <c r="C191" s="29">
        <f>SUM(C172:C181)</f>
        <v>47953</v>
      </c>
      <c r="D191" s="38">
        <v>18.782974996350593</v>
      </c>
    </row>
    <row r="192" spans="1:4" s="64" customFormat="1" ht="12" customHeight="1">
      <c r="A192" s="21"/>
      <c r="B192" s="21"/>
      <c r="C192" s="29"/>
      <c r="D192" s="38"/>
    </row>
    <row r="193" spans="1:4" s="64" customFormat="1" ht="12" customHeight="1">
      <c r="A193" s="140" t="s">
        <v>264</v>
      </c>
      <c r="B193" s="140"/>
      <c r="C193" s="14">
        <f>+C194+C195+C196+C197+C198</f>
        <v>105481</v>
      </c>
      <c r="D193" s="32">
        <v>305.7868241673856</v>
      </c>
    </row>
    <row r="194" spans="1:4" s="64" customFormat="1" ht="12" customHeight="1">
      <c r="A194" s="133" t="s">
        <v>259</v>
      </c>
      <c r="B194" s="133"/>
      <c r="C194" s="16">
        <f>+C154+C155+C158+C159</f>
        <v>20224</v>
      </c>
      <c r="D194" s="33">
        <v>259.18215981012656</v>
      </c>
    </row>
    <row r="195" spans="1:4" s="64" customFormat="1" ht="12" customHeight="1">
      <c r="A195" s="133" t="s">
        <v>260</v>
      </c>
      <c r="B195" s="133"/>
      <c r="C195" s="18">
        <f>+C56+C57+C78+C58+C59+C60+C61+C62+C63+C64+C65+C66</f>
        <v>10487</v>
      </c>
      <c r="D195" s="33">
        <v>484.4188042338133</v>
      </c>
    </row>
    <row r="196" spans="1:4" s="64" customFormat="1" ht="12" customHeight="1">
      <c r="A196" s="133" t="s">
        <v>261</v>
      </c>
      <c r="B196" s="133"/>
      <c r="C196" s="16">
        <f>+C122+C144+C123+C125+C128+C130+C131+C151+C132+C133+C134+C136+C137+C138+C139</f>
        <v>27638</v>
      </c>
      <c r="D196" s="33">
        <v>201.43280989941385</v>
      </c>
    </row>
    <row r="197" spans="1:4" s="64" customFormat="1" ht="12" customHeight="1">
      <c r="A197" s="133" t="s">
        <v>262</v>
      </c>
      <c r="B197" s="133"/>
      <c r="C197" s="16">
        <f>+C69+C70+C71+C72+C73+C74+C75+C76+C77+C79+C80+C81+C82+C83+C84+C85+C86+C87+C88+C89+C90+C91+C92+C93+C94+C95+C96+C97+C98+C99+C100+C101+C102+C103+C104+C105+C106+C107+C108+C109+C110+C111+C112+C113+C115+C116+C117</f>
        <v>29268</v>
      </c>
      <c r="D197" s="33">
        <v>502.2891895585622</v>
      </c>
    </row>
    <row r="198" spans="1:4" s="64" customFormat="1" ht="12" customHeight="1">
      <c r="A198" s="76" t="s">
        <v>263</v>
      </c>
      <c r="B198" s="76"/>
      <c r="C198" s="29">
        <f>+C156+C126+C127+C157+C129+C164</f>
        <v>17864</v>
      </c>
      <c r="D198" s="38">
        <v>93.18741603224362</v>
      </c>
    </row>
    <row r="199" spans="1:4" s="64" customFormat="1" ht="12" customHeight="1">
      <c r="A199" s="25"/>
      <c r="B199" s="25"/>
      <c r="C199" s="26"/>
      <c r="D199" s="38"/>
    </row>
    <row r="200" spans="1:4" s="64" customFormat="1" ht="12" customHeight="1">
      <c r="A200" s="61" t="s">
        <v>265</v>
      </c>
      <c r="B200" s="61"/>
      <c r="C200" s="79">
        <f>+C183-C193</f>
        <v>168290</v>
      </c>
      <c r="D200" s="58">
        <v>17.19888288074158</v>
      </c>
    </row>
    <row r="201" spans="1:4" s="80" customFormat="1" ht="5.25" customHeight="1">
      <c r="A201" s="134"/>
      <c r="B201" s="135"/>
      <c r="C201" s="135"/>
      <c r="D201" s="135"/>
    </row>
    <row r="202" spans="1:4" s="119" customFormat="1" ht="12" customHeight="1">
      <c r="A202" s="136" t="s">
        <v>293</v>
      </c>
      <c r="B202" s="136"/>
      <c r="C202" s="136"/>
      <c r="D202" s="128"/>
    </row>
    <row r="203" spans="1:249" s="15" customFormat="1" ht="12.75">
      <c r="A203" s="137" t="s">
        <v>294</v>
      </c>
      <c r="B203" s="137"/>
      <c r="C203" s="137"/>
      <c r="D203" s="128"/>
      <c r="E203" s="80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</row>
    <row r="204" spans="1:249" s="15" customFormat="1" ht="12.75">
      <c r="A204" s="138" t="s">
        <v>248</v>
      </c>
      <c r="B204" s="138"/>
      <c r="C204" s="138"/>
      <c r="D204" s="128"/>
      <c r="E204" s="103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59"/>
      <c r="FK204" s="59"/>
      <c r="FL204" s="59"/>
      <c r="FM204" s="59"/>
      <c r="FN204" s="59"/>
      <c r="FO204" s="59"/>
      <c r="FP204" s="59"/>
      <c r="FQ204" s="59"/>
      <c r="FR204" s="59"/>
      <c r="FS204" s="59"/>
      <c r="FT204" s="59"/>
      <c r="FU204" s="59"/>
      <c r="FV204" s="59"/>
      <c r="FW204" s="59"/>
      <c r="FX204" s="59"/>
      <c r="FY204" s="59"/>
      <c r="FZ204" s="59"/>
      <c r="GA204" s="59"/>
      <c r="GB204" s="59"/>
      <c r="GC204" s="59"/>
      <c r="GD204" s="59"/>
      <c r="GE204" s="59"/>
      <c r="GF204" s="59"/>
      <c r="GG204" s="59"/>
      <c r="GH204" s="59"/>
      <c r="GI204" s="59"/>
      <c r="GJ204" s="59"/>
      <c r="GK204" s="59"/>
      <c r="GL204" s="59"/>
      <c r="GM204" s="59"/>
      <c r="GN204" s="59"/>
      <c r="GO204" s="59"/>
      <c r="GP204" s="59"/>
      <c r="GQ204" s="59"/>
      <c r="GR204" s="59"/>
      <c r="GS204" s="59"/>
      <c r="GT204" s="59"/>
      <c r="GU204" s="59"/>
      <c r="GV204" s="59"/>
      <c r="GW204" s="59"/>
      <c r="GX204" s="59"/>
      <c r="GY204" s="59"/>
      <c r="GZ204" s="59"/>
      <c r="HA204" s="59"/>
      <c r="HB204" s="59"/>
      <c r="HC204" s="59"/>
      <c r="HD204" s="59"/>
      <c r="HE204" s="59"/>
      <c r="HF204" s="59"/>
      <c r="HG204" s="59"/>
      <c r="HH204" s="59"/>
      <c r="HI204" s="59"/>
      <c r="HJ204" s="59"/>
      <c r="HK204" s="59"/>
      <c r="HL204" s="59"/>
      <c r="HM204" s="59"/>
      <c r="HN204" s="59"/>
      <c r="HO204" s="59"/>
      <c r="HP204" s="59"/>
      <c r="HQ204" s="59"/>
      <c r="HR204" s="59"/>
      <c r="HS204" s="59"/>
      <c r="HT204" s="59"/>
      <c r="HU204" s="59"/>
      <c r="HV204" s="59"/>
      <c r="HW204" s="59"/>
      <c r="HX204" s="59"/>
      <c r="HY204" s="59"/>
      <c r="HZ204" s="59"/>
      <c r="IA204" s="59"/>
      <c r="IB204" s="59"/>
      <c r="IC204" s="59"/>
      <c r="ID204" s="59"/>
      <c r="IE204" s="59"/>
      <c r="IF204" s="59"/>
      <c r="IG204" s="59"/>
      <c r="IH204" s="59"/>
      <c r="II204" s="59"/>
      <c r="IJ204" s="59"/>
      <c r="IK204" s="59"/>
      <c r="IL204" s="59"/>
      <c r="IM204" s="59"/>
      <c r="IN204" s="59"/>
      <c r="IO204" s="59"/>
    </row>
    <row r="205" spans="1:249" s="15" customFormat="1" ht="23.25" customHeight="1">
      <c r="A205" s="129" t="s">
        <v>281</v>
      </c>
      <c r="B205" s="129"/>
      <c r="C205" s="129"/>
      <c r="D205" s="130"/>
      <c r="E205" s="103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  <c r="IM205" s="59"/>
      <c r="IN205" s="59"/>
      <c r="IO205" s="59"/>
    </row>
    <row r="206" spans="1:5" s="65" customFormat="1" ht="12" customHeight="1">
      <c r="A206" s="131" t="s">
        <v>267</v>
      </c>
      <c r="B206" s="128"/>
      <c r="C206" s="128"/>
      <c r="D206" s="128"/>
      <c r="E206" s="93"/>
    </row>
    <row r="207" spans="1:249" s="15" customFormat="1" ht="5.25" customHeight="1">
      <c r="A207" s="127"/>
      <c r="B207" s="127"/>
      <c r="C207" s="127"/>
      <c r="D207" s="128"/>
      <c r="E207" s="103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  <c r="IM207" s="59"/>
      <c r="IN207" s="59"/>
      <c r="IO207" s="59"/>
    </row>
    <row r="208" spans="1:249" s="15" customFormat="1" ht="33" customHeight="1">
      <c r="A208" s="132" t="s">
        <v>290</v>
      </c>
      <c r="B208" s="132"/>
      <c r="C208" s="132"/>
      <c r="D208" s="130"/>
      <c r="E208" s="103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  <c r="IM208" s="59"/>
      <c r="IN208" s="59"/>
      <c r="IO208" s="59"/>
    </row>
    <row r="209" spans="1:249" s="49" customFormat="1" ht="5.25" customHeight="1">
      <c r="A209" s="127"/>
      <c r="B209" s="127"/>
      <c r="C209" s="127"/>
      <c r="D209" s="128"/>
      <c r="E209" s="103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  <c r="ID209" s="59"/>
      <c r="IE209" s="59"/>
      <c r="IF209" s="59"/>
      <c r="IG209" s="59"/>
      <c r="IH209" s="59"/>
      <c r="II209" s="59"/>
      <c r="IJ209" s="59"/>
      <c r="IK209" s="59"/>
      <c r="IL209" s="59"/>
      <c r="IM209" s="59"/>
      <c r="IN209" s="59"/>
      <c r="IO209" s="59"/>
    </row>
    <row r="210" spans="1:249" s="1" customFormat="1" ht="12.75">
      <c r="A210" s="127" t="s">
        <v>295</v>
      </c>
      <c r="B210" s="127"/>
      <c r="C210" s="127"/>
      <c r="D210" s="128"/>
      <c r="E210" s="103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  <c r="GC210" s="59"/>
      <c r="GD210" s="59"/>
      <c r="GE210" s="59"/>
      <c r="GF210" s="59"/>
      <c r="GG210" s="59"/>
      <c r="GH210" s="59"/>
      <c r="GI210" s="59"/>
      <c r="GJ210" s="59"/>
      <c r="GK210" s="59"/>
      <c r="GL210" s="59"/>
      <c r="GM210" s="59"/>
      <c r="GN210" s="59"/>
      <c r="GO210" s="59"/>
      <c r="GP210" s="59"/>
      <c r="GQ210" s="59"/>
      <c r="GR210" s="59"/>
      <c r="GS210" s="59"/>
      <c r="GT210" s="59"/>
      <c r="GU210" s="59"/>
      <c r="GV210" s="59"/>
      <c r="GW210" s="59"/>
      <c r="GX210" s="59"/>
      <c r="GY210" s="59"/>
      <c r="GZ210" s="59"/>
      <c r="HA210" s="59"/>
      <c r="HB210" s="59"/>
      <c r="HC210" s="59"/>
      <c r="HD210" s="59"/>
      <c r="HE210" s="59"/>
      <c r="HF210" s="59"/>
      <c r="HG210" s="59"/>
      <c r="HH210" s="59"/>
      <c r="HI210" s="59"/>
      <c r="HJ210" s="59"/>
      <c r="HK210" s="59"/>
      <c r="HL210" s="59"/>
      <c r="HM210" s="59"/>
      <c r="HN210" s="59"/>
      <c r="HO210" s="59"/>
      <c r="HP210" s="59"/>
      <c r="HQ210" s="59"/>
      <c r="HR210" s="59"/>
      <c r="HS210" s="59"/>
      <c r="HT210" s="59"/>
      <c r="HU210" s="59"/>
      <c r="HV210" s="59"/>
      <c r="HW210" s="59"/>
      <c r="HX210" s="59"/>
      <c r="HY210" s="59"/>
      <c r="HZ210" s="59"/>
      <c r="IA210" s="59"/>
      <c r="IB210" s="59"/>
      <c r="IC210" s="59"/>
      <c r="ID210" s="59"/>
      <c r="IE210" s="59"/>
      <c r="IF210" s="59"/>
      <c r="IG210" s="59"/>
      <c r="IH210" s="59"/>
      <c r="II210" s="59"/>
      <c r="IJ210" s="59"/>
      <c r="IK210" s="59"/>
      <c r="IL210" s="59"/>
      <c r="IM210" s="59"/>
      <c r="IN210" s="59"/>
      <c r="IO210" s="59"/>
    </row>
    <row r="211" spans="1:249" s="1" customFormat="1" ht="12.75">
      <c r="A211" s="127" t="s">
        <v>223</v>
      </c>
      <c r="B211" s="127"/>
      <c r="C211" s="127"/>
      <c r="D211" s="128"/>
      <c r="E211" s="103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  <c r="GG211" s="59"/>
      <c r="GH211" s="59"/>
      <c r="GI211" s="59"/>
      <c r="GJ211" s="59"/>
      <c r="GK211" s="59"/>
      <c r="GL211" s="59"/>
      <c r="GM211" s="59"/>
      <c r="GN211" s="59"/>
      <c r="GO211" s="59"/>
      <c r="GP211" s="59"/>
      <c r="GQ211" s="59"/>
      <c r="GR211" s="59"/>
      <c r="GS211" s="59"/>
      <c r="GT211" s="59"/>
      <c r="GU211" s="59"/>
      <c r="GV211" s="59"/>
      <c r="GW211" s="59"/>
      <c r="GX211" s="59"/>
      <c r="GY211" s="59"/>
      <c r="GZ211" s="59"/>
      <c r="HA211" s="59"/>
      <c r="HB211" s="59"/>
      <c r="HC211" s="59"/>
      <c r="HD211" s="59"/>
      <c r="HE211" s="59"/>
      <c r="HF211" s="59"/>
      <c r="HG211" s="59"/>
      <c r="HH211" s="59"/>
      <c r="HI211" s="59"/>
      <c r="HJ211" s="59"/>
      <c r="HK211" s="59"/>
      <c r="HL211" s="59"/>
      <c r="HM211" s="59"/>
      <c r="HN211" s="59"/>
      <c r="HO211" s="59"/>
      <c r="HP211" s="59"/>
      <c r="HQ211" s="59"/>
      <c r="HR211" s="59"/>
      <c r="HS211" s="59"/>
      <c r="HT211" s="59"/>
      <c r="HU211" s="59"/>
      <c r="HV211" s="59"/>
      <c r="HW211" s="59"/>
      <c r="HX211" s="59"/>
      <c r="HY211" s="59"/>
      <c r="HZ211" s="59"/>
      <c r="IA211" s="59"/>
      <c r="IB211" s="59"/>
      <c r="IC211" s="59"/>
      <c r="ID211" s="59"/>
      <c r="IE211" s="59"/>
      <c r="IF211" s="59"/>
      <c r="IG211" s="59"/>
      <c r="IH211" s="59"/>
      <c r="II211" s="59"/>
      <c r="IJ211" s="59"/>
      <c r="IK211" s="59"/>
      <c r="IL211" s="59"/>
      <c r="IM211" s="59"/>
      <c r="IN211" s="59"/>
      <c r="IO211" s="59"/>
    </row>
  </sheetData>
  <sheetProtection/>
  <mergeCells count="169">
    <mergeCell ref="A1:D1"/>
    <mergeCell ref="A2:D2"/>
    <mergeCell ref="A3:D3"/>
    <mergeCell ref="A4:D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5:B115"/>
    <mergeCell ref="A116:B116"/>
    <mergeCell ref="A117:B117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2:B162"/>
    <mergeCell ref="A163:B163"/>
    <mergeCell ref="A164:B164"/>
    <mergeCell ref="A166:B166"/>
    <mergeCell ref="A167:B167"/>
    <mergeCell ref="A168:B168"/>
    <mergeCell ref="A169:B169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95:B195"/>
    <mergeCell ref="A183:B183"/>
    <mergeCell ref="A184:B184"/>
    <mergeCell ref="A185:B185"/>
    <mergeCell ref="A186:B186"/>
    <mergeCell ref="A187:B187"/>
    <mergeCell ref="A188:B188"/>
    <mergeCell ref="A196:B196"/>
    <mergeCell ref="A197:B197"/>
    <mergeCell ref="A202:D202"/>
    <mergeCell ref="A203:D203"/>
    <mergeCell ref="A204:D204"/>
    <mergeCell ref="A189:B189"/>
    <mergeCell ref="A190:B190"/>
    <mergeCell ref="A191:B191"/>
    <mergeCell ref="A193:B193"/>
    <mergeCell ref="A194:B194"/>
    <mergeCell ref="A201:D201"/>
    <mergeCell ref="A211:D211"/>
    <mergeCell ref="A205:D205"/>
    <mergeCell ref="A206:D206"/>
    <mergeCell ref="A207:D207"/>
    <mergeCell ref="A208:D208"/>
    <mergeCell ref="A209:D209"/>
    <mergeCell ref="A210:D2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21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4" width="15.7109375" style="82" customWidth="1"/>
    <col min="5" max="16384" width="9.140625" style="81" customWidth="1"/>
  </cols>
  <sheetData>
    <row r="1" spans="1:6" s="3" customFormat="1" ht="12.75" customHeight="1">
      <c r="A1" s="148"/>
      <c r="B1" s="148"/>
      <c r="C1" s="148"/>
      <c r="D1" s="135"/>
      <c r="F1" s="114"/>
    </row>
    <row r="2" spans="1:6" s="3" customFormat="1" ht="12.75" customHeight="1">
      <c r="A2" s="149" t="s">
        <v>284</v>
      </c>
      <c r="B2" s="149"/>
      <c r="C2" s="149"/>
      <c r="D2" s="135"/>
      <c r="F2" s="114"/>
    </row>
    <row r="3" spans="1:6" s="4" customFormat="1" ht="12.75" customHeight="1">
      <c r="A3" s="150"/>
      <c r="B3" s="150"/>
      <c r="C3" s="150"/>
      <c r="D3" s="135"/>
      <c r="F3" s="115"/>
    </row>
    <row r="4" spans="1:6" s="4" customFormat="1" ht="12.75" customHeight="1">
      <c r="A4" s="151"/>
      <c r="B4" s="151"/>
      <c r="C4" s="151"/>
      <c r="D4" s="156"/>
      <c r="F4" s="115"/>
    </row>
    <row r="5" spans="1:6" s="5" customFormat="1" ht="12" customHeight="1">
      <c r="A5" s="153"/>
      <c r="B5" s="153"/>
      <c r="C5" s="6" t="s">
        <v>218</v>
      </c>
      <c r="D5" s="66" t="s">
        <v>225</v>
      </c>
      <c r="E5" s="100"/>
      <c r="F5" s="116"/>
    </row>
    <row r="6" spans="1:6" s="5" customFormat="1" ht="12" customHeight="1">
      <c r="A6" s="154"/>
      <c r="B6" s="154"/>
      <c r="C6" s="7" t="s">
        <v>224</v>
      </c>
      <c r="D6" s="94"/>
      <c r="E6" s="100"/>
      <c r="F6" s="116"/>
    </row>
    <row r="7" spans="1:6" s="8" customFormat="1" ht="12" customHeight="1">
      <c r="A7" s="146"/>
      <c r="B7" s="146"/>
      <c r="C7" s="146"/>
      <c r="D7" s="95"/>
      <c r="E7" s="101"/>
      <c r="F7" s="117"/>
    </row>
    <row r="8" spans="1:4" s="77" customFormat="1" ht="12" customHeight="1">
      <c r="A8" s="147" t="s">
        <v>255</v>
      </c>
      <c r="B8" s="147"/>
      <c r="C8" s="10">
        <f>C10+C21+C36+C40+C50+C121+C122+C144+C163</f>
        <v>281216</v>
      </c>
      <c r="D8" s="58">
        <v>124.98968764223942</v>
      </c>
    </row>
    <row r="9" spans="1:4" s="77" customFormat="1" ht="12" customHeight="1">
      <c r="A9" s="11"/>
      <c r="B9" s="11"/>
      <c r="C9" s="12"/>
      <c r="D9" s="37"/>
    </row>
    <row r="10" spans="1:4" s="78" customFormat="1" ht="12" customHeight="1">
      <c r="A10" s="140" t="s">
        <v>0</v>
      </c>
      <c r="B10" s="140"/>
      <c r="C10" s="14">
        <f>C11+C15+C19</f>
        <v>98573</v>
      </c>
      <c r="D10" s="32">
        <v>25.327422316455824</v>
      </c>
    </row>
    <row r="11" spans="1:4" s="64" customFormat="1" ht="12" customHeight="1">
      <c r="A11" s="133" t="s">
        <v>1</v>
      </c>
      <c r="B11" s="133"/>
      <c r="C11" s="16">
        <f>C12+C13+C14</f>
        <v>47953</v>
      </c>
      <c r="D11" s="33">
        <v>18.782974996350593</v>
      </c>
    </row>
    <row r="12" spans="1:4" s="64" customFormat="1" ht="12" customHeight="1">
      <c r="A12" s="17"/>
      <c r="B12" s="18" t="s">
        <v>2</v>
      </c>
      <c r="C12" s="16">
        <f>C175+C176+C178+C183+C184</f>
        <v>27611</v>
      </c>
      <c r="D12" s="33">
        <v>11.54250117706711</v>
      </c>
    </row>
    <row r="13" spans="1:4" s="64" customFormat="1" ht="12" customHeight="1">
      <c r="A13" s="17"/>
      <c r="B13" s="18" t="s">
        <v>3</v>
      </c>
      <c r="C13" s="16">
        <f>+C179</f>
        <v>13259</v>
      </c>
      <c r="D13" s="33">
        <v>21.78897352741534</v>
      </c>
    </row>
    <row r="14" spans="1:4" s="64" customFormat="1" ht="12" customHeight="1">
      <c r="A14" s="17"/>
      <c r="B14" s="19" t="s">
        <v>4</v>
      </c>
      <c r="C14" s="16">
        <f>C177+C180+C181+C182</f>
        <v>7083</v>
      </c>
      <c r="D14" s="33">
        <v>41.38077085980517</v>
      </c>
    </row>
    <row r="15" spans="1:4" s="64" customFormat="1" ht="12" customHeight="1">
      <c r="A15" s="133" t="s">
        <v>5</v>
      </c>
      <c r="B15" s="133"/>
      <c r="C15" s="16">
        <f>C16+C17+C18</f>
        <v>36058</v>
      </c>
      <c r="D15" s="33">
        <v>15.691386100171945</v>
      </c>
    </row>
    <row r="16" spans="1:4" s="64" customFormat="1" ht="12" customHeight="1">
      <c r="A16" s="17"/>
      <c r="B16" s="18" t="s">
        <v>6</v>
      </c>
      <c r="C16" s="16">
        <f>+C171</f>
        <v>20200</v>
      </c>
      <c r="D16" s="33">
        <v>8.762376237623762</v>
      </c>
    </row>
    <row r="17" spans="1:4" s="64" customFormat="1" ht="12" customHeight="1">
      <c r="A17" s="17"/>
      <c r="B17" s="18" t="s">
        <v>7</v>
      </c>
      <c r="C17" s="16">
        <f>+C170</f>
        <v>6178</v>
      </c>
      <c r="D17" s="33">
        <v>29.346066688248623</v>
      </c>
    </row>
    <row r="18" spans="1:4" s="64" customFormat="1" ht="12" customHeight="1">
      <c r="A18" s="20"/>
      <c r="B18" s="18" t="s">
        <v>8</v>
      </c>
      <c r="C18" s="16">
        <f>C172</f>
        <v>9680</v>
      </c>
      <c r="D18" s="33">
        <v>21.43595041322314</v>
      </c>
    </row>
    <row r="19" spans="1:4" s="64" customFormat="1" ht="12" customHeight="1">
      <c r="A19" s="139" t="s">
        <v>9</v>
      </c>
      <c r="B19" s="139"/>
      <c r="C19" s="22">
        <f>C166+C167</f>
        <v>14562</v>
      </c>
      <c r="D19" s="34">
        <v>70.7389094904546</v>
      </c>
    </row>
    <row r="20" spans="1:4" s="64" customFormat="1" ht="12" customHeight="1">
      <c r="A20" s="20"/>
      <c r="B20" s="20"/>
      <c r="C20" s="20"/>
      <c r="D20" s="37"/>
    </row>
    <row r="21" spans="1:4" s="78" customFormat="1" ht="12" customHeight="1">
      <c r="A21" s="140" t="s">
        <v>234</v>
      </c>
      <c r="B21" s="140"/>
      <c r="C21" s="14">
        <f>C22+C23+C24+C27+C30+C31</f>
        <v>111994</v>
      </c>
      <c r="D21" s="32">
        <v>62.319409968391156</v>
      </c>
    </row>
    <row r="22" spans="1:4" s="64" customFormat="1" ht="12" customHeight="1">
      <c r="A22" s="133" t="s">
        <v>11</v>
      </c>
      <c r="B22" s="133"/>
      <c r="C22" s="16">
        <f>C125+C126+C127+C133+C134+C136+C137+C139+C140</f>
        <v>6800</v>
      </c>
      <c r="D22" s="33">
        <v>608.6617647058824</v>
      </c>
    </row>
    <row r="23" spans="1:4" s="64" customFormat="1" ht="12" customHeight="1">
      <c r="A23" s="133" t="s">
        <v>12</v>
      </c>
      <c r="B23" s="133"/>
      <c r="C23" s="16">
        <f>C130</f>
        <v>5179</v>
      </c>
      <c r="D23" s="33">
        <v>99.16972388491988</v>
      </c>
    </row>
    <row r="24" spans="1:4" s="64" customFormat="1" ht="12" customHeight="1">
      <c r="A24" s="133" t="s">
        <v>13</v>
      </c>
      <c r="B24" s="133"/>
      <c r="C24" s="16">
        <f>C25+C26</f>
        <v>26040</v>
      </c>
      <c r="D24" s="33">
        <v>49.47004608294931</v>
      </c>
    </row>
    <row r="25" spans="1:4" s="64" customFormat="1" ht="12" customHeight="1">
      <c r="A25" s="23"/>
      <c r="B25" s="18" t="s">
        <v>14</v>
      </c>
      <c r="C25" s="16">
        <f>+C135+C143</f>
        <v>23065</v>
      </c>
      <c r="D25" s="33">
        <v>4.461305007587253</v>
      </c>
    </row>
    <row r="26" spans="1:4" s="64" customFormat="1" ht="12" customHeight="1">
      <c r="A26" s="20"/>
      <c r="B26" s="18" t="s">
        <v>15</v>
      </c>
      <c r="C26" s="16">
        <f>C129+C131+C132+C141</f>
        <v>2975</v>
      </c>
      <c r="D26" s="33">
        <v>398.4201680672269</v>
      </c>
    </row>
    <row r="27" spans="1:4" s="64" customFormat="1" ht="12" customHeight="1">
      <c r="A27" s="133" t="s">
        <v>16</v>
      </c>
      <c r="B27" s="133"/>
      <c r="C27" s="16">
        <f>C28+C29</f>
        <v>6498</v>
      </c>
      <c r="D27" s="33">
        <v>57.848568790397046</v>
      </c>
    </row>
    <row r="28" spans="1:4" s="64" customFormat="1" ht="12" customHeight="1">
      <c r="A28" s="23"/>
      <c r="B28" s="18" t="s">
        <v>17</v>
      </c>
      <c r="C28" s="16">
        <f>+C128</f>
        <v>5339</v>
      </c>
      <c r="D28" s="33">
        <v>21.23993257164263</v>
      </c>
    </row>
    <row r="29" spans="1:4" s="64" customFormat="1" ht="12" customHeight="1">
      <c r="A29" s="20"/>
      <c r="B29" s="18" t="s">
        <v>18</v>
      </c>
      <c r="C29" s="16">
        <f>C142</f>
        <v>1159</v>
      </c>
      <c r="D29" s="33">
        <v>226.48835202761</v>
      </c>
    </row>
    <row r="30" spans="1:4" s="64" customFormat="1" ht="12" customHeight="1">
      <c r="A30" s="133" t="s">
        <v>19</v>
      </c>
      <c r="B30" s="133"/>
      <c r="C30" s="16">
        <f>C138</f>
        <v>10539</v>
      </c>
      <c r="D30" s="33">
        <v>6.271942309517033</v>
      </c>
    </row>
    <row r="31" spans="1:4" s="64" customFormat="1" ht="12" customHeight="1">
      <c r="A31" s="133" t="s">
        <v>235</v>
      </c>
      <c r="B31" s="133"/>
      <c r="C31" s="16">
        <f>C32+C33+C34</f>
        <v>56938</v>
      </c>
      <c r="D31" s="33">
        <v>10.479820155256595</v>
      </c>
    </row>
    <row r="32" spans="1:4" s="64" customFormat="1" ht="12" customHeight="1">
      <c r="A32" s="23"/>
      <c r="B32" s="18" t="s">
        <v>21</v>
      </c>
      <c r="C32" s="16">
        <f>C152</f>
        <v>18753</v>
      </c>
      <c r="D32" s="33">
        <v>2.7088999093478376</v>
      </c>
    </row>
    <row r="33" spans="1:4" s="64" customFormat="1" ht="12" customHeight="1">
      <c r="A33" s="17"/>
      <c r="B33" s="18" t="s">
        <v>22</v>
      </c>
      <c r="C33" s="16">
        <f>C148+C149+C150+C153</f>
        <v>9206</v>
      </c>
      <c r="D33" s="33">
        <v>2.0855963502063872</v>
      </c>
    </row>
    <row r="34" spans="1:4" s="64" customFormat="1" ht="12" customHeight="1">
      <c r="A34" s="17"/>
      <c r="B34" s="24" t="s">
        <v>236</v>
      </c>
      <c r="C34" s="22">
        <f>C147+C151+C154</f>
        <v>28979</v>
      </c>
      <c r="D34" s="34">
        <v>18.175230339211154</v>
      </c>
    </row>
    <row r="35" spans="1:4" s="64" customFormat="1" ht="12" customHeight="1">
      <c r="A35" s="20"/>
      <c r="B35" s="20"/>
      <c r="C35" s="20"/>
      <c r="D35" s="37"/>
    </row>
    <row r="36" spans="1:4" s="78" customFormat="1" ht="12" customHeight="1">
      <c r="A36" s="140" t="s">
        <v>24</v>
      </c>
      <c r="B36" s="140"/>
      <c r="C36" s="14">
        <f>C37+C38</f>
        <v>21062</v>
      </c>
      <c r="D36" s="32">
        <v>262.83828696230177</v>
      </c>
    </row>
    <row r="37" spans="1:4" s="64" customFormat="1" ht="12" customHeight="1">
      <c r="A37" s="133" t="s">
        <v>25</v>
      </c>
      <c r="B37" s="133"/>
      <c r="C37" s="16">
        <f>C157+C158+C161</f>
        <v>19569</v>
      </c>
      <c r="D37" s="33">
        <v>255.0309162450815</v>
      </c>
    </row>
    <row r="38" spans="1:4" s="64" customFormat="1" ht="12" customHeight="1">
      <c r="A38" s="139" t="s">
        <v>26</v>
      </c>
      <c r="B38" s="139"/>
      <c r="C38" s="22">
        <f>+C159+C162</f>
        <v>1493</v>
      </c>
      <c r="D38" s="34">
        <v>365.1707970529136</v>
      </c>
    </row>
    <row r="39" spans="1:4" s="64" customFormat="1" ht="12" customHeight="1">
      <c r="A39" s="20"/>
      <c r="B39" s="20"/>
      <c r="C39" s="20"/>
      <c r="D39" s="37"/>
    </row>
    <row r="40" spans="1:4" s="78" customFormat="1" ht="12" customHeight="1">
      <c r="A40" s="140" t="s">
        <v>27</v>
      </c>
      <c r="B40" s="140"/>
      <c r="C40" s="14">
        <f>C41+C42+C45</f>
        <v>29507</v>
      </c>
      <c r="D40" s="32">
        <v>493.82180499542477</v>
      </c>
    </row>
    <row r="41" spans="1:4" s="64" customFormat="1" ht="12" customHeight="1">
      <c r="A41" s="133" t="s">
        <v>28</v>
      </c>
      <c r="B41" s="133"/>
      <c r="C41" s="16">
        <f>C80+C81+C84+C85+C87+C89+C91+C92+C96+C98+C103+C104+C108+C111+C114+C116+C119+C120</f>
        <v>10377</v>
      </c>
      <c r="D41" s="33">
        <v>948.212392791751</v>
      </c>
    </row>
    <row r="42" spans="1:4" s="64" customFormat="1" ht="12" customHeight="1">
      <c r="A42" s="145" t="s">
        <v>29</v>
      </c>
      <c r="B42" s="145"/>
      <c r="C42" s="16">
        <f>C43+C44</f>
        <v>11487</v>
      </c>
      <c r="D42" s="33">
        <v>206.63358579263513</v>
      </c>
    </row>
    <row r="43" spans="1:4" s="64" customFormat="1" ht="12" customHeight="1">
      <c r="A43" s="24"/>
      <c r="B43" s="18" t="s">
        <v>30</v>
      </c>
      <c r="C43" s="16">
        <f>C74+C101+C90+C160+C94+C99+C117</f>
        <v>7024</v>
      </c>
      <c r="D43" s="33">
        <v>193.7642369020501</v>
      </c>
    </row>
    <row r="44" spans="1:4" s="64" customFormat="1" ht="12" customHeight="1">
      <c r="A44" s="24"/>
      <c r="B44" s="18" t="s">
        <v>31</v>
      </c>
      <c r="C44" s="16">
        <f>C82+C107+C109</f>
        <v>4463</v>
      </c>
      <c r="D44" s="33">
        <v>226.887743670177</v>
      </c>
    </row>
    <row r="45" spans="1:4" s="64" customFormat="1" ht="12" customHeight="1">
      <c r="A45" s="133" t="s">
        <v>33</v>
      </c>
      <c r="B45" s="133"/>
      <c r="C45" s="16">
        <f>C46+C47+C48</f>
        <v>7643</v>
      </c>
      <c r="D45" s="33">
        <v>308.51759780191026</v>
      </c>
    </row>
    <row r="46" spans="1:4" s="64" customFormat="1" ht="12" customHeight="1">
      <c r="A46" s="24"/>
      <c r="B46" s="18" t="s">
        <v>34</v>
      </c>
      <c r="C46" s="16">
        <f>+C70+C71+C79+C100</f>
        <v>3371</v>
      </c>
      <c r="D46" s="33">
        <v>84.87095817264907</v>
      </c>
    </row>
    <row r="47" spans="1:4" s="64" customFormat="1" ht="12" customHeight="1">
      <c r="A47" s="24"/>
      <c r="B47" s="18" t="s">
        <v>35</v>
      </c>
      <c r="C47" s="16">
        <f>C73+C75+C86+C88+C102+C106+C112+C115</f>
        <v>2712</v>
      </c>
      <c r="D47" s="33">
        <v>222.97197640117994</v>
      </c>
    </row>
    <row r="48" spans="1:4" s="64" customFormat="1" ht="12" customHeight="1">
      <c r="A48" s="24"/>
      <c r="B48" s="24" t="s">
        <v>36</v>
      </c>
      <c r="C48" s="22">
        <f>C69+C76+C83+C93+C105+C110+C118</f>
        <v>1560</v>
      </c>
      <c r="D48" s="34">
        <v>940.5128205128206</v>
      </c>
    </row>
    <row r="49" spans="1:4" s="64" customFormat="1" ht="12" customHeight="1">
      <c r="A49" s="19"/>
      <c r="B49" s="19"/>
      <c r="C49" s="19"/>
      <c r="D49" s="37"/>
    </row>
    <row r="50" spans="1:4" s="78" customFormat="1" ht="12" customHeight="1">
      <c r="A50" s="140" t="s">
        <v>37</v>
      </c>
      <c r="B50" s="140"/>
      <c r="C50" s="14">
        <f>C51+C52+C53</f>
        <v>12636</v>
      </c>
      <c r="D50" s="32">
        <v>440.4874960430516</v>
      </c>
    </row>
    <row r="51" spans="1:4" s="64" customFormat="1" ht="12" customHeight="1">
      <c r="A51" s="133" t="s">
        <v>38</v>
      </c>
      <c r="B51" s="133"/>
      <c r="C51" s="16">
        <f>C56+C59+C62+C66</f>
        <v>1177</v>
      </c>
      <c r="D51" s="33">
        <v>1608.2412914188617</v>
      </c>
    </row>
    <row r="52" spans="1:4" s="64" customFormat="1" ht="12" customHeight="1">
      <c r="A52" s="133" t="s">
        <v>39</v>
      </c>
      <c r="B52" s="133"/>
      <c r="C52" s="16">
        <f>C72+C77+C78+C60+C61+C95+C97+C63+C64+C113+C65</f>
        <v>7727</v>
      </c>
      <c r="D52" s="33">
        <v>421.9101850653552</v>
      </c>
    </row>
    <row r="53" spans="1:4" s="64" customFormat="1" ht="12" customHeight="1">
      <c r="A53" s="139" t="s">
        <v>40</v>
      </c>
      <c r="B53" s="139"/>
      <c r="C53" s="22">
        <f>C58+C57</f>
        <v>3732</v>
      </c>
      <c r="D53" s="34">
        <v>110.66452304394427</v>
      </c>
    </row>
    <row r="54" spans="1:4" s="64" customFormat="1" ht="12" customHeight="1">
      <c r="A54" s="19"/>
      <c r="B54" s="25"/>
      <c r="C54" s="26"/>
      <c r="D54" s="37"/>
    </row>
    <row r="55" spans="1:4" s="64" customFormat="1" ht="12" customHeight="1">
      <c r="A55" s="144" t="s">
        <v>41</v>
      </c>
      <c r="B55" s="144"/>
      <c r="C55" s="12">
        <f>SUM(C56:C66)</f>
        <v>10075</v>
      </c>
      <c r="D55" s="32">
        <v>499.6724565756824</v>
      </c>
    </row>
    <row r="56" spans="1:4" s="64" customFormat="1" ht="12" customHeight="1">
      <c r="A56" s="133" t="s">
        <v>42</v>
      </c>
      <c r="B56" s="133"/>
      <c r="C56" s="16">
        <v>253</v>
      </c>
      <c r="D56" s="33">
        <v>1292.4901185770752</v>
      </c>
    </row>
    <row r="57" spans="1:4" s="64" customFormat="1" ht="12" customHeight="1">
      <c r="A57" s="133" t="s">
        <v>44</v>
      </c>
      <c r="B57" s="133"/>
      <c r="C57" s="16">
        <v>2548</v>
      </c>
      <c r="D57" s="33">
        <v>75.98116169544741</v>
      </c>
    </row>
    <row r="58" spans="1:4" s="64" customFormat="1" ht="12" customHeight="1">
      <c r="A58" s="133" t="s">
        <v>45</v>
      </c>
      <c r="B58" s="133"/>
      <c r="C58" s="16">
        <v>1184</v>
      </c>
      <c r="D58" s="33">
        <v>185.30405405405406</v>
      </c>
    </row>
    <row r="59" spans="1:4" s="64" customFormat="1" ht="12" customHeight="1">
      <c r="A59" s="133" t="s">
        <v>46</v>
      </c>
      <c r="B59" s="133"/>
      <c r="C59" s="16">
        <v>535</v>
      </c>
      <c r="D59" s="33">
        <v>1450.2803738317757</v>
      </c>
    </row>
    <row r="60" spans="1:4" s="64" customFormat="1" ht="12" customHeight="1">
      <c r="A60" s="133" t="s">
        <v>47</v>
      </c>
      <c r="B60" s="133"/>
      <c r="C60" s="16">
        <v>246</v>
      </c>
      <c r="D60" s="33">
        <v>1180.081300813008</v>
      </c>
    </row>
    <row r="61" spans="1:4" s="64" customFormat="1" ht="12" customHeight="1">
      <c r="A61" s="133" t="s">
        <v>49</v>
      </c>
      <c r="B61" s="133"/>
      <c r="C61" s="16">
        <v>3177</v>
      </c>
      <c r="D61" s="33">
        <v>468.0516210261253</v>
      </c>
    </row>
    <row r="62" spans="1:4" s="64" customFormat="1" ht="12" customHeight="1">
      <c r="A62" s="133" t="s">
        <v>51</v>
      </c>
      <c r="B62" s="133"/>
      <c r="C62" s="16">
        <v>226</v>
      </c>
      <c r="D62" s="33">
        <v>1998.6725663716816</v>
      </c>
    </row>
    <row r="63" spans="1:4" s="64" customFormat="1" ht="12" customHeight="1">
      <c r="A63" s="133" t="s">
        <v>52</v>
      </c>
      <c r="B63" s="133"/>
      <c r="C63" s="16">
        <v>523</v>
      </c>
      <c r="D63" s="33">
        <v>448.56596558317403</v>
      </c>
    </row>
    <row r="64" spans="1:4" s="64" customFormat="1" ht="12" customHeight="1">
      <c r="A64" s="133" t="s">
        <v>53</v>
      </c>
      <c r="B64" s="133"/>
      <c r="C64" s="16">
        <v>605</v>
      </c>
      <c r="D64" s="33">
        <v>438.6776859504132</v>
      </c>
    </row>
    <row r="65" spans="1:4" s="64" customFormat="1" ht="12" customHeight="1">
      <c r="A65" s="133" t="s">
        <v>54</v>
      </c>
      <c r="B65" s="133"/>
      <c r="C65" s="16">
        <v>615</v>
      </c>
      <c r="D65" s="33">
        <v>733.3333333333333</v>
      </c>
    </row>
    <row r="66" spans="1:4" s="64" customFormat="1" ht="12" customHeight="1">
      <c r="A66" s="139" t="s">
        <v>55</v>
      </c>
      <c r="B66" s="139"/>
      <c r="C66" s="22">
        <v>163</v>
      </c>
      <c r="D66" s="34">
        <v>2075.460122699387</v>
      </c>
    </row>
    <row r="67" spans="1:4" s="64" customFormat="1" ht="12" customHeight="1">
      <c r="A67" s="19"/>
      <c r="B67" s="19"/>
      <c r="C67" s="19"/>
      <c r="D67" s="37"/>
    </row>
    <row r="68" spans="1:4" s="64" customFormat="1" ht="12" customHeight="1">
      <c r="A68" s="140" t="s">
        <v>56</v>
      </c>
      <c r="B68" s="140"/>
      <c r="C68" s="14">
        <f>SUM(C69:C120)</f>
        <v>30785</v>
      </c>
      <c r="D68" s="32">
        <v>489.3097287640084</v>
      </c>
    </row>
    <row r="69" spans="1:4" s="64" customFormat="1" ht="12" customHeight="1">
      <c r="A69" s="133" t="s">
        <v>57</v>
      </c>
      <c r="B69" s="133"/>
      <c r="C69" s="16">
        <v>249</v>
      </c>
      <c r="D69" s="33">
        <v>1768.273092369478</v>
      </c>
    </row>
    <row r="70" spans="1:4" s="64" customFormat="1" ht="12" customHeight="1">
      <c r="A70" s="133" t="s">
        <v>58</v>
      </c>
      <c r="B70" s="133"/>
      <c r="C70" s="16">
        <v>2206</v>
      </c>
      <c r="D70" s="33">
        <v>63.100634632819585</v>
      </c>
    </row>
    <row r="71" spans="1:4" s="64" customFormat="1" ht="12" customHeight="1">
      <c r="A71" s="133" t="s">
        <v>59</v>
      </c>
      <c r="B71" s="133"/>
      <c r="C71" s="16">
        <v>259</v>
      </c>
      <c r="D71" s="33">
        <v>145.17374517374517</v>
      </c>
    </row>
    <row r="72" spans="1:4" s="64" customFormat="1" ht="12" customHeight="1">
      <c r="A72" s="133" t="s">
        <v>60</v>
      </c>
      <c r="B72" s="133"/>
      <c r="C72" s="16">
        <v>849</v>
      </c>
      <c r="D72" s="33">
        <v>116.84334511189635</v>
      </c>
    </row>
    <row r="73" spans="1:4" s="64" customFormat="1" ht="12" customHeight="1">
      <c r="A73" s="133" t="s">
        <v>61</v>
      </c>
      <c r="B73" s="133"/>
      <c r="C73" s="16">
        <v>380</v>
      </c>
      <c r="D73" s="33">
        <v>78.6842105263158</v>
      </c>
    </row>
    <row r="74" spans="1:4" s="64" customFormat="1" ht="12" customHeight="1">
      <c r="A74" s="133" t="s">
        <v>62</v>
      </c>
      <c r="B74" s="133"/>
      <c r="C74" s="16">
        <v>187</v>
      </c>
      <c r="D74" s="33">
        <v>826.2032085561497</v>
      </c>
    </row>
    <row r="75" spans="1:4" s="64" customFormat="1" ht="12" customHeight="1">
      <c r="A75" s="133" t="s">
        <v>63</v>
      </c>
      <c r="B75" s="133"/>
      <c r="C75" s="16">
        <v>254</v>
      </c>
      <c r="D75" s="33">
        <v>240.55118110236222</v>
      </c>
    </row>
    <row r="76" spans="1:4" s="64" customFormat="1" ht="12" customHeight="1">
      <c r="A76" s="133" t="s">
        <v>64</v>
      </c>
      <c r="B76" s="133"/>
      <c r="C76" s="16">
        <v>640</v>
      </c>
      <c r="D76" s="33">
        <v>415.3125</v>
      </c>
    </row>
    <row r="77" spans="1:4" s="64" customFormat="1" ht="12" customHeight="1">
      <c r="A77" s="133" t="s">
        <v>65</v>
      </c>
      <c r="B77" s="133"/>
      <c r="C77" s="16">
        <v>185</v>
      </c>
      <c r="D77" s="33">
        <v>493.5135135135135</v>
      </c>
    </row>
    <row r="78" spans="1:4" s="64" customFormat="1" ht="12" customHeight="1">
      <c r="A78" s="133" t="s">
        <v>67</v>
      </c>
      <c r="B78" s="133"/>
      <c r="C78" s="16">
        <v>412</v>
      </c>
      <c r="D78" s="33">
        <v>111.40776699029126</v>
      </c>
    </row>
    <row r="79" spans="1:4" s="64" customFormat="1" ht="12" customHeight="1">
      <c r="A79" s="133" t="s">
        <v>68</v>
      </c>
      <c r="B79" s="133"/>
      <c r="C79" s="16">
        <v>396</v>
      </c>
      <c r="D79" s="33">
        <v>195.95959595959596</v>
      </c>
    </row>
    <row r="80" spans="1:4" s="64" customFormat="1" ht="12" customHeight="1">
      <c r="A80" s="133" t="s">
        <v>69</v>
      </c>
      <c r="B80" s="133"/>
      <c r="C80" s="16">
        <v>76</v>
      </c>
      <c r="D80" s="33">
        <v>2021.0526315789473</v>
      </c>
    </row>
    <row r="81" spans="1:4" s="64" customFormat="1" ht="12" customHeight="1">
      <c r="A81" s="133" t="s">
        <v>71</v>
      </c>
      <c r="B81" s="133"/>
      <c r="C81" s="16">
        <v>128</v>
      </c>
      <c r="D81" s="33">
        <v>1809.375</v>
      </c>
    </row>
    <row r="82" spans="1:4" s="64" customFormat="1" ht="12" customHeight="1">
      <c r="A82" s="133" t="s">
        <v>72</v>
      </c>
      <c r="B82" s="133"/>
      <c r="C82" s="16">
        <v>3638</v>
      </c>
      <c r="D82" s="33">
        <v>185.18416712479385</v>
      </c>
    </row>
    <row r="83" spans="1:4" s="64" customFormat="1" ht="12" customHeight="1">
      <c r="A83" s="133" t="s">
        <v>75</v>
      </c>
      <c r="B83" s="133"/>
      <c r="C83" s="16">
        <v>279</v>
      </c>
      <c r="D83" s="33">
        <v>1542.652329749104</v>
      </c>
    </row>
    <row r="84" spans="1:4" s="64" customFormat="1" ht="12" customHeight="1">
      <c r="A84" s="133" t="s">
        <v>78</v>
      </c>
      <c r="B84" s="133"/>
      <c r="C84" s="16">
        <v>614</v>
      </c>
      <c r="D84" s="33">
        <v>751.628664495114</v>
      </c>
    </row>
    <row r="85" spans="1:4" s="64" customFormat="1" ht="12" customHeight="1">
      <c r="A85" s="133" t="s">
        <v>79</v>
      </c>
      <c r="B85" s="133"/>
      <c r="C85" s="16">
        <v>206</v>
      </c>
      <c r="D85" s="33">
        <v>993.6893203883494</v>
      </c>
    </row>
    <row r="86" spans="1:4" s="64" customFormat="1" ht="12" customHeight="1">
      <c r="A86" s="133" t="s">
        <v>80</v>
      </c>
      <c r="B86" s="133"/>
      <c r="C86" s="16">
        <v>439</v>
      </c>
      <c r="D86" s="33">
        <v>195.44419134396355</v>
      </c>
    </row>
    <row r="87" spans="1:4" s="64" customFormat="1" ht="12" customHeight="1">
      <c r="A87" s="133" t="s">
        <v>81</v>
      </c>
      <c r="B87" s="133"/>
      <c r="C87" s="16">
        <v>106</v>
      </c>
      <c r="D87" s="33">
        <v>1341.5094339622642</v>
      </c>
    </row>
    <row r="88" spans="1:4" s="64" customFormat="1" ht="12" customHeight="1">
      <c r="A88" s="133" t="s">
        <v>82</v>
      </c>
      <c r="B88" s="133"/>
      <c r="C88" s="16">
        <v>275</v>
      </c>
      <c r="D88" s="33">
        <v>205.45454545454547</v>
      </c>
    </row>
    <row r="89" spans="1:4" s="64" customFormat="1" ht="12" customHeight="1">
      <c r="A89" s="133" t="s">
        <v>83</v>
      </c>
      <c r="B89" s="133"/>
      <c r="C89" s="16">
        <v>61</v>
      </c>
      <c r="D89" s="33">
        <v>759.016393442623</v>
      </c>
    </row>
    <row r="90" spans="1:4" s="64" customFormat="1" ht="12" customHeight="1">
      <c r="A90" s="133" t="s">
        <v>84</v>
      </c>
      <c r="B90" s="133"/>
      <c r="C90" s="16">
        <v>71</v>
      </c>
      <c r="D90" s="33">
        <v>1936.6197183098593</v>
      </c>
    </row>
    <row r="91" spans="1:4" s="64" customFormat="1" ht="12" customHeight="1">
      <c r="A91" s="133" t="s">
        <v>85</v>
      </c>
      <c r="B91" s="133"/>
      <c r="C91" s="16">
        <v>186</v>
      </c>
      <c r="D91" s="33">
        <v>928.494623655914</v>
      </c>
    </row>
    <row r="92" spans="1:4" s="64" customFormat="1" ht="12" customHeight="1">
      <c r="A92" s="133" t="s">
        <v>86</v>
      </c>
      <c r="B92" s="133"/>
      <c r="C92" s="16">
        <v>7585</v>
      </c>
      <c r="D92" s="33">
        <v>825.510876730389</v>
      </c>
    </row>
    <row r="93" spans="1:4" s="64" customFormat="1" ht="12" customHeight="1">
      <c r="A93" s="133" t="s">
        <v>87</v>
      </c>
      <c r="B93" s="133"/>
      <c r="C93" s="16">
        <v>110</v>
      </c>
      <c r="D93" s="33">
        <v>1479.090909090909</v>
      </c>
    </row>
    <row r="94" spans="1:4" s="64" customFormat="1" ht="12" customHeight="1">
      <c r="A94" s="133" t="s">
        <v>88</v>
      </c>
      <c r="B94" s="133"/>
      <c r="C94" s="16">
        <v>237</v>
      </c>
      <c r="D94" s="33">
        <v>550.632911392405</v>
      </c>
    </row>
    <row r="95" spans="1:4" s="64" customFormat="1" ht="12" customHeight="1">
      <c r="A95" s="133" t="s">
        <v>89</v>
      </c>
      <c r="B95" s="133"/>
      <c r="C95" s="16">
        <v>99</v>
      </c>
      <c r="D95" s="33">
        <v>707.070707070707</v>
      </c>
    </row>
    <row r="96" spans="1:4" s="64" customFormat="1" ht="12" customHeight="1">
      <c r="A96" s="133" t="s">
        <v>90</v>
      </c>
      <c r="B96" s="133"/>
      <c r="C96" s="16">
        <v>74</v>
      </c>
      <c r="D96" s="33">
        <v>8314.864864864865</v>
      </c>
    </row>
    <row r="97" spans="1:4" s="64" customFormat="1" ht="12" customHeight="1">
      <c r="A97" s="133" t="s">
        <v>91</v>
      </c>
      <c r="B97" s="133"/>
      <c r="C97" s="16">
        <v>456</v>
      </c>
      <c r="D97" s="33">
        <v>315.1315789473684</v>
      </c>
    </row>
    <row r="98" spans="1:4" s="64" customFormat="1" ht="12" customHeight="1">
      <c r="A98" s="133" t="s">
        <v>92</v>
      </c>
      <c r="B98" s="133"/>
      <c r="C98" s="16">
        <v>166</v>
      </c>
      <c r="D98" s="33">
        <v>1087.9518072289156</v>
      </c>
    </row>
    <row r="99" spans="1:4" s="64" customFormat="1" ht="12" customHeight="1">
      <c r="A99" s="133" t="s">
        <v>93</v>
      </c>
      <c r="B99" s="133"/>
      <c r="C99" s="16">
        <v>1113</v>
      </c>
      <c r="D99" s="33">
        <v>123.71967654986523</v>
      </c>
    </row>
    <row r="100" spans="1:4" s="64" customFormat="1" ht="12" customHeight="1">
      <c r="A100" s="133" t="s">
        <v>94</v>
      </c>
      <c r="B100" s="133"/>
      <c r="C100" s="16">
        <v>510</v>
      </c>
      <c r="D100" s="33">
        <v>62.15686274509804</v>
      </c>
    </row>
    <row r="101" spans="1:4" s="64" customFormat="1" ht="12" customHeight="1">
      <c r="A101" s="133" t="s">
        <v>95</v>
      </c>
      <c r="B101" s="133"/>
      <c r="C101" s="16">
        <v>3608</v>
      </c>
      <c r="D101" s="33">
        <v>124.94456762749446</v>
      </c>
    </row>
    <row r="102" spans="1:4" s="64" customFormat="1" ht="12" customHeight="1">
      <c r="A102" s="133" t="s">
        <v>96</v>
      </c>
      <c r="B102" s="133"/>
      <c r="C102" s="16">
        <v>336</v>
      </c>
      <c r="D102" s="33">
        <v>252.67857142857144</v>
      </c>
    </row>
    <row r="103" spans="1:4" s="64" customFormat="1" ht="12" customHeight="1">
      <c r="A103" s="133" t="s">
        <v>97</v>
      </c>
      <c r="B103" s="133"/>
      <c r="C103" s="16">
        <v>279</v>
      </c>
      <c r="D103" s="33">
        <v>256.27240143369175</v>
      </c>
    </row>
    <row r="104" spans="1:4" s="64" customFormat="1" ht="12" customHeight="1">
      <c r="A104" s="133" t="s">
        <v>98</v>
      </c>
      <c r="B104" s="133"/>
      <c r="C104" s="16">
        <v>155</v>
      </c>
      <c r="D104" s="33">
        <v>522.5806451612902</v>
      </c>
    </row>
    <row r="105" spans="1:4" s="64" customFormat="1" ht="12" customHeight="1">
      <c r="A105" s="133" t="s">
        <v>99</v>
      </c>
      <c r="B105" s="133"/>
      <c r="C105" s="16">
        <v>89</v>
      </c>
      <c r="D105" s="33">
        <v>364.0449438202247</v>
      </c>
    </row>
    <row r="106" spans="1:4" s="64" customFormat="1" ht="12" customHeight="1">
      <c r="A106" s="133" t="s">
        <v>100</v>
      </c>
      <c r="B106" s="133"/>
      <c r="C106" s="16">
        <v>437</v>
      </c>
      <c r="D106" s="33">
        <v>190.38901601830665</v>
      </c>
    </row>
    <row r="107" spans="1:4" s="64" customFormat="1" ht="12" customHeight="1">
      <c r="A107" s="133" t="s">
        <v>101</v>
      </c>
      <c r="B107" s="133"/>
      <c r="C107" s="16">
        <v>208</v>
      </c>
      <c r="D107" s="33">
        <v>712.5</v>
      </c>
    </row>
    <row r="108" spans="1:4" s="64" customFormat="1" ht="12" customHeight="1">
      <c r="A108" s="133" t="s">
        <v>102</v>
      </c>
      <c r="B108" s="133"/>
      <c r="C108" s="16">
        <v>89</v>
      </c>
      <c r="D108" s="33">
        <v>4834.831460674158</v>
      </c>
    </row>
    <row r="109" spans="1:4" s="64" customFormat="1" ht="12" customHeight="1">
      <c r="A109" s="133" t="s">
        <v>103</v>
      </c>
      <c r="B109" s="133"/>
      <c r="C109" s="16">
        <v>617</v>
      </c>
      <c r="D109" s="33">
        <v>309.07617504051865</v>
      </c>
    </row>
    <row r="110" spans="1:4" s="64" customFormat="1" ht="12" customHeight="1">
      <c r="A110" s="133" t="s">
        <v>104</v>
      </c>
      <c r="B110" s="133"/>
      <c r="C110" s="16">
        <v>42</v>
      </c>
      <c r="D110" s="33">
        <v>1840.4761904761906</v>
      </c>
    </row>
    <row r="111" spans="1:4" s="64" customFormat="1" ht="12" customHeight="1">
      <c r="A111" s="133" t="s">
        <v>105</v>
      </c>
      <c r="B111" s="133"/>
      <c r="C111" s="16">
        <v>156</v>
      </c>
      <c r="D111" s="33">
        <v>978.2051282051283</v>
      </c>
    </row>
    <row r="112" spans="1:4" s="64" customFormat="1" ht="12" customHeight="1">
      <c r="A112" s="133" t="s">
        <v>106</v>
      </c>
      <c r="B112" s="133"/>
      <c r="C112" s="16">
        <v>304</v>
      </c>
      <c r="D112" s="33">
        <v>443.42105263157896</v>
      </c>
    </row>
    <row r="113" spans="1:4" s="64" customFormat="1" ht="12" customHeight="1">
      <c r="A113" s="133" t="s">
        <v>107</v>
      </c>
      <c r="B113" s="133"/>
      <c r="C113" s="16">
        <v>560</v>
      </c>
      <c r="D113" s="33">
        <v>145.89285714285714</v>
      </c>
    </row>
    <row r="114" spans="1:4" s="64" customFormat="1" ht="12" customHeight="1">
      <c r="A114" s="133" t="s">
        <v>108</v>
      </c>
      <c r="B114" s="133"/>
      <c r="C114" s="16">
        <v>75</v>
      </c>
      <c r="D114" s="33">
        <v>2932</v>
      </c>
    </row>
    <row r="115" spans="1:4" s="64" customFormat="1" ht="12" customHeight="1">
      <c r="A115" s="133" t="s">
        <v>109</v>
      </c>
      <c r="B115" s="133"/>
      <c r="C115" s="16">
        <v>287</v>
      </c>
      <c r="D115" s="33">
        <v>238.67595818815332</v>
      </c>
    </row>
    <row r="116" spans="1:4" s="64" customFormat="1" ht="12" customHeight="1">
      <c r="A116" s="133" t="s">
        <v>111</v>
      </c>
      <c r="B116" s="133"/>
      <c r="C116" s="16">
        <v>85</v>
      </c>
      <c r="D116" s="33">
        <v>2158.823529411765</v>
      </c>
    </row>
    <row r="117" spans="1:4" s="64" customFormat="1" ht="12" customHeight="1">
      <c r="A117" s="133" t="s">
        <v>112</v>
      </c>
      <c r="B117" s="133"/>
      <c r="C117" s="16">
        <v>525</v>
      </c>
      <c r="D117" s="33">
        <v>591.2380952380953</v>
      </c>
    </row>
    <row r="118" spans="1:4" s="64" customFormat="1" ht="12" customHeight="1">
      <c r="A118" s="133" t="s">
        <v>114</v>
      </c>
      <c r="B118" s="133"/>
      <c r="C118" s="16">
        <v>151</v>
      </c>
      <c r="D118" s="33">
        <v>386.0927152317881</v>
      </c>
    </row>
    <row r="119" spans="1:4" s="64" customFormat="1" ht="12" customHeight="1">
      <c r="A119" s="133" t="s">
        <v>115</v>
      </c>
      <c r="B119" s="133"/>
      <c r="C119" s="16">
        <v>139</v>
      </c>
      <c r="D119" s="33">
        <v>1350.3597122302158</v>
      </c>
    </row>
    <row r="120" spans="1:4" s="64" customFormat="1" ht="12" customHeight="1">
      <c r="A120" s="141" t="s">
        <v>116</v>
      </c>
      <c r="B120" s="141"/>
      <c r="C120" s="22">
        <v>197</v>
      </c>
      <c r="D120" s="33">
        <v>218.78172588832484</v>
      </c>
    </row>
    <row r="121" spans="1:6" s="15" customFormat="1" ht="12" customHeight="1">
      <c r="A121" s="48" t="s">
        <v>273</v>
      </c>
      <c r="B121" s="48"/>
      <c r="C121" s="16">
        <v>9</v>
      </c>
      <c r="D121" s="33" t="s">
        <v>226</v>
      </c>
      <c r="E121" s="29"/>
      <c r="F121" s="118"/>
    </row>
    <row r="122" spans="1:6" s="15" customFormat="1" ht="12" customHeight="1">
      <c r="A122" s="21" t="s">
        <v>298</v>
      </c>
      <c r="B122" s="21"/>
      <c r="C122" s="29">
        <v>3008</v>
      </c>
      <c r="D122" s="34" t="s">
        <v>226</v>
      </c>
      <c r="E122" s="29"/>
      <c r="F122" s="118"/>
    </row>
    <row r="123" spans="1:4" s="64" customFormat="1" ht="12" customHeight="1">
      <c r="A123" s="19"/>
      <c r="B123" s="19"/>
      <c r="C123" s="19"/>
      <c r="D123" s="37"/>
    </row>
    <row r="124" spans="1:4" s="64" customFormat="1" ht="12" customHeight="1">
      <c r="A124" s="140" t="s">
        <v>117</v>
      </c>
      <c r="B124" s="140"/>
      <c r="C124" s="14">
        <f>SUM(C125:C143)</f>
        <v>55056</v>
      </c>
      <c r="D124" s="32">
        <v>115.93105201976171</v>
      </c>
    </row>
    <row r="125" spans="1:4" s="64" customFormat="1" ht="12" customHeight="1">
      <c r="A125" s="133" t="s">
        <v>118</v>
      </c>
      <c r="B125" s="133"/>
      <c r="C125" s="16">
        <v>495</v>
      </c>
      <c r="D125" s="33">
        <v>1110.5050505050506</v>
      </c>
    </row>
    <row r="126" spans="1:4" s="64" customFormat="1" ht="12" customHeight="1">
      <c r="A126" s="133" t="s">
        <v>120</v>
      </c>
      <c r="B126" s="133"/>
      <c r="C126" s="16">
        <v>382</v>
      </c>
      <c r="D126" s="33">
        <v>125.6544502617801</v>
      </c>
    </row>
    <row r="127" spans="1:4" s="64" customFormat="1" ht="12" customHeight="1">
      <c r="A127" s="133" t="s">
        <v>121</v>
      </c>
      <c r="B127" s="133"/>
      <c r="C127" s="16">
        <v>1789</v>
      </c>
      <c r="D127" s="33">
        <v>94.74566797093348</v>
      </c>
    </row>
    <row r="128" spans="1:4" s="64" customFormat="1" ht="12" customHeight="1">
      <c r="A128" s="133" t="s">
        <v>123</v>
      </c>
      <c r="B128" s="133"/>
      <c r="C128" s="16">
        <v>5339</v>
      </c>
      <c r="D128" s="33">
        <v>21.23993257164263</v>
      </c>
    </row>
    <row r="129" spans="1:4" s="64" customFormat="1" ht="12" customHeight="1">
      <c r="A129" s="133" t="s">
        <v>125</v>
      </c>
      <c r="B129" s="133"/>
      <c r="C129" s="16">
        <v>1821</v>
      </c>
      <c r="D129" s="33">
        <v>152.7732015376167</v>
      </c>
    </row>
    <row r="130" spans="1:4" s="64" customFormat="1" ht="12" customHeight="1">
      <c r="A130" s="133" t="s">
        <v>127</v>
      </c>
      <c r="B130" s="133"/>
      <c r="C130" s="16">
        <v>5179</v>
      </c>
      <c r="D130" s="33">
        <v>99.16972388491988</v>
      </c>
    </row>
    <row r="131" spans="1:4" s="64" customFormat="1" ht="12" customHeight="1">
      <c r="A131" s="133" t="s">
        <v>128</v>
      </c>
      <c r="B131" s="133"/>
      <c r="C131" s="16">
        <v>695</v>
      </c>
      <c r="D131" s="33">
        <v>671.3669064748202</v>
      </c>
    </row>
    <row r="132" spans="1:4" s="64" customFormat="1" ht="12" customHeight="1">
      <c r="A132" s="133" t="s">
        <v>131</v>
      </c>
      <c r="B132" s="133"/>
      <c r="C132" s="16">
        <v>90</v>
      </c>
      <c r="D132" s="33">
        <v>1313.3333333333333</v>
      </c>
    </row>
    <row r="133" spans="1:4" s="64" customFormat="1" ht="12" customHeight="1">
      <c r="A133" s="133" t="s">
        <v>132</v>
      </c>
      <c r="B133" s="133"/>
      <c r="C133" s="16">
        <v>1869</v>
      </c>
      <c r="D133" s="33">
        <v>844.0877474585341</v>
      </c>
    </row>
    <row r="134" spans="1:4" s="64" customFormat="1" ht="12" customHeight="1">
      <c r="A134" s="133" t="s">
        <v>133</v>
      </c>
      <c r="B134" s="133"/>
      <c r="C134" s="16">
        <v>926</v>
      </c>
      <c r="D134" s="33">
        <v>723.0021598272139</v>
      </c>
    </row>
    <row r="135" spans="1:4" s="64" customFormat="1" ht="12" customHeight="1">
      <c r="A135" s="133" t="s">
        <v>134</v>
      </c>
      <c r="B135" s="133"/>
      <c r="C135" s="16">
        <v>1215</v>
      </c>
      <c r="D135" s="33">
        <v>17.20164609053498</v>
      </c>
    </row>
    <row r="136" spans="1:4" s="64" customFormat="1" ht="12" customHeight="1">
      <c r="A136" s="133" t="s">
        <v>135</v>
      </c>
      <c r="B136" s="133"/>
      <c r="C136" s="16">
        <v>586</v>
      </c>
      <c r="D136" s="33">
        <v>1242.4914675767918</v>
      </c>
    </row>
    <row r="137" spans="1:4" s="64" customFormat="1" ht="12" customHeight="1">
      <c r="A137" s="133" t="s">
        <v>137</v>
      </c>
      <c r="B137" s="133"/>
      <c r="C137" s="16">
        <v>59</v>
      </c>
      <c r="D137" s="33">
        <v>4533.898305084746</v>
      </c>
    </row>
    <row r="138" spans="1:4" s="64" customFormat="1" ht="12" customHeight="1">
      <c r="A138" s="133" t="s">
        <v>138</v>
      </c>
      <c r="B138" s="133"/>
      <c r="C138" s="16">
        <v>10539</v>
      </c>
      <c r="D138" s="33">
        <v>6.271942309517033</v>
      </c>
    </row>
    <row r="139" spans="1:7" s="64" customFormat="1" ht="12" customHeight="1">
      <c r="A139" s="133" t="s">
        <v>139</v>
      </c>
      <c r="B139" s="133"/>
      <c r="C139" s="16">
        <v>194</v>
      </c>
      <c r="D139" s="33">
        <v>369.5876288659794</v>
      </c>
      <c r="G139" s="96"/>
    </row>
    <row r="140" spans="1:4" s="64" customFormat="1" ht="12" customHeight="1">
      <c r="A140" s="133" t="s">
        <v>140</v>
      </c>
      <c r="B140" s="133"/>
      <c r="C140" s="16">
        <v>500</v>
      </c>
      <c r="D140" s="33">
        <v>114.6</v>
      </c>
    </row>
    <row r="141" spans="1:4" s="64" customFormat="1" ht="12" customHeight="1">
      <c r="A141" s="133" t="s">
        <v>143</v>
      </c>
      <c r="B141" s="133"/>
      <c r="C141" s="16">
        <v>369</v>
      </c>
      <c r="D141" s="33">
        <v>873.4417344173443</v>
      </c>
    </row>
    <row r="142" spans="1:4" s="64" customFormat="1" ht="12" customHeight="1">
      <c r="A142" s="133" t="s">
        <v>242</v>
      </c>
      <c r="B142" s="133"/>
      <c r="C142" s="16">
        <v>1159</v>
      </c>
      <c r="D142" s="33">
        <v>226.48835202761</v>
      </c>
    </row>
    <row r="143" spans="1:4" s="64" customFormat="1" ht="12" customHeight="1">
      <c r="A143" s="21" t="s">
        <v>287</v>
      </c>
      <c r="B143" s="21"/>
      <c r="C143" s="22">
        <v>21850</v>
      </c>
      <c r="D143" s="33">
        <v>3.7528604118993134</v>
      </c>
    </row>
    <row r="144" spans="1:6" s="15" customFormat="1" ht="12" customHeight="1">
      <c r="A144" s="76" t="s">
        <v>297</v>
      </c>
      <c r="B144" s="76"/>
      <c r="C144" s="22">
        <v>4139</v>
      </c>
      <c r="D144" s="34" t="s">
        <v>226</v>
      </c>
      <c r="E144" s="29"/>
      <c r="F144" s="118"/>
    </row>
    <row r="145" spans="1:4" s="64" customFormat="1" ht="12" customHeight="1">
      <c r="A145" s="19"/>
      <c r="B145" s="19"/>
      <c r="C145" s="19"/>
      <c r="D145" s="37"/>
    </row>
    <row r="146" spans="1:4" s="64" customFormat="1" ht="12" customHeight="1">
      <c r="A146" s="140" t="s">
        <v>147</v>
      </c>
      <c r="B146" s="140"/>
      <c r="C146" s="14">
        <f>SUM(C147:C154)</f>
        <v>56938</v>
      </c>
      <c r="D146" s="32">
        <v>10.479820155256595</v>
      </c>
    </row>
    <row r="147" spans="1:4" s="64" customFormat="1" ht="12" customHeight="1">
      <c r="A147" s="133" t="s">
        <v>148</v>
      </c>
      <c r="B147" s="133"/>
      <c r="C147" s="16">
        <v>2732</v>
      </c>
      <c r="D147" s="33">
        <v>55.344070278184475</v>
      </c>
    </row>
    <row r="148" spans="1:4" s="64" customFormat="1" ht="12" customHeight="1">
      <c r="A148" s="133" t="s">
        <v>149</v>
      </c>
      <c r="B148" s="133"/>
      <c r="C148" s="16">
        <v>2200</v>
      </c>
      <c r="D148" s="33">
        <v>2.2272727272727275</v>
      </c>
    </row>
    <row r="149" spans="1:4" s="64" customFormat="1" ht="12" customHeight="1">
      <c r="A149" s="133" t="s">
        <v>150</v>
      </c>
      <c r="B149" s="133"/>
      <c r="C149" s="16">
        <v>4330</v>
      </c>
      <c r="D149" s="33">
        <v>1.1778290993071594</v>
      </c>
    </row>
    <row r="150" spans="1:4" s="64" customFormat="1" ht="12" customHeight="1">
      <c r="A150" s="133" t="s">
        <v>151</v>
      </c>
      <c r="B150" s="133"/>
      <c r="C150" s="16">
        <v>2010</v>
      </c>
      <c r="D150" s="33">
        <v>2.2388059701492535</v>
      </c>
    </row>
    <row r="151" spans="1:4" s="64" customFormat="1" ht="12" customHeight="1">
      <c r="A151" s="133" t="s">
        <v>152</v>
      </c>
      <c r="B151" s="133"/>
      <c r="C151" s="16">
        <v>15131</v>
      </c>
      <c r="D151" s="33">
        <v>7.573854999669552</v>
      </c>
    </row>
    <row r="152" spans="1:4" s="64" customFormat="1" ht="12" customHeight="1">
      <c r="A152" s="133" t="s">
        <v>153</v>
      </c>
      <c r="B152" s="133"/>
      <c r="C152" s="16">
        <v>18753</v>
      </c>
      <c r="D152" s="33">
        <v>2.7088999093478376</v>
      </c>
    </row>
    <row r="153" spans="1:4" s="64" customFormat="1" ht="12" customHeight="1">
      <c r="A153" s="133" t="s">
        <v>154</v>
      </c>
      <c r="B153" s="133"/>
      <c r="C153" s="16">
        <v>666</v>
      </c>
      <c r="D153" s="33">
        <v>7.057057057057057</v>
      </c>
    </row>
    <row r="154" spans="1:4" s="64" customFormat="1" ht="12" customHeight="1">
      <c r="A154" s="139" t="s">
        <v>155</v>
      </c>
      <c r="B154" s="139"/>
      <c r="C154" s="22">
        <v>11116</v>
      </c>
      <c r="D154" s="34">
        <v>23.470672903922274</v>
      </c>
    </row>
    <row r="155" spans="1:4" s="64" customFormat="1" ht="12" customHeight="1">
      <c r="A155" s="19"/>
      <c r="B155" s="19"/>
      <c r="C155" s="19"/>
      <c r="D155" s="37"/>
    </row>
    <row r="156" spans="1:4" s="64" customFormat="1" ht="12" customHeight="1">
      <c r="A156" s="140" t="s">
        <v>156</v>
      </c>
      <c r="B156" s="140"/>
      <c r="C156" s="14">
        <f>SUM(C157:C162)</f>
        <v>22345</v>
      </c>
      <c r="D156" s="32">
        <v>249.51890803311704</v>
      </c>
    </row>
    <row r="157" spans="1:4" s="64" customFormat="1" ht="12" customHeight="1">
      <c r="A157" s="133" t="s">
        <v>157</v>
      </c>
      <c r="B157" s="133"/>
      <c r="C157" s="16">
        <v>2139</v>
      </c>
      <c r="D157" s="33">
        <v>236.41888733052826</v>
      </c>
    </row>
    <row r="158" spans="1:4" s="64" customFormat="1" ht="12" customHeight="1">
      <c r="A158" s="133" t="s">
        <v>158</v>
      </c>
      <c r="B158" s="133"/>
      <c r="C158" s="16">
        <v>16420</v>
      </c>
      <c r="D158" s="33">
        <v>263.57490864799024</v>
      </c>
    </row>
    <row r="159" spans="1:4" s="64" customFormat="1" ht="12" customHeight="1">
      <c r="A159" s="133" t="s">
        <v>159</v>
      </c>
      <c r="B159" s="133"/>
      <c r="C159" s="16">
        <v>838</v>
      </c>
      <c r="D159" s="33">
        <v>351.07398568019096</v>
      </c>
    </row>
    <row r="160" spans="1:4" s="64" customFormat="1" ht="12" customHeight="1">
      <c r="A160" s="133" t="s">
        <v>165</v>
      </c>
      <c r="B160" s="133"/>
      <c r="C160" s="16">
        <v>1283</v>
      </c>
      <c r="D160" s="33">
        <v>30.8651597817615</v>
      </c>
    </row>
    <row r="161" spans="1:4" s="64" customFormat="1" ht="12" customHeight="1">
      <c r="A161" s="133" t="s">
        <v>166</v>
      </c>
      <c r="B161" s="133"/>
      <c r="C161" s="16">
        <v>1010</v>
      </c>
      <c r="D161" s="33">
        <v>155.54455445544556</v>
      </c>
    </row>
    <row r="162" spans="1:4" s="64" customFormat="1" ht="12" customHeight="1">
      <c r="A162" s="141" t="s">
        <v>171</v>
      </c>
      <c r="B162" s="141"/>
      <c r="C162" s="22">
        <v>655</v>
      </c>
      <c r="D162" s="33">
        <v>383.206106870229</v>
      </c>
    </row>
    <row r="163" spans="1:6" s="15" customFormat="1" ht="12" customHeight="1">
      <c r="A163" s="76" t="s">
        <v>219</v>
      </c>
      <c r="B163" s="76"/>
      <c r="C163" s="22">
        <v>288</v>
      </c>
      <c r="D163" s="34" t="s">
        <v>226</v>
      </c>
      <c r="E163" s="29"/>
      <c r="F163" s="118"/>
    </row>
    <row r="164" spans="1:4" s="64" customFormat="1" ht="12" customHeight="1">
      <c r="A164" s="19"/>
      <c r="B164" s="19"/>
      <c r="C164" s="19"/>
      <c r="D164" s="37"/>
    </row>
    <row r="165" spans="1:4" s="64" customFormat="1" ht="12" customHeight="1">
      <c r="A165" s="140" t="s">
        <v>174</v>
      </c>
      <c r="B165" s="140"/>
      <c r="C165" s="14">
        <f>SUM(C166:C167)</f>
        <v>14562</v>
      </c>
      <c r="D165" s="32">
        <v>70.7389094904546</v>
      </c>
    </row>
    <row r="166" spans="1:4" s="64" customFormat="1" ht="12" customHeight="1">
      <c r="A166" s="133" t="s">
        <v>175</v>
      </c>
      <c r="B166" s="133"/>
      <c r="C166" s="16">
        <v>5909</v>
      </c>
      <c r="D166" s="33">
        <v>103.0969707226265</v>
      </c>
    </row>
    <row r="167" spans="1:4" s="64" customFormat="1" ht="12" customHeight="1">
      <c r="A167" s="141" t="s">
        <v>274</v>
      </c>
      <c r="B167" s="141"/>
      <c r="C167" s="22">
        <v>8653</v>
      </c>
      <c r="D167" s="34">
        <v>48.6420894487461</v>
      </c>
    </row>
    <row r="168" spans="1:4" s="64" customFormat="1" ht="12" customHeight="1">
      <c r="A168" s="19"/>
      <c r="B168" s="19"/>
      <c r="C168" s="19"/>
      <c r="D168" s="37"/>
    </row>
    <row r="169" spans="1:4" s="64" customFormat="1" ht="12" customHeight="1">
      <c r="A169" s="140" t="s">
        <v>181</v>
      </c>
      <c r="B169" s="140"/>
      <c r="C169" s="14">
        <f>SUM(C170:C172)</f>
        <v>36058</v>
      </c>
      <c r="D169" s="32">
        <v>15.691386100171945</v>
      </c>
    </row>
    <row r="170" spans="1:4" s="64" customFormat="1" ht="12" customHeight="1">
      <c r="A170" s="133" t="s">
        <v>182</v>
      </c>
      <c r="B170" s="133"/>
      <c r="C170" s="16">
        <v>6178</v>
      </c>
      <c r="D170" s="33">
        <v>29.346066688248623</v>
      </c>
    </row>
    <row r="171" spans="1:4" s="64" customFormat="1" ht="12" customHeight="1">
      <c r="A171" s="133" t="s">
        <v>183</v>
      </c>
      <c r="B171" s="133"/>
      <c r="C171" s="16">
        <v>20200</v>
      </c>
      <c r="D171" s="33">
        <v>8.762376237623762</v>
      </c>
    </row>
    <row r="172" spans="1:4" s="64" customFormat="1" ht="12" customHeight="1">
      <c r="A172" s="141" t="s">
        <v>237</v>
      </c>
      <c r="B172" s="141"/>
      <c r="C172" s="29">
        <v>9680</v>
      </c>
      <c r="D172" s="34">
        <v>21.43595041322314</v>
      </c>
    </row>
    <row r="173" spans="1:4" s="64" customFormat="1" ht="12" customHeight="1">
      <c r="A173" s="19"/>
      <c r="B173" s="19"/>
      <c r="C173" s="19"/>
      <c r="D173" s="37"/>
    </row>
    <row r="174" spans="1:4" s="64" customFormat="1" ht="12" customHeight="1">
      <c r="A174" s="140" t="s">
        <v>187</v>
      </c>
      <c r="B174" s="140"/>
      <c r="C174" s="14">
        <f>SUM(C175:C184)</f>
        <v>47953</v>
      </c>
      <c r="D174" s="32">
        <v>18.782974996350593</v>
      </c>
    </row>
    <row r="175" spans="1:4" s="64" customFormat="1" ht="12" customHeight="1">
      <c r="A175" s="133" t="s">
        <v>188</v>
      </c>
      <c r="B175" s="133"/>
      <c r="C175" s="16">
        <v>9435</v>
      </c>
      <c r="D175" s="33">
        <v>15.696873343932166</v>
      </c>
    </row>
    <row r="176" spans="1:4" s="64" customFormat="1" ht="12" customHeight="1">
      <c r="A176" s="133" t="s">
        <v>190</v>
      </c>
      <c r="B176" s="133"/>
      <c r="C176" s="16">
        <v>7518</v>
      </c>
      <c r="D176" s="33">
        <v>1.409949454642192</v>
      </c>
    </row>
    <row r="177" spans="1:4" s="64" customFormat="1" ht="12" customHeight="1">
      <c r="A177" s="133" t="s">
        <v>191</v>
      </c>
      <c r="B177" s="133"/>
      <c r="C177" s="16">
        <v>648</v>
      </c>
      <c r="D177" s="33">
        <v>149.3827160493827</v>
      </c>
    </row>
    <row r="178" spans="1:4" s="64" customFormat="1" ht="12" customHeight="1">
      <c r="A178" s="133" t="s">
        <v>196</v>
      </c>
      <c r="B178" s="133"/>
      <c r="C178" s="16">
        <v>1455</v>
      </c>
      <c r="D178" s="33">
        <v>11.752577319587628</v>
      </c>
    </row>
    <row r="179" spans="1:4" s="64" customFormat="1" ht="12" customHeight="1">
      <c r="A179" s="133" t="s">
        <v>197</v>
      </c>
      <c r="B179" s="133"/>
      <c r="C179" s="16">
        <v>13259</v>
      </c>
      <c r="D179" s="33">
        <v>21.78897352741534</v>
      </c>
    </row>
    <row r="180" spans="1:4" s="64" customFormat="1" ht="12" customHeight="1">
      <c r="A180" s="133" t="s">
        <v>198</v>
      </c>
      <c r="B180" s="133"/>
      <c r="C180" s="16">
        <v>1952</v>
      </c>
      <c r="D180" s="33">
        <v>42.674180327868854</v>
      </c>
    </row>
    <row r="181" spans="1:4" s="64" customFormat="1" ht="12" customHeight="1">
      <c r="A181" s="133" t="s">
        <v>201</v>
      </c>
      <c r="B181" s="133"/>
      <c r="C181" s="16">
        <v>3887</v>
      </c>
      <c r="D181" s="33">
        <v>8.515564702855674</v>
      </c>
    </row>
    <row r="182" spans="1:4" s="64" customFormat="1" ht="12" customHeight="1">
      <c r="A182" s="133" t="s">
        <v>202</v>
      </c>
      <c r="B182" s="133"/>
      <c r="C182" s="16">
        <v>596</v>
      </c>
      <c r="D182" s="33">
        <v>134.06040268456377</v>
      </c>
    </row>
    <row r="183" spans="1:4" s="64" customFormat="1" ht="12" customHeight="1">
      <c r="A183" s="133" t="s">
        <v>203</v>
      </c>
      <c r="B183" s="133"/>
      <c r="C183" s="16">
        <v>1682</v>
      </c>
      <c r="D183" s="33">
        <v>24.31629013079667</v>
      </c>
    </row>
    <row r="184" spans="1:4" s="64" customFormat="1" ht="12" customHeight="1">
      <c r="A184" s="141" t="s">
        <v>204</v>
      </c>
      <c r="B184" s="141"/>
      <c r="C184" s="22">
        <v>7521</v>
      </c>
      <c r="D184" s="34">
        <v>13.562026326286396</v>
      </c>
    </row>
    <row r="185" spans="1:4" s="64" customFormat="1" ht="12" customHeight="1">
      <c r="A185" s="19"/>
      <c r="B185" s="19"/>
      <c r="C185" s="19"/>
      <c r="D185" s="37"/>
    </row>
    <row r="186" spans="1:4" s="64" customFormat="1" ht="12" customHeight="1">
      <c r="A186" s="140" t="s">
        <v>206</v>
      </c>
      <c r="B186" s="140"/>
      <c r="C186" s="14">
        <f>SUM(C187:C194)</f>
        <v>273772</v>
      </c>
      <c r="D186" s="32">
        <v>128.38822085531027</v>
      </c>
    </row>
    <row r="187" spans="1:4" s="64" customFormat="1" ht="12" customHeight="1">
      <c r="A187" s="133" t="s">
        <v>207</v>
      </c>
      <c r="B187" s="133"/>
      <c r="C187" s="16">
        <f>SUM(C56:C66)</f>
        <v>10075</v>
      </c>
      <c r="D187" s="33">
        <v>499.6724565756824</v>
      </c>
    </row>
    <row r="188" spans="1:4" s="64" customFormat="1" ht="12" customHeight="1">
      <c r="A188" s="133" t="s">
        <v>208</v>
      </c>
      <c r="B188" s="133"/>
      <c r="C188" s="16">
        <f>SUM(C69:C120)</f>
        <v>30785</v>
      </c>
      <c r="D188" s="33">
        <v>489.3097287640084</v>
      </c>
    </row>
    <row r="189" spans="1:4" s="64" customFormat="1" ht="12" customHeight="1">
      <c r="A189" s="133" t="s">
        <v>209</v>
      </c>
      <c r="B189" s="133"/>
      <c r="C189" s="16">
        <f>SUM(C125:C143)</f>
        <v>55056</v>
      </c>
      <c r="D189" s="33">
        <v>115.93105201976171</v>
      </c>
    </row>
    <row r="190" spans="1:4" s="64" customFormat="1" ht="12" customHeight="1">
      <c r="A190" s="133" t="s">
        <v>210</v>
      </c>
      <c r="B190" s="133"/>
      <c r="C190" s="16">
        <f>SUM(C147:C154)</f>
        <v>56938</v>
      </c>
      <c r="D190" s="33">
        <v>10.479820155256595</v>
      </c>
    </row>
    <row r="191" spans="1:4" s="64" customFormat="1" ht="12" customHeight="1">
      <c r="A191" s="133" t="s">
        <v>211</v>
      </c>
      <c r="B191" s="133"/>
      <c r="C191" s="16">
        <f>SUM(C157:C162)</f>
        <v>22345</v>
      </c>
      <c r="D191" s="33">
        <v>249.51890803311704</v>
      </c>
    </row>
    <row r="192" spans="1:4" s="64" customFormat="1" ht="12" customHeight="1">
      <c r="A192" s="133" t="s">
        <v>212</v>
      </c>
      <c r="B192" s="133"/>
      <c r="C192" s="16">
        <f>SUM(C166:C167)</f>
        <v>14562</v>
      </c>
      <c r="D192" s="33">
        <v>70.7389094904546</v>
      </c>
    </row>
    <row r="193" spans="1:4" s="64" customFormat="1" ht="12" customHeight="1">
      <c r="A193" s="133" t="s">
        <v>213</v>
      </c>
      <c r="B193" s="133"/>
      <c r="C193" s="16">
        <f>SUM(C170:C172)</f>
        <v>36058</v>
      </c>
      <c r="D193" s="33">
        <v>15.691386100171945</v>
      </c>
    </row>
    <row r="194" spans="1:4" s="64" customFormat="1" ht="12" customHeight="1">
      <c r="A194" s="139" t="s">
        <v>214</v>
      </c>
      <c r="B194" s="139"/>
      <c r="C194" s="22">
        <f>SUM(C175:C184)</f>
        <v>47953</v>
      </c>
      <c r="D194" s="34">
        <v>18.782974996350593</v>
      </c>
    </row>
    <row r="195" spans="1:4" s="64" customFormat="1" ht="12" customHeight="1">
      <c r="A195" s="21"/>
      <c r="B195" s="21"/>
      <c r="C195" s="29"/>
      <c r="D195" s="37"/>
    </row>
    <row r="196" spans="1:4" s="64" customFormat="1" ht="12" customHeight="1">
      <c r="A196" s="140" t="s">
        <v>264</v>
      </c>
      <c r="B196" s="140"/>
      <c r="C196" s="14">
        <f>+C197+C198+C199+C200+C201</f>
        <v>106584</v>
      </c>
      <c r="D196" s="32">
        <v>305.59183367109506</v>
      </c>
    </row>
    <row r="197" spans="1:4" s="64" customFormat="1" ht="12" customHeight="1">
      <c r="A197" s="133" t="s">
        <v>259</v>
      </c>
      <c r="B197" s="133"/>
      <c r="C197" s="16">
        <f>+C157+C158+C161+C162</f>
        <v>20224</v>
      </c>
      <c r="D197" s="33">
        <v>259.18215981012656</v>
      </c>
    </row>
    <row r="198" spans="1:4" s="64" customFormat="1" ht="12" customHeight="1">
      <c r="A198" s="133" t="s">
        <v>260</v>
      </c>
      <c r="B198" s="133"/>
      <c r="C198" s="18">
        <f>+C56+C57+C78+C58+C59+C60+C61+C62+C63+C64+C65+C66</f>
        <v>10487</v>
      </c>
      <c r="D198" s="33">
        <v>484.4188042338133</v>
      </c>
    </row>
    <row r="199" spans="1:4" s="64" customFormat="1" ht="12" customHeight="1">
      <c r="A199" s="133" t="s">
        <v>261</v>
      </c>
      <c r="B199" s="133"/>
      <c r="C199" s="16">
        <f>+C125+C147+C126+C128+C131+C133+C134+C154+C135+C136+C137+C139+C140+C141+C142</f>
        <v>27636</v>
      </c>
      <c r="D199" s="33">
        <v>201.44738746562453</v>
      </c>
    </row>
    <row r="200" spans="1:4" s="64" customFormat="1" ht="12" customHeight="1">
      <c r="A200" s="133" t="s">
        <v>262</v>
      </c>
      <c r="B200" s="133"/>
      <c r="C200" s="16">
        <f>+C69+C70+C71+C72+C73+C74+C75+C76+C77+C79+C80+C81+C82+C83+C84+C85+C86+C87+C88+C89+C90+C91+C92+C93+C94+C95+C96+C97+C98+C99+C100+C101+C102+C103+C104+C105+C106+C107+C108+C109+C110+C111+C112+C113+C114+C115+C116+C117+C118+C119+C120</f>
        <v>30373</v>
      </c>
      <c r="D200" s="33">
        <v>494.4358476278273</v>
      </c>
    </row>
    <row r="201" spans="1:4" s="64" customFormat="1" ht="12" customHeight="1">
      <c r="A201" s="76" t="s">
        <v>263</v>
      </c>
      <c r="B201" s="76"/>
      <c r="C201" s="22">
        <f>+C159+C129+C130+C160+C132+C167</f>
        <v>17864</v>
      </c>
      <c r="D201" s="34">
        <v>93.18741603224362</v>
      </c>
    </row>
    <row r="202" spans="1:4" s="64" customFormat="1" ht="12" customHeight="1">
      <c r="A202" s="25"/>
      <c r="B202" s="25"/>
      <c r="C202" s="26"/>
      <c r="D202" s="38"/>
    </row>
    <row r="203" spans="1:4" s="64" customFormat="1" ht="12" customHeight="1">
      <c r="A203" s="61" t="s">
        <v>265</v>
      </c>
      <c r="B203" s="61"/>
      <c r="C203" s="79">
        <f>+C186-C196</f>
        <v>167188</v>
      </c>
      <c r="D203" s="58">
        <v>15.419168839868892</v>
      </c>
    </row>
    <row r="204" spans="1:4" s="80" customFormat="1" ht="5.25" customHeight="1">
      <c r="A204" s="134"/>
      <c r="B204" s="135"/>
      <c r="C204" s="135"/>
      <c r="D204" s="135"/>
    </row>
    <row r="205" spans="1:4" s="119" customFormat="1" ht="12" customHeight="1">
      <c r="A205" s="136" t="s">
        <v>288</v>
      </c>
      <c r="B205" s="136"/>
      <c r="C205" s="136"/>
      <c r="D205" s="135"/>
    </row>
    <row r="206" spans="1:249" s="15" customFormat="1" ht="12.75">
      <c r="A206" s="137" t="s">
        <v>289</v>
      </c>
      <c r="B206" s="137"/>
      <c r="C206" s="137"/>
      <c r="D206" s="135"/>
      <c r="E206" s="80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</row>
    <row r="207" spans="1:249" s="15" customFormat="1" ht="12.75">
      <c r="A207" s="138" t="s">
        <v>248</v>
      </c>
      <c r="B207" s="138"/>
      <c r="C207" s="138"/>
      <c r="D207" s="135"/>
      <c r="E207" s="103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  <c r="IM207" s="59"/>
      <c r="IN207" s="59"/>
      <c r="IO207" s="59"/>
    </row>
    <row r="208" spans="1:249" s="15" customFormat="1" ht="23.25" customHeight="1">
      <c r="A208" s="129" t="s">
        <v>256</v>
      </c>
      <c r="B208" s="129"/>
      <c r="C208" s="129"/>
      <c r="D208" s="155"/>
      <c r="E208" s="103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  <c r="IM208" s="59"/>
      <c r="IN208" s="59"/>
      <c r="IO208" s="59"/>
    </row>
    <row r="209" spans="1:5" s="65" customFormat="1" ht="12" customHeight="1">
      <c r="A209" s="131" t="s">
        <v>267</v>
      </c>
      <c r="B209" s="135"/>
      <c r="C209" s="135"/>
      <c r="D209" s="135"/>
      <c r="E209" s="93"/>
    </row>
    <row r="210" spans="1:249" s="15" customFormat="1" ht="7.5" customHeight="1">
      <c r="A210" s="127"/>
      <c r="B210" s="127"/>
      <c r="C210" s="127"/>
      <c r="D210" s="135"/>
      <c r="E210" s="103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  <c r="GC210" s="59"/>
      <c r="GD210" s="59"/>
      <c r="GE210" s="59"/>
      <c r="GF210" s="59"/>
      <c r="GG210" s="59"/>
      <c r="GH210" s="59"/>
      <c r="GI210" s="59"/>
      <c r="GJ210" s="59"/>
      <c r="GK210" s="59"/>
      <c r="GL210" s="59"/>
      <c r="GM210" s="59"/>
      <c r="GN210" s="59"/>
      <c r="GO210" s="59"/>
      <c r="GP210" s="59"/>
      <c r="GQ210" s="59"/>
      <c r="GR210" s="59"/>
      <c r="GS210" s="59"/>
      <c r="GT210" s="59"/>
      <c r="GU210" s="59"/>
      <c r="GV210" s="59"/>
      <c r="GW210" s="59"/>
      <c r="GX210" s="59"/>
      <c r="GY210" s="59"/>
      <c r="GZ210" s="59"/>
      <c r="HA210" s="59"/>
      <c r="HB210" s="59"/>
      <c r="HC210" s="59"/>
      <c r="HD210" s="59"/>
      <c r="HE210" s="59"/>
      <c r="HF210" s="59"/>
      <c r="HG210" s="59"/>
      <c r="HH210" s="59"/>
      <c r="HI210" s="59"/>
      <c r="HJ210" s="59"/>
      <c r="HK210" s="59"/>
      <c r="HL210" s="59"/>
      <c r="HM210" s="59"/>
      <c r="HN210" s="59"/>
      <c r="HO210" s="59"/>
      <c r="HP210" s="59"/>
      <c r="HQ210" s="59"/>
      <c r="HR210" s="59"/>
      <c r="HS210" s="59"/>
      <c r="HT210" s="59"/>
      <c r="HU210" s="59"/>
      <c r="HV210" s="59"/>
      <c r="HW210" s="59"/>
      <c r="HX210" s="59"/>
      <c r="HY210" s="59"/>
      <c r="HZ210" s="59"/>
      <c r="IA210" s="59"/>
      <c r="IB210" s="59"/>
      <c r="IC210" s="59"/>
      <c r="ID210" s="59"/>
      <c r="IE210" s="59"/>
      <c r="IF210" s="59"/>
      <c r="IG210" s="59"/>
      <c r="IH210" s="59"/>
      <c r="II210" s="59"/>
      <c r="IJ210" s="59"/>
      <c r="IK210" s="59"/>
      <c r="IL210" s="59"/>
      <c r="IM210" s="59"/>
      <c r="IN210" s="59"/>
      <c r="IO210" s="59"/>
    </row>
    <row r="211" spans="1:249" s="15" customFormat="1" ht="21" customHeight="1">
      <c r="A211" s="132" t="s">
        <v>290</v>
      </c>
      <c r="B211" s="132"/>
      <c r="C211" s="132"/>
      <c r="D211" s="155"/>
      <c r="E211" s="103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  <c r="GG211" s="59"/>
      <c r="GH211" s="59"/>
      <c r="GI211" s="59"/>
      <c r="GJ211" s="59"/>
      <c r="GK211" s="59"/>
      <c r="GL211" s="59"/>
      <c r="GM211" s="59"/>
      <c r="GN211" s="59"/>
      <c r="GO211" s="59"/>
      <c r="GP211" s="59"/>
      <c r="GQ211" s="59"/>
      <c r="GR211" s="59"/>
      <c r="GS211" s="59"/>
      <c r="GT211" s="59"/>
      <c r="GU211" s="59"/>
      <c r="GV211" s="59"/>
      <c r="GW211" s="59"/>
      <c r="GX211" s="59"/>
      <c r="GY211" s="59"/>
      <c r="GZ211" s="59"/>
      <c r="HA211" s="59"/>
      <c r="HB211" s="59"/>
      <c r="HC211" s="59"/>
      <c r="HD211" s="59"/>
      <c r="HE211" s="59"/>
      <c r="HF211" s="59"/>
      <c r="HG211" s="59"/>
      <c r="HH211" s="59"/>
      <c r="HI211" s="59"/>
      <c r="HJ211" s="59"/>
      <c r="HK211" s="59"/>
      <c r="HL211" s="59"/>
      <c r="HM211" s="59"/>
      <c r="HN211" s="59"/>
      <c r="HO211" s="59"/>
      <c r="HP211" s="59"/>
      <c r="HQ211" s="59"/>
      <c r="HR211" s="59"/>
      <c r="HS211" s="59"/>
      <c r="HT211" s="59"/>
      <c r="HU211" s="59"/>
      <c r="HV211" s="59"/>
      <c r="HW211" s="59"/>
      <c r="HX211" s="59"/>
      <c r="HY211" s="59"/>
      <c r="HZ211" s="59"/>
      <c r="IA211" s="59"/>
      <c r="IB211" s="59"/>
      <c r="IC211" s="59"/>
      <c r="ID211" s="59"/>
      <c r="IE211" s="59"/>
      <c r="IF211" s="59"/>
      <c r="IG211" s="59"/>
      <c r="IH211" s="59"/>
      <c r="II211" s="59"/>
      <c r="IJ211" s="59"/>
      <c r="IK211" s="59"/>
      <c r="IL211" s="59"/>
      <c r="IM211" s="59"/>
      <c r="IN211" s="59"/>
      <c r="IO211" s="59"/>
    </row>
    <row r="212" spans="1:249" s="49" customFormat="1" ht="7.5" customHeight="1">
      <c r="A212" s="127"/>
      <c r="B212" s="127"/>
      <c r="C212" s="127"/>
      <c r="D212" s="135"/>
      <c r="E212" s="103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59"/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  <c r="FJ212" s="59"/>
      <c r="FK212" s="59"/>
      <c r="FL212" s="59"/>
      <c r="FM212" s="59"/>
      <c r="FN212" s="59"/>
      <c r="FO212" s="59"/>
      <c r="FP212" s="59"/>
      <c r="FQ212" s="59"/>
      <c r="FR212" s="59"/>
      <c r="FS212" s="59"/>
      <c r="FT212" s="59"/>
      <c r="FU212" s="59"/>
      <c r="FV212" s="59"/>
      <c r="FW212" s="59"/>
      <c r="FX212" s="59"/>
      <c r="FY212" s="59"/>
      <c r="FZ212" s="59"/>
      <c r="GA212" s="59"/>
      <c r="GB212" s="59"/>
      <c r="GC212" s="59"/>
      <c r="GD212" s="59"/>
      <c r="GE212" s="59"/>
      <c r="GF212" s="59"/>
      <c r="GG212" s="59"/>
      <c r="GH212" s="59"/>
      <c r="GI212" s="59"/>
      <c r="GJ212" s="59"/>
      <c r="GK212" s="59"/>
      <c r="GL212" s="59"/>
      <c r="GM212" s="59"/>
      <c r="GN212" s="59"/>
      <c r="GO212" s="59"/>
      <c r="GP212" s="59"/>
      <c r="GQ212" s="59"/>
      <c r="GR212" s="59"/>
      <c r="GS212" s="59"/>
      <c r="GT212" s="59"/>
      <c r="GU212" s="59"/>
      <c r="GV212" s="59"/>
      <c r="GW212" s="59"/>
      <c r="GX212" s="59"/>
      <c r="GY212" s="59"/>
      <c r="GZ212" s="59"/>
      <c r="HA212" s="59"/>
      <c r="HB212" s="59"/>
      <c r="HC212" s="59"/>
      <c r="HD212" s="59"/>
      <c r="HE212" s="59"/>
      <c r="HF212" s="59"/>
      <c r="HG212" s="59"/>
      <c r="HH212" s="59"/>
      <c r="HI212" s="59"/>
      <c r="HJ212" s="59"/>
      <c r="HK212" s="59"/>
      <c r="HL212" s="59"/>
      <c r="HM212" s="59"/>
      <c r="HN212" s="59"/>
      <c r="HO212" s="59"/>
      <c r="HP212" s="59"/>
      <c r="HQ212" s="59"/>
      <c r="HR212" s="59"/>
      <c r="HS212" s="59"/>
      <c r="HT212" s="59"/>
      <c r="HU212" s="59"/>
      <c r="HV212" s="59"/>
      <c r="HW212" s="59"/>
      <c r="HX212" s="59"/>
      <c r="HY212" s="59"/>
      <c r="HZ212" s="59"/>
      <c r="IA212" s="59"/>
      <c r="IB212" s="59"/>
      <c r="IC212" s="59"/>
      <c r="ID212" s="59"/>
      <c r="IE212" s="59"/>
      <c r="IF212" s="59"/>
      <c r="IG212" s="59"/>
      <c r="IH212" s="59"/>
      <c r="II212" s="59"/>
      <c r="IJ212" s="59"/>
      <c r="IK212" s="59"/>
      <c r="IL212" s="59"/>
      <c r="IM212" s="59"/>
      <c r="IN212" s="59"/>
      <c r="IO212" s="59"/>
    </row>
    <row r="213" spans="1:249" s="1" customFormat="1" ht="12.75">
      <c r="A213" s="127" t="s">
        <v>291</v>
      </c>
      <c r="B213" s="127"/>
      <c r="C213" s="127"/>
      <c r="D213" s="135"/>
      <c r="E213" s="103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59"/>
      <c r="EY213" s="59"/>
      <c r="EZ213" s="59"/>
      <c r="FA213" s="59"/>
      <c r="FB213" s="59"/>
      <c r="FC213" s="59"/>
      <c r="FD213" s="59"/>
      <c r="FE213" s="59"/>
      <c r="FF213" s="59"/>
      <c r="FG213" s="59"/>
      <c r="FH213" s="59"/>
      <c r="FI213" s="59"/>
      <c r="FJ213" s="59"/>
      <c r="FK213" s="59"/>
      <c r="FL213" s="59"/>
      <c r="FM213" s="59"/>
      <c r="FN213" s="59"/>
      <c r="FO213" s="59"/>
      <c r="FP213" s="59"/>
      <c r="FQ213" s="59"/>
      <c r="FR213" s="59"/>
      <c r="FS213" s="59"/>
      <c r="FT213" s="59"/>
      <c r="FU213" s="59"/>
      <c r="FV213" s="59"/>
      <c r="FW213" s="59"/>
      <c r="FX213" s="59"/>
      <c r="FY213" s="59"/>
      <c r="FZ213" s="59"/>
      <c r="GA213" s="59"/>
      <c r="GB213" s="59"/>
      <c r="GC213" s="59"/>
      <c r="GD213" s="59"/>
      <c r="GE213" s="59"/>
      <c r="GF213" s="59"/>
      <c r="GG213" s="59"/>
      <c r="GH213" s="59"/>
      <c r="GI213" s="59"/>
      <c r="GJ213" s="59"/>
      <c r="GK213" s="59"/>
      <c r="GL213" s="59"/>
      <c r="GM213" s="59"/>
      <c r="GN213" s="59"/>
      <c r="GO213" s="59"/>
      <c r="GP213" s="59"/>
      <c r="GQ213" s="59"/>
      <c r="GR213" s="59"/>
      <c r="GS213" s="59"/>
      <c r="GT213" s="59"/>
      <c r="GU213" s="59"/>
      <c r="GV213" s="59"/>
      <c r="GW213" s="59"/>
      <c r="GX213" s="59"/>
      <c r="GY213" s="59"/>
      <c r="GZ213" s="59"/>
      <c r="HA213" s="59"/>
      <c r="HB213" s="59"/>
      <c r="HC213" s="59"/>
      <c r="HD213" s="59"/>
      <c r="HE213" s="59"/>
      <c r="HF213" s="59"/>
      <c r="HG213" s="59"/>
      <c r="HH213" s="59"/>
      <c r="HI213" s="59"/>
      <c r="HJ213" s="59"/>
      <c r="HK213" s="59"/>
      <c r="HL213" s="59"/>
      <c r="HM213" s="59"/>
      <c r="HN213" s="59"/>
      <c r="HO213" s="59"/>
      <c r="HP213" s="59"/>
      <c r="HQ213" s="59"/>
      <c r="HR213" s="59"/>
      <c r="HS213" s="59"/>
      <c r="HT213" s="59"/>
      <c r="HU213" s="59"/>
      <c r="HV213" s="59"/>
      <c r="HW213" s="59"/>
      <c r="HX213" s="59"/>
      <c r="HY213" s="59"/>
      <c r="HZ213" s="59"/>
      <c r="IA213" s="59"/>
      <c r="IB213" s="59"/>
      <c r="IC213" s="59"/>
      <c r="ID213" s="59"/>
      <c r="IE213" s="59"/>
      <c r="IF213" s="59"/>
      <c r="IG213" s="59"/>
      <c r="IH213" s="59"/>
      <c r="II213" s="59"/>
      <c r="IJ213" s="59"/>
      <c r="IK213" s="59"/>
      <c r="IL213" s="59"/>
      <c r="IM213" s="59"/>
      <c r="IN213" s="59"/>
      <c r="IO213" s="59"/>
    </row>
    <row r="214" spans="1:249" s="1" customFormat="1" ht="12.75">
      <c r="A214" s="127" t="s">
        <v>223</v>
      </c>
      <c r="B214" s="127"/>
      <c r="C214" s="127"/>
      <c r="D214" s="135"/>
      <c r="E214" s="103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  <c r="GC214" s="59"/>
      <c r="GD214" s="59"/>
      <c r="GE214" s="59"/>
      <c r="GF214" s="59"/>
      <c r="GG214" s="59"/>
      <c r="GH214" s="59"/>
      <c r="GI214" s="59"/>
      <c r="GJ214" s="59"/>
      <c r="GK214" s="59"/>
      <c r="GL214" s="59"/>
      <c r="GM214" s="59"/>
      <c r="GN214" s="59"/>
      <c r="GO214" s="59"/>
      <c r="GP214" s="59"/>
      <c r="GQ214" s="59"/>
      <c r="GR214" s="59"/>
      <c r="GS214" s="59"/>
      <c r="GT214" s="59"/>
      <c r="GU214" s="59"/>
      <c r="GV214" s="59"/>
      <c r="GW214" s="59"/>
      <c r="GX214" s="59"/>
      <c r="GY214" s="59"/>
      <c r="GZ214" s="59"/>
      <c r="HA214" s="59"/>
      <c r="HB214" s="59"/>
      <c r="HC214" s="59"/>
      <c r="HD214" s="59"/>
      <c r="HE214" s="59"/>
      <c r="HF214" s="59"/>
      <c r="HG214" s="59"/>
      <c r="HH214" s="59"/>
      <c r="HI214" s="59"/>
      <c r="HJ214" s="59"/>
      <c r="HK214" s="59"/>
      <c r="HL214" s="59"/>
      <c r="HM214" s="59"/>
      <c r="HN214" s="59"/>
      <c r="HO214" s="59"/>
      <c r="HP214" s="59"/>
      <c r="HQ214" s="59"/>
      <c r="HR214" s="59"/>
      <c r="HS214" s="59"/>
      <c r="HT214" s="59"/>
      <c r="HU214" s="59"/>
      <c r="HV214" s="59"/>
      <c r="HW214" s="59"/>
      <c r="HX214" s="59"/>
      <c r="HY214" s="59"/>
      <c r="HZ214" s="59"/>
      <c r="IA214" s="59"/>
      <c r="IB214" s="59"/>
      <c r="IC214" s="59"/>
      <c r="ID214" s="59"/>
      <c r="IE214" s="59"/>
      <c r="IF214" s="59"/>
      <c r="IG214" s="59"/>
      <c r="IH214" s="59"/>
      <c r="II214" s="59"/>
      <c r="IJ214" s="59"/>
      <c r="IK214" s="59"/>
      <c r="IL214" s="59"/>
      <c r="IM214" s="59"/>
      <c r="IN214" s="59"/>
      <c r="IO214" s="59"/>
    </row>
  </sheetData>
  <sheetProtection/>
  <mergeCells count="173">
    <mergeCell ref="A205:D205"/>
    <mergeCell ref="A196:B196"/>
    <mergeCell ref="A197:B197"/>
    <mergeCell ref="A198:B198"/>
    <mergeCell ref="A199:B199"/>
    <mergeCell ref="A200:B200"/>
    <mergeCell ref="A204:D204"/>
    <mergeCell ref="A189:B189"/>
    <mergeCell ref="A190:B190"/>
    <mergeCell ref="A191:B191"/>
    <mergeCell ref="A192:B192"/>
    <mergeCell ref="A193:B193"/>
    <mergeCell ref="A194:B194"/>
    <mergeCell ref="A182:B182"/>
    <mergeCell ref="A183:B183"/>
    <mergeCell ref="A184:B184"/>
    <mergeCell ref="A186:B186"/>
    <mergeCell ref="A187:B187"/>
    <mergeCell ref="A188:B188"/>
    <mergeCell ref="A176:B176"/>
    <mergeCell ref="A177:B177"/>
    <mergeCell ref="A178:B178"/>
    <mergeCell ref="A179:B179"/>
    <mergeCell ref="A180:B180"/>
    <mergeCell ref="A181:B181"/>
    <mergeCell ref="A169:B169"/>
    <mergeCell ref="A170:B170"/>
    <mergeCell ref="A171:B171"/>
    <mergeCell ref="A172:B172"/>
    <mergeCell ref="A174:B174"/>
    <mergeCell ref="A175:B175"/>
    <mergeCell ref="A160:B160"/>
    <mergeCell ref="A161:B161"/>
    <mergeCell ref="A162:B162"/>
    <mergeCell ref="A165:B165"/>
    <mergeCell ref="A166:B166"/>
    <mergeCell ref="A167:B167"/>
    <mergeCell ref="A153:B153"/>
    <mergeCell ref="A154:B154"/>
    <mergeCell ref="A156:B156"/>
    <mergeCell ref="A157:B157"/>
    <mergeCell ref="A158:B158"/>
    <mergeCell ref="A159:B159"/>
    <mergeCell ref="A147:B147"/>
    <mergeCell ref="A148:B148"/>
    <mergeCell ref="A149:B149"/>
    <mergeCell ref="A150:B150"/>
    <mergeCell ref="A151:B151"/>
    <mergeCell ref="A152:B152"/>
    <mergeCell ref="A138:B138"/>
    <mergeCell ref="A139:B139"/>
    <mergeCell ref="A140:B140"/>
    <mergeCell ref="A141:B141"/>
    <mergeCell ref="A142:B142"/>
    <mergeCell ref="A146:B146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17:B117"/>
    <mergeCell ref="A118:B118"/>
    <mergeCell ref="A119:B119"/>
    <mergeCell ref="A120:B120"/>
    <mergeCell ref="A124:B124"/>
    <mergeCell ref="A125:B125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8:B68"/>
    <mergeCell ref="A56:B56"/>
    <mergeCell ref="A57:B57"/>
    <mergeCell ref="A58:B58"/>
    <mergeCell ref="A59:B59"/>
    <mergeCell ref="A60:B60"/>
    <mergeCell ref="A61:B61"/>
    <mergeCell ref="A45:B45"/>
    <mergeCell ref="A50:B50"/>
    <mergeCell ref="A51:B51"/>
    <mergeCell ref="A52:B52"/>
    <mergeCell ref="A53:B53"/>
    <mergeCell ref="A55:B55"/>
    <mergeCell ref="A36:B36"/>
    <mergeCell ref="A37:B37"/>
    <mergeCell ref="A38:B38"/>
    <mergeCell ref="A40:B40"/>
    <mergeCell ref="A41:B41"/>
    <mergeCell ref="A42:B42"/>
    <mergeCell ref="A22:B22"/>
    <mergeCell ref="A23:B23"/>
    <mergeCell ref="A24:B24"/>
    <mergeCell ref="A27:B27"/>
    <mergeCell ref="A30:B30"/>
    <mergeCell ref="A31:B31"/>
    <mergeCell ref="A8:B8"/>
    <mergeCell ref="A10:B10"/>
    <mergeCell ref="A11:B11"/>
    <mergeCell ref="A15:B15"/>
    <mergeCell ref="A19:B19"/>
    <mergeCell ref="A21:B21"/>
    <mergeCell ref="A212:D212"/>
    <mergeCell ref="A213:D213"/>
    <mergeCell ref="A214:D214"/>
    <mergeCell ref="A1:D1"/>
    <mergeCell ref="A2:D2"/>
    <mergeCell ref="A3:D3"/>
    <mergeCell ref="A4:D4"/>
    <mergeCell ref="A5:B5"/>
    <mergeCell ref="A6:B6"/>
    <mergeCell ref="A7:C7"/>
    <mergeCell ref="A206:D206"/>
    <mergeCell ref="A207:D207"/>
    <mergeCell ref="A208:D208"/>
    <mergeCell ref="A209:D209"/>
    <mergeCell ref="A210:D210"/>
    <mergeCell ref="A211:D2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2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3" width="15.7109375" style="82" customWidth="1"/>
    <col min="4" max="4" width="15.7109375" style="113" customWidth="1"/>
    <col min="5" max="5" width="15.28125" style="82" customWidth="1"/>
    <col min="6" max="16384" width="9.140625" style="81" customWidth="1"/>
  </cols>
  <sheetData>
    <row r="1" spans="1:4" s="3" customFormat="1" ht="12.75" customHeight="1">
      <c r="A1" s="148"/>
      <c r="B1" s="148"/>
      <c r="C1" s="148"/>
      <c r="D1" s="135"/>
    </row>
    <row r="2" spans="1:4" s="3" customFormat="1" ht="12.75" customHeight="1">
      <c r="A2" s="149" t="s">
        <v>284</v>
      </c>
      <c r="B2" s="149"/>
      <c r="C2" s="149"/>
      <c r="D2" s="135"/>
    </row>
    <row r="3" spans="1:4" s="4" customFormat="1" ht="12.75" customHeight="1">
      <c r="A3" s="150"/>
      <c r="B3" s="150"/>
      <c r="C3" s="150"/>
      <c r="D3" s="135"/>
    </row>
    <row r="4" spans="1:4" s="4" customFormat="1" ht="12.75" customHeight="1">
      <c r="A4" s="151"/>
      <c r="B4" s="151"/>
      <c r="C4" s="151"/>
      <c r="D4" s="156"/>
    </row>
    <row r="5" spans="1:5" s="5" customFormat="1" ht="12" customHeight="1">
      <c r="A5" s="153"/>
      <c r="B5" s="153"/>
      <c r="C5" s="6" t="s">
        <v>218</v>
      </c>
      <c r="D5" s="66" t="s">
        <v>225</v>
      </c>
      <c r="E5" s="100"/>
    </row>
    <row r="6" spans="1:5" s="5" customFormat="1" ht="12" customHeight="1">
      <c r="A6" s="154"/>
      <c r="B6" s="154"/>
      <c r="C6" s="7" t="s">
        <v>224</v>
      </c>
      <c r="D6" s="104"/>
      <c r="E6" s="100"/>
    </row>
    <row r="7" spans="1:5" s="8" customFormat="1" ht="12" customHeight="1">
      <c r="A7" s="146"/>
      <c r="B7" s="146"/>
      <c r="C7" s="146"/>
      <c r="D7" s="105"/>
      <c r="E7" s="101"/>
    </row>
    <row r="8" spans="1:6" s="77" customFormat="1" ht="12" customHeight="1">
      <c r="A8" s="147" t="s">
        <v>255</v>
      </c>
      <c r="B8" s="147"/>
      <c r="C8" s="10">
        <v>281216</v>
      </c>
      <c r="D8" s="71">
        <v>124.98968764223942</v>
      </c>
      <c r="E8" s="10"/>
      <c r="F8" s="29"/>
    </row>
    <row r="9" spans="1:6" s="77" customFormat="1" ht="12" customHeight="1">
      <c r="A9" s="11"/>
      <c r="B9" s="11"/>
      <c r="C9" s="12"/>
      <c r="D9" s="70"/>
      <c r="E9" s="10"/>
      <c r="F9" s="29"/>
    </row>
    <row r="10" spans="1:6" s="78" customFormat="1" ht="12" customHeight="1">
      <c r="A10" s="140" t="s">
        <v>0</v>
      </c>
      <c r="B10" s="140"/>
      <c r="C10" s="14">
        <v>98573</v>
      </c>
      <c r="D10" s="106">
        <v>25.327422316455824</v>
      </c>
      <c r="E10" s="10"/>
      <c r="F10" s="29"/>
    </row>
    <row r="11" spans="1:6" s="64" customFormat="1" ht="12" customHeight="1">
      <c r="A11" s="133" t="s">
        <v>1</v>
      </c>
      <c r="B11" s="133"/>
      <c r="C11" s="16">
        <v>47953</v>
      </c>
      <c r="D11" s="107">
        <v>18.782974996350593</v>
      </c>
      <c r="E11" s="29"/>
      <c r="F11" s="29"/>
    </row>
    <row r="12" spans="1:6" s="64" customFormat="1" ht="12" customHeight="1">
      <c r="A12" s="17"/>
      <c r="B12" s="18" t="s">
        <v>2</v>
      </c>
      <c r="C12" s="16">
        <v>27611</v>
      </c>
      <c r="D12" s="107">
        <v>11.54250117706711</v>
      </c>
      <c r="E12" s="29"/>
      <c r="F12" s="29"/>
    </row>
    <row r="13" spans="1:6" s="64" customFormat="1" ht="12" customHeight="1">
      <c r="A13" s="17"/>
      <c r="B13" s="18" t="s">
        <v>3</v>
      </c>
      <c r="C13" s="16">
        <v>13259</v>
      </c>
      <c r="D13" s="107">
        <v>21.78897352741534</v>
      </c>
      <c r="E13" s="29"/>
      <c r="F13" s="29"/>
    </row>
    <row r="14" spans="1:6" s="64" customFormat="1" ht="12" customHeight="1">
      <c r="A14" s="17"/>
      <c r="B14" s="19" t="s">
        <v>4</v>
      </c>
      <c r="C14" s="16">
        <v>7083</v>
      </c>
      <c r="D14" s="107">
        <v>41.38077085980517</v>
      </c>
      <c r="E14" s="29"/>
      <c r="F14" s="29"/>
    </row>
    <row r="15" spans="1:6" s="64" customFormat="1" ht="12" customHeight="1">
      <c r="A15" s="133" t="s">
        <v>5</v>
      </c>
      <c r="B15" s="133"/>
      <c r="C15" s="16">
        <v>36058</v>
      </c>
      <c r="D15" s="107">
        <v>15.691386100171945</v>
      </c>
      <c r="E15" s="29"/>
      <c r="F15" s="29"/>
    </row>
    <row r="16" spans="1:6" s="64" customFormat="1" ht="12" customHeight="1">
      <c r="A16" s="17"/>
      <c r="B16" s="18" t="s">
        <v>6</v>
      </c>
      <c r="C16" s="16">
        <v>20200</v>
      </c>
      <c r="D16" s="107">
        <v>8.762376237623762</v>
      </c>
      <c r="E16" s="29"/>
      <c r="F16" s="29"/>
    </row>
    <row r="17" spans="1:6" s="64" customFormat="1" ht="12" customHeight="1">
      <c r="A17" s="17"/>
      <c r="B17" s="18" t="s">
        <v>7</v>
      </c>
      <c r="C17" s="16">
        <v>6178</v>
      </c>
      <c r="D17" s="107">
        <v>29.346066688248623</v>
      </c>
      <c r="E17" s="29"/>
      <c r="F17" s="29"/>
    </row>
    <row r="18" spans="1:6" s="64" customFormat="1" ht="12" customHeight="1">
      <c r="A18" s="20"/>
      <c r="B18" s="18" t="s">
        <v>8</v>
      </c>
      <c r="C18" s="16">
        <v>9680</v>
      </c>
      <c r="D18" s="107">
        <v>21.43595041322314</v>
      </c>
      <c r="E18" s="29"/>
      <c r="F18" s="29"/>
    </row>
    <row r="19" spans="1:6" s="64" customFormat="1" ht="12" customHeight="1">
      <c r="A19" s="139" t="s">
        <v>9</v>
      </c>
      <c r="B19" s="139"/>
      <c r="C19" s="22">
        <v>14562</v>
      </c>
      <c r="D19" s="73">
        <v>70.7389094904546</v>
      </c>
      <c r="E19" s="29"/>
      <c r="F19" s="29"/>
    </row>
    <row r="20" spans="1:6" s="64" customFormat="1" ht="12" customHeight="1">
      <c r="A20" s="20"/>
      <c r="B20" s="20"/>
      <c r="C20" s="20"/>
      <c r="D20" s="108"/>
      <c r="E20" s="17"/>
      <c r="F20" s="29"/>
    </row>
    <row r="21" spans="1:6" s="78" customFormat="1" ht="12" customHeight="1">
      <c r="A21" s="140" t="s">
        <v>234</v>
      </c>
      <c r="B21" s="140"/>
      <c r="C21" s="14">
        <v>111994</v>
      </c>
      <c r="D21" s="106">
        <v>62.319409968391156</v>
      </c>
      <c r="E21" s="10"/>
      <c r="F21" s="29"/>
    </row>
    <row r="22" spans="1:6" s="64" customFormat="1" ht="12" customHeight="1">
      <c r="A22" s="133" t="s">
        <v>11</v>
      </c>
      <c r="B22" s="133"/>
      <c r="C22" s="16">
        <v>6800</v>
      </c>
      <c r="D22" s="107">
        <v>608.6617647058824</v>
      </c>
      <c r="E22" s="29"/>
      <c r="F22" s="29"/>
    </row>
    <row r="23" spans="1:6" s="64" customFormat="1" ht="12" customHeight="1">
      <c r="A23" s="133" t="s">
        <v>12</v>
      </c>
      <c r="B23" s="133"/>
      <c r="C23" s="16">
        <v>5179</v>
      </c>
      <c r="D23" s="107">
        <v>99.16972388491988</v>
      </c>
      <c r="E23" s="29"/>
      <c r="F23" s="29"/>
    </row>
    <row r="24" spans="1:6" s="64" customFormat="1" ht="12" customHeight="1">
      <c r="A24" s="133" t="s">
        <v>13</v>
      </c>
      <c r="B24" s="133"/>
      <c r="C24" s="16">
        <v>26040</v>
      </c>
      <c r="D24" s="107">
        <v>49.47004608294931</v>
      </c>
      <c r="E24" s="29"/>
      <c r="F24" s="29"/>
    </row>
    <row r="25" spans="1:6" s="64" customFormat="1" ht="12" customHeight="1">
      <c r="A25" s="23"/>
      <c r="B25" s="18" t="s">
        <v>14</v>
      </c>
      <c r="C25" s="16">
        <v>15577</v>
      </c>
      <c r="D25" s="107">
        <v>5.450343455094049</v>
      </c>
      <c r="E25" s="29"/>
      <c r="F25" s="29"/>
    </row>
    <row r="26" spans="1:6" s="64" customFormat="1" ht="12" customHeight="1">
      <c r="A26" s="20"/>
      <c r="B26" s="18" t="s">
        <v>15</v>
      </c>
      <c r="C26" s="16">
        <v>10463</v>
      </c>
      <c r="D26" s="107">
        <v>115.00525661856065</v>
      </c>
      <c r="E26" s="29"/>
      <c r="F26" s="29"/>
    </row>
    <row r="27" spans="1:6" s="64" customFormat="1" ht="12" customHeight="1">
      <c r="A27" s="133" t="s">
        <v>16</v>
      </c>
      <c r="B27" s="133"/>
      <c r="C27" s="16">
        <v>6498</v>
      </c>
      <c r="D27" s="107">
        <v>57.848568790397046</v>
      </c>
      <c r="E27" s="29"/>
      <c r="F27" s="29"/>
    </row>
    <row r="28" spans="1:6" s="64" customFormat="1" ht="12" customHeight="1">
      <c r="A28" s="23"/>
      <c r="B28" s="18" t="s">
        <v>17</v>
      </c>
      <c r="C28" s="16">
        <v>5339</v>
      </c>
      <c r="D28" s="107">
        <v>21.23993257164263</v>
      </c>
      <c r="E28" s="29"/>
      <c r="F28" s="29"/>
    </row>
    <row r="29" spans="1:6" s="64" customFormat="1" ht="12" customHeight="1">
      <c r="A29" s="20"/>
      <c r="B29" s="18" t="s">
        <v>18</v>
      </c>
      <c r="C29" s="16">
        <v>1159</v>
      </c>
      <c r="D29" s="107">
        <v>226.48835202761</v>
      </c>
      <c r="E29" s="29"/>
      <c r="F29" s="29"/>
    </row>
    <row r="30" spans="1:6" s="64" customFormat="1" ht="12" customHeight="1">
      <c r="A30" s="133" t="s">
        <v>19</v>
      </c>
      <c r="B30" s="133"/>
      <c r="C30" s="16">
        <v>10539</v>
      </c>
      <c r="D30" s="107">
        <v>6.271942309517033</v>
      </c>
      <c r="E30" s="29"/>
      <c r="F30" s="29"/>
    </row>
    <row r="31" spans="1:6" s="64" customFormat="1" ht="12" customHeight="1">
      <c r="A31" s="133" t="s">
        <v>235</v>
      </c>
      <c r="B31" s="133"/>
      <c r="C31" s="16">
        <v>56938</v>
      </c>
      <c r="D31" s="107">
        <v>10.479820155256595</v>
      </c>
      <c r="E31" s="29"/>
      <c r="F31" s="29"/>
    </row>
    <row r="32" spans="1:6" s="64" customFormat="1" ht="12" customHeight="1">
      <c r="A32" s="23"/>
      <c r="B32" s="18" t="s">
        <v>21</v>
      </c>
      <c r="C32" s="16">
        <v>18753</v>
      </c>
      <c r="D32" s="107">
        <v>2.7088999093478376</v>
      </c>
      <c r="E32" s="29"/>
      <c r="F32" s="29"/>
    </row>
    <row r="33" spans="1:6" s="64" customFormat="1" ht="12" customHeight="1">
      <c r="A33" s="17"/>
      <c r="B33" s="18" t="s">
        <v>22</v>
      </c>
      <c r="C33" s="16">
        <v>9206</v>
      </c>
      <c r="D33" s="107">
        <v>2.0855963502063872</v>
      </c>
      <c r="E33" s="29"/>
      <c r="F33" s="29"/>
    </row>
    <row r="34" spans="1:6" s="64" customFormat="1" ht="12" customHeight="1">
      <c r="A34" s="17"/>
      <c r="B34" s="24" t="s">
        <v>236</v>
      </c>
      <c r="C34" s="22">
        <v>28979</v>
      </c>
      <c r="D34" s="73">
        <v>18.175230339211154</v>
      </c>
      <c r="E34" s="29"/>
      <c r="F34" s="29"/>
    </row>
    <row r="35" spans="1:6" s="64" customFormat="1" ht="12" customHeight="1">
      <c r="A35" s="20"/>
      <c r="B35" s="20"/>
      <c r="C35" s="20"/>
      <c r="D35" s="108"/>
      <c r="E35" s="17"/>
      <c r="F35" s="29"/>
    </row>
    <row r="36" spans="1:6" s="78" customFormat="1" ht="12" customHeight="1">
      <c r="A36" s="140" t="s">
        <v>24</v>
      </c>
      <c r="B36" s="140"/>
      <c r="C36" s="14">
        <v>21062</v>
      </c>
      <c r="D36" s="106">
        <v>262.83828696230177</v>
      </c>
      <c r="E36" s="10"/>
      <c r="F36" s="29"/>
    </row>
    <row r="37" spans="1:6" s="64" customFormat="1" ht="12" customHeight="1">
      <c r="A37" s="133" t="s">
        <v>25</v>
      </c>
      <c r="B37" s="133"/>
      <c r="C37" s="16">
        <v>19569</v>
      </c>
      <c r="D37" s="107">
        <v>255.0309162450815</v>
      </c>
      <c r="E37" s="29"/>
      <c r="F37" s="29"/>
    </row>
    <row r="38" spans="1:6" s="64" customFormat="1" ht="12" customHeight="1">
      <c r="A38" s="139" t="s">
        <v>26</v>
      </c>
      <c r="B38" s="139"/>
      <c r="C38" s="22">
        <v>1493</v>
      </c>
      <c r="D38" s="73">
        <v>365.1707970529136</v>
      </c>
      <c r="E38" s="29"/>
      <c r="F38" s="29"/>
    </row>
    <row r="39" spans="1:6" s="64" customFormat="1" ht="12" customHeight="1">
      <c r="A39" s="20"/>
      <c r="B39" s="20"/>
      <c r="C39" s="20"/>
      <c r="D39" s="108"/>
      <c r="E39" s="17"/>
      <c r="F39" s="29"/>
    </row>
    <row r="40" spans="1:6" s="78" customFormat="1" ht="12" customHeight="1">
      <c r="A40" s="140" t="s">
        <v>27</v>
      </c>
      <c r="B40" s="140"/>
      <c r="C40" s="14">
        <v>29507</v>
      </c>
      <c r="D40" s="106">
        <v>493.82180499542477</v>
      </c>
      <c r="E40" s="10"/>
      <c r="F40" s="29"/>
    </row>
    <row r="41" spans="1:6" s="64" customFormat="1" ht="12" customHeight="1">
      <c r="A41" s="133" t="s">
        <v>28</v>
      </c>
      <c r="B41" s="133"/>
      <c r="C41" s="16">
        <v>10377</v>
      </c>
      <c r="D41" s="107">
        <v>948.212392791751</v>
      </c>
      <c r="E41" s="29"/>
      <c r="F41" s="29"/>
    </row>
    <row r="42" spans="1:6" s="64" customFormat="1" ht="12" customHeight="1">
      <c r="A42" s="145" t="s">
        <v>29</v>
      </c>
      <c r="B42" s="145"/>
      <c r="C42" s="16">
        <v>11487</v>
      </c>
      <c r="D42" s="107">
        <v>206.63358579263513</v>
      </c>
      <c r="E42" s="29"/>
      <c r="F42" s="29"/>
    </row>
    <row r="43" spans="1:6" s="64" customFormat="1" ht="12" customHeight="1">
      <c r="A43" s="24"/>
      <c r="B43" s="18" t="s">
        <v>30</v>
      </c>
      <c r="C43" s="16">
        <v>7024</v>
      </c>
      <c r="D43" s="107">
        <v>193.7642369020501</v>
      </c>
      <c r="E43" s="29"/>
      <c r="F43" s="29"/>
    </row>
    <row r="44" spans="1:6" s="64" customFormat="1" ht="12" customHeight="1">
      <c r="A44" s="24"/>
      <c r="B44" s="18" t="s">
        <v>31</v>
      </c>
      <c r="C44" s="16">
        <v>4463</v>
      </c>
      <c r="D44" s="107">
        <v>226.887743670177</v>
      </c>
      <c r="E44" s="29"/>
      <c r="F44" s="29"/>
    </row>
    <row r="45" spans="1:6" s="64" customFormat="1" ht="12" customHeight="1">
      <c r="A45" s="133" t="s">
        <v>33</v>
      </c>
      <c r="B45" s="133"/>
      <c r="C45" s="16">
        <v>7643</v>
      </c>
      <c r="D45" s="107">
        <v>308.51759780191026</v>
      </c>
      <c r="E45" s="29"/>
      <c r="F45" s="29"/>
    </row>
    <row r="46" spans="1:6" s="64" customFormat="1" ht="12" customHeight="1">
      <c r="A46" s="24"/>
      <c r="B46" s="18" t="s">
        <v>34</v>
      </c>
      <c r="C46" s="16">
        <v>3371</v>
      </c>
      <c r="D46" s="107">
        <v>84.87095817264907</v>
      </c>
      <c r="E46" s="29"/>
      <c r="F46" s="29"/>
    </row>
    <row r="47" spans="1:6" s="64" customFormat="1" ht="12" customHeight="1">
      <c r="A47" s="24"/>
      <c r="B47" s="18" t="s">
        <v>35</v>
      </c>
      <c r="C47" s="16">
        <v>2712</v>
      </c>
      <c r="D47" s="107">
        <v>222.97197640117994</v>
      </c>
      <c r="E47" s="29"/>
      <c r="F47" s="29"/>
    </row>
    <row r="48" spans="1:6" s="64" customFormat="1" ht="12" customHeight="1">
      <c r="A48" s="24"/>
      <c r="B48" s="24" t="s">
        <v>36</v>
      </c>
      <c r="C48" s="22">
        <v>1560</v>
      </c>
      <c r="D48" s="73">
        <v>940.5128205128206</v>
      </c>
      <c r="E48" s="29"/>
      <c r="F48" s="29"/>
    </row>
    <row r="49" spans="1:6" s="64" customFormat="1" ht="12" customHeight="1">
      <c r="A49" s="19"/>
      <c r="B49" s="19"/>
      <c r="C49" s="19"/>
      <c r="D49" s="109"/>
      <c r="E49" s="24"/>
      <c r="F49" s="29"/>
    </row>
    <row r="50" spans="1:6" s="78" customFormat="1" ht="12" customHeight="1">
      <c r="A50" s="140" t="s">
        <v>37</v>
      </c>
      <c r="B50" s="140"/>
      <c r="C50" s="14">
        <v>12636</v>
      </c>
      <c r="D50" s="106">
        <v>440.4874960430516</v>
      </c>
      <c r="E50" s="10"/>
      <c r="F50" s="29"/>
    </row>
    <row r="51" spans="1:6" s="64" customFormat="1" ht="12" customHeight="1">
      <c r="A51" s="133" t="s">
        <v>38</v>
      </c>
      <c r="B51" s="133"/>
      <c r="C51" s="16">
        <v>1177</v>
      </c>
      <c r="D51" s="107">
        <v>1608.2412914188617</v>
      </c>
      <c r="E51" s="29"/>
      <c r="F51" s="29"/>
    </row>
    <row r="52" spans="1:6" s="64" customFormat="1" ht="12" customHeight="1">
      <c r="A52" s="133" t="s">
        <v>39</v>
      </c>
      <c r="B52" s="133"/>
      <c r="C52" s="16">
        <v>7727</v>
      </c>
      <c r="D52" s="107">
        <v>421.9101850653552</v>
      </c>
      <c r="E52" s="29"/>
      <c r="F52" s="29"/>
    </row>
    <row r="53" spans="1:6" s="64" customFormat="1" ht="12" customHeight="1">
      <c r="A53" s="139" t="s">
        <v>40</v>
      </c>
      <c r="B53" s="139"/>
      <c r="C53" s="22">
        <v>3732</v>
      </c>
      <c r="D53" s="73">
        <v>110.66452304394427</v>
      </c>
      <c r="E53" s="29"/>
      <c r="F53" s="29"/>
    </row>
    <row r="54" spans="1:6" s="64" customFormat="1" ht="12" customHeight="1">
      <c r="A54" s="19"/>
      <c r="B54" s="25"/>
      <c r="C54" s="26"/>
      <c r="D54" s="110"/>
      <c r="E54" s="29"/>
      <c r="F54" s="29"/>
    </row>
    <row r="55" spans="1:6" s="64" customFormat="1" ht="12" customHeight="1">
      <c r="A55" s="144" t="s">
        <v>41</v>
      </c>
      <c r="B55" s="144"/>
      <c r="C55" s="12">
        <v>10075</v>
      </c>
      <c r="D55" s="70">
        <v>499.6724565756824</v>
      </c>
      <c r="E55" s="10"/>
      <c r="F55" s="29"/>
    </row>
    <row r="56" spans="1:6" s="64" customFormat="1" ht="12" customHeight="1">
      <c r="A56" s="133" t="s">
        <v>42</v>
      </c>
      <c r="B56" s="133"/>
      <c r="C56" s="16">
        <v>253</v>
      </c>
      <c r="D56" s="110">
        <v>1292.4901185770752</v>
      </c>
      <c r="E56" s="29"/>
      <c r="F56" s="29"/>
    </row>
    <row r="57" spans="1:6" s="64" customFormat="1" ht="12" customHeight="1">
      <c r="A57" s="133" t="s">
        <v>44</v>
      </c>
      <c r="B57" s="133"/>
      <c r="C57" s="16">
        <v>2548</v>
      </c>
      <c r="D57" s="110">
        <v>75.98116169544741</v>
      </c>
      <c r="E57" s="29"/>
      <c r="F57" s="29"/>
    </row>
    <row r="58" spans="1:6" s="64" customFormat="1" ht="12" customHeight="1">
      <c r="A58" s="133" t="s">
        <v>45</v>
      </c>
      <c r="B58" s="133"/>
      <c r="C58" s="16">
        <v>1184</v>
      </c>
      <c r="D58" s="110">
        <v>185.30405405405406</v>
      </c>
      <c r="E58" s="29"/>
      <c r="F58" s="29"/>
    </row>
    <row r="59" spans="1:6" s="64" customFormat="1" ht="12" customHeight="1">
      <c r="A59" s="133" t="s">
        <v>46</v>
      </c>
      <c r="B59" s="133"/>
      <c r="C59" s="16">
        <v>535</v>
      </c>
      <c r="D59" s="110">
        <v>1450.2803738317757</v>
      </c>
      <c r="E59" s="29"/>
      <c r="F59" s="29"/>
    </row>
    <row r="60" spans="1:6" s="64" customFormat="1" ht="12" customHeight="1">
      <c r="A60" s="133" t="s">
        <v>47</v>
      </c>
      <c r="B60" s="133"/>
      <c r="C60" s="16">
        <v>246</v>
      </c>
      <c r="D60" s="110">
        <v>1180.081300813008</v>
      </c>
      <c r="E60" s="29"/>
      <c r="F60" s="29"/>
    </row>
    <row r="61" spans="1:6" s="64" customFormat="1" ht="12" customHeight="1">
      <c r="A61" s="133" t="s">
        <v>49</v>
      </c>
      <c r="B61" s="133"/>
      <c r="C61" s="16">
        <v>3177</v>
      </c>
      <c r="D61" s="110">
        <v>468.0516210261253</v>
      </c>
      <c r="E61" s="29"/>
      <c r="F61" s="29"/>
    </row>
    <row r="62" spans="1:6" s="64" customFormat="1" ht="12" customHeight="1">
      <c r="A62" s="133" t="s">
        <v>51</v>
      </c>
      <c r="B62" s="133"/>
      <c r="C62" s="16">
        <v>226</v>
      </c>
      <c r="D62" s="110">
        <v>1998.6725663716816</v>
      </c>
      <c r="E62" s="29"/>
      <c r="F62" s="29"/>
    </row>
    <row r="63" spans="1:6" s="64" customFormat="1" ht="12" customHeight="1">
      <c r="A63" s="133" t="s">
        <v>52</v>
      </c>
      <c r="B63" s="133"/>
      <c r="C63" s="16">
        <v>523</v>
      </c>
      <c r="D63" s="110">
        <v>448.56596558317403</v>
      </c>
      <c r="E63" s="29"/>
      <c r="F63" s="29"/>
    </row>
    <row r="64" spans="1:6" s="64" customFormat="1" ht="12" customHeight="1">
      <c r="A64" s="133" t="s">
        <v>53</v>
      </c>
      <c r="B64" s="133"/>
      <c r="C64" s="16">
        <v>605</v>
      </c>
      <c r="D64" s="110">
        <v>438.6776859504132</v>
      </c>
      <c r="E64" s="29"/>
      <c r="F64" s="29"/>
    </row>
    <row r="65" spans="1:6" s="64" customFormat="1" ht="12" customHeight="1">
      <c r="A65" s="133" t="s">
        <v>54</v>
      </c>
      <c r="B65" s="133"/>
      <c r="C65" s="16">
        <v>615</v>
      </c>
      <c r="D65" s="110">
        <v>733.3333333333333</v>
      </c>
      <c r="E65" s="29"/>
      <c r="F65" s="29"/>
    </row>
    <row r="66" spans="1:6" s="64" customFormat="1" ht="12" customHeight="1">
      <c r="A66" s="139" t="s">
        <v>55</v>
      </c>
      <c r="B66" s="139"/>
      <c r="C66" s="22">
        <v>163</v>
      </c>
      <c r="D66" s="73">
        <v>2075.460122699387</v>
      </c>
      <c r="E66" s="29"/>
      <c r="F66" s="29"/>
    </row>
    <row r="67" spans="1:6" s="64" customFormat="1" ht="12" customHeight="1">
      <c r="A67" s="19"/>
      <c r="B67" s="19"/>
      <c r="C67" s="19"/>
      <c r="D67" s="109"/>
      <c r="E67" s="24"/>
      <c r="F67" s="29"/>
    </row>
    <row r="68" spans="1:6" s="64" customFormat="1" ht="12" customHeight="1">
      <c r="A68" s="140" t="s">
        <v>56</v>
      </c>
      <c r="B68" s="140"/>
      <c r="C68" s="14">
        <v>30794</v>
      </c>
      <c r="D68" s="106">
        <v>489.1667207897642</v>
      </c>
      <c r="E68" s="10"/>
      <c r="F68" s="29"/>
    </row>
    <row r="69" spans="1:6" s="64" customFormat="1" ht="12" customHeight="1">
      <c r="A69" s="133" t="s">
        <v>57</v>
      </c>
      <c r="B69" s="133"/>
      <c r="C69" s="16">
        <v>249</v>
      </c>
      <c r="D69" s="107">
        <v>1768.273092369478</v>
      </c>
      <c r="E69" s="29"/>
      <c r="F69" s="29"/>
    </row>
    <row r="70" spans="1:6" s="64" customFormat="1" ht="12" customHeight="1">
      <c r="A70" s="133" t="s">
        <v>58</v>
      </c>
      <c r="B70" s="133"/>
      <c r="C70" s="16">
        <v>2206</v>
      </c>
      <c r="D70" s="107">
        <v>63.100634632819585</v>
      </c>
      <c r="E70" s="29"/>
      <c r="F70" s="29"/>
    </row>
    <row r="71" spans="1:6" s="64" customFormat="1" ht="12" customHeight="1">
      <c r="A71" s="133" t="s">
        <v>59</v>
      </c>
      <c r="B71" s="133"/>
      <c r="C71" s="16">
        <v>259</v>
      </c>
      <c r="D71" s="107">
        <v>145.17374517374517</v>
      </c>
      <c r="E71" s="29"/>
      <c r="F71" s="29"/>
    </row>
    <row r="72" spans="1:6" s="64" customFormat="1" ht="12" customHeight="1">
      <c r="A72" s="133" t="s">
        <v>60</v>
      </c>
      <c r="B72" s="133"/>
      <c r="C72" s="16">
        <v>849</v>
      </c>
      <c r="D72" s="107">
        <v>116.84334511189635</v>
      </c>
      <c r="E72" s="29"/>
      <c r="F72" s="29"/>
    </row>
    <row r="73" spans="1:6" s="64" customFormat="1" ht="12" customHeight="1">
      <c r="A73" s="133" t="s">
        <v>61</v>
      </c>
      <c r="B73" s="133"/>
      <c r="C73" s="16">
        <v>380</v>
      </c>
      <c r="D73" s="107">
        <v>78.6842105263158</v>
      </c>
      <c r="E73" s="29"/>
      <c r="F73" s="29"/>
    </row>
    <row r="74" spans="1:6" s="64" customFormat="1" ht="12" customHeight="1">
      <c r="A74" s="133" t="s">
        <v>62</v>
      </c>
      <c r="B74" s="133"/>
      <c r="C74" s="16">
        <v>187</v>
      </c>
      <c r="D74" s="107">
        <v>826.2032085561497</v>
      </c>
      <c r="E74" s="29"/>
      <c r="F74" s="29"/>
    </row>
    <row r="75" spans="1:6" s="64" customFormat="1" ht="12" customHeight="1">
      <c r="A75" s="133" t="s">
        <v>63</v>
      </c>
      <c r="B75" s="133"/>
      <c r="C75" s="16">
        <v>254</v>
      </c>
      <c r="D75" s="107">
        <v>240.55118110236222</v>
      </c>
      <c r="E75" s="29"/>
      <c r="F75" s="29"/>
    </row>
    <row r="76" spans="1:6" s="64" customFormat="1" ht="12" customHeight="1">
      <c r="A76" s="133" t="s">
        <v>64</v>
      </c>
      <c r="B76" s="133"/>
      <c r="C76" s="16">
        <v>640</v>
      </c>
      <c r="D76" s="107">
        <v>415.3125</v>
      </c>
      <c r="E76" s="29"/>
      <c r="F76" s="29"/>
    </row>
    <row r="77" spans="1:6" s="64" customFormat="1" ht="12" customHeight="1">
      <c r="A77" s="133" t="s">
        <v>65</v>
      </c>
      <c r="B77" s="133"/>
      <c r="C77" s="16">
        <v>185</v>
      </c>
      <c r="D77" s="107">
        <v>493.5135135135135</v>
      </c>
      <c r="E77" s="29"/>
      <c r="F77" s="29"/>
    </row>
    <row r="78" spans="1:6" s="64" customFormat="1" ht="12" customHeight="1">
      <c r="A78" s="133" t="s">
        <v>67</v>
      </c>
      <c r="B78" s="133"/>
      <c r="C78" s="16">
        <v>412</v>
      </c>
      <c r="D78" s="107">
        <v>111.40776699029126</v>
      </c>
      <c r="E78" s="29"/>
      <c r="F78" s="29"/>
    </row>
    <row r="79" spans="1:6" s="64" customFormat="1" ht="12" customHeight="1">
      <c r="A79" s="133" t="s">
        <v>68</v>
      </c>
      <c r="B79" s="133"/>
      <c r="C79" s="16">
        <v>396</v>
      </c>
      <c r="D79" s="107">
        <v>195.95959595959596</v>
      </c>
      <c r="E79" s="29"/>
      <c r="F79" s="29"/>
    </row>
    <row r="80" spans="1:6" s="64" customFormat="1" ht="12" customHeight="1">
      <c r="A80" s="133" t="s">
        <v>69</v>
      </c>
      <c r="B80" s="133"/>
      <c r="C80" s="16">
        <v>76</v>
      </c>
      <c r="D80" s="107">
        <v>2021.0526315789473</v>
      </c>
      <c r="E80" s="29"/>
      <c r="F80" s="29"/>
    </row>
    <row r="81" spans="1:6" s="64" customFormat="1" ht="12" customHeight="1">
      <c r="A81" s="133" t="s">
        <v>71</v>
      </c>
      <c r="B81" s="133"/>
      <c r="C81" s="16">
        <v>128</v>
      </c>
      <c r="D81" s="107">
        <v>1809.375</v>
      </c>
      <c r="E81" s="29"/>
      <c r="F81" s="29"/>
    </row>
    <row r="82" spans="1:6" s="64" customFormat="1" ht="12" customHeight="1">
      <c r="A82" s="133" t="s">
        <v>72</v>
      </c>
      <c r="B82" s="133"/>
      <c r="C82" s="16">
        <v>3638</v>
      </c>
      <c r="D82" s="107">
        <v>185.18416712479385</v>
      </c>
      <c r="E82" s="29"/>
      <c r="F82" s="29"/>
    </row>
    <row r="83" spans="1:6" s="64" customFormat="1" ht="12" customHeight="1">
      <c r="A83" s="133" t="s">
        <v>75</v>
      </c>
      <c r="B83" s="133"/>
      <c r="C83" s="16">
        <v>279</v>
      </c>
      <c r="D83" s="107">
        <v>1542.652329749104</v>
      </c>
      <c r="E83" s="29"/>
      <c r="F83" s="29"/>
    </row>
    <row r="84" spans="1:6" s="64" customFormat="1" ht="12" customHeight="1">
      <c r="A84" s="133" t="s">
        <v>78</v>
      </c>
      <c r="B84" s="133"/>
      <c r="C84" s="16">
        <v>614</v>
      </c>
      <c r="D84" s="107">
        <v>751.628664495114</v>
      </c>
      <c r="E84" s="29"/>
      <c r="F84" s="29"/>
    </row>
    <row r="85" spans="1:6" s="64" customFormat="1" ht="12" customHeight="1">
      <c r="A85" s="133" t="s">
        <v>79</v>
      </c>
      <c r="B85" s="133"/>
      <c r="C85" s="16">
        <v>206</v>
      </c>
      <c r="D85" s="107">
        <v>993.6893203883494</v>
      </c>
      <c r="E85" s="29"/>
      <c r="F85" s="29"/>
    </row>
    <row r="86" spans="1:6" s="64" customFormat="1" ht="12" customHeight="1">
      <c r="A86" s="133" t="s">
        <v>80</v>
      </c>
      <c r="B86" s="133"/>
      <c r="C86" s="16">
        <v>439</v>
      </c>
      <c r="D86" s="107">
        <v>195.44419134396355</v>
      </c>
      <c r="E86" s="29"/>
      <c r="F86" s="29"/>
    </row>
    <row r="87" spans="1:6" s="64" customFormat="1" ht="12" customHeight="1">
      <c r="A87" s="133" t="s">
        <v>81</v>
      </c>
      <c r="B87" s="133"/>
      <c r="C87" s="16">
        <v>106</v>
      </c>
      <c r="D87" s="107">
        <v>1341.5094339622642</v>
      </c>
      <c r="E87" s="29"/>
      <c r="F87" s="29"/>
    </row>
    <row r="88" spans="1:6" s="64" customFormat="1" ht="12" customHeight="1">
      <c r="A88" s="133" t="s">
        <v>82</v>
      </c>
      <c r="B88" s="133"/>
      <c r="C88" s="16">
        <v>275</v>
      </c>
      <c r="D88" s="107">
        <v>205.45454545454547</v>
      </c>
      <c r="E88" s="29"/>
      <c r="F88" s="29"/>
    </row>
    <row r="89" spans="1:6" s="64" customFormat="1" ht="12" customHeight="1">
      <c r="A89" s="133" t="s">
        <v>83</v>
      </c>
      <c r="B89" s="133"/>
      <c r="C89" s="16">
        <v>61</v>
      </c>
      <c r="D89" s="107">
        <v>759.016393442623</v>
      </c>
      <c r="E89" s="29"/>
      <c r="F89" s="29"/>
    </row>
    <row r="90" spans="1:6" s="64" customFormat="1" ht="12" customHeight="1">
      <c r="A90" s="133" t="s">
        <v>84</v>
      </c>
      <c r="B90" s="133"/>
      <c r="C90" s="16">
        <v>71</v>
      </c>
      <c r="D90" s="107">
        <v>1936.6197183098593</v>
      </c>
      <c r="E90" s="29"/>
      <c r="F90" s="29"/>
    </row>
    <row r="91" spans="1:6" s="64" customFormat="1" ht="12" customHeight="1">
      <c r="A91" s="133" t="s">
        <v>85</v>
      </c>
      <c r="B91" s="133"/>
      <c r="C91" s="16">
        <v>186</v>
      </c>
      <c r="D91" s="107">
        <v>928.494623655914</v>
      </c>
      <c r="E91" s="29"/>
      <c r="F91" s="29"/>
    </row>
    <row r="92" spans="1:6" s="64" customFormat="1" ht="12" customHeight="1">
      <c r="A92" s="133" t="s">
        <v>86</v>
      </c>
      <c r="B92" s="133"/>
      <c r="C92" s="16">
        <v>7585</v>
      </c>
      <c r="D92" s="107">
        <v>825.510876730389</v>
      </c>
      <c r="E92" s="29"/>
      <c r="F92" s="29"/>
    </row>
    <row r="93" spans="1:6" s="64" customFormat="1" ht="12" customHeight="1">
      <c r="A93" s="133" t="s">
        <v>87</v>
      </c>
      <c r="B93" s="133"/>
      <c r="C93" s="16">
        <v>110</v>
      </c>
      <c r="D93" s="107">
        <v>1479.090909090909</v>
      </c>
      <c r="E93" s="29"/>
      <c r="F93" s="29"/>
    </row>
    <row r="94" spans="1:6" s="64" customFormat="1" ht="12" customHeight="1">
      <c r="A94" s="133" t="s">
        <v>88</v>
      </c>
      <c r="B94" s="133"/>
      <c r="C94" s="16">
        <v>237</v>
      </c>
      <c r="D94" s="107">
        <v>550.632911392405</v>
      </c>
      <c r="E94" s="29"/>
      <c r="F94" s="29"/>
    </row>
    <row r="95" spans="1:6" s="64" customFormat="1" ht="12" customHeight="1">
      <c r="A95" s="133" t="s">
        <v>89</v>
      </c>
      <c r="B95" s="133"/>
      <c r="C95" s="16">
        <v>99</v>
      </c>
      <c r="D95" s="107">
        <v>707.070707070707</v>
      </c>
      <c r="E95" s="29"/>
      <c r="F95" s="29"/>
    </row>
    <row r="96" spans="1:6" s="64" customFormat="1" ht="12" customHeight="1">
      <c r="A96" s="133" t="s">
        <v>90</v>
      </c>
      <c r="B96" s="133"/>
      <c r="C96" s="16">
        <v>74</v>
      </c>
      <c r="D96" s="107">
        <v>8314.864864864865</v>
      </c>
      <c r="E96" s="29"/>
      <c r="F96" s="29"/>
    </row>
    <row r="97" spans="1:6" s="64" customFormat="1" ht="12" customHeight="1">
      <c r="A97" s="133" t="s">
        <v>91</v>
      </c>
      <c r="B97" s="133"/>
      <c r="C97" s="16">
        <v>456</v>
      </c>
      <c r="D97" s="107">
        <v>315.1315789473684</v>
      </c>
      <c r="E97" s="29"/>
      <c r="F97" s="29"/>
    </row>
    <row r="98" spans="1:6" s="64" customFormat="1" ht="12" customHeight="1">
      <c r="A98" s="133" t="s">
        <v>92</v>
      </c>
      <c r="B98" s="133"/>
      <c r="C98" s="16">
        <v>166</v>
      </c>
      <c r="D98" s="107">
        <v>1087.9518072289156</v>
      </c>
      <c r="E98" s="29"/>
      <c r="F98" s="29"/>
    </row>
    <row r="99" spans="1:6" s="64" customFormat="1" ht="12" customHeight="1">
      <c r="A99" s="133" t="s">
        <v>93</v>
      </c>
      <c r="B99" s="133"/>
      <c r="C99" s="16">
        <v>1113</v>
      </c>
      <c r="D99" s="107">
        <v>123.71967654986523</v>
      </c>
      <c r="E99" s="29"/>
      <c r="F99" s="29"/>
    </row>
    <row r="100" spans="1:6" s="64" customFormat="1" ht="12" customHeight="1">
      <c r="A100" s="133" t="s">
        <v>94</v>
      </c>
      <c r="B100" s="133"/>
      <c r="C100" s="16">
        <v>510</v>
      </c>
      <c r="D100" s="107">
        <v>62.15686274509804</v>
      </c>
      <c r="E100" s="29"/>
      <c r="F100" s="29"/>
    </row>
    <row r="101" spans="1:6" s="64" customFormat="1" ht="12" customHeight="1">
      <c r="A101" s="133" t="s">
        <v>95</v>
      </c>
      <c r="B101" s="133"/>
      <c r="C101" s="16">
        <v>3608</v>
      </c>
      <c r="D101" s="107">
        <v>124.94456762749446</v>
      </c>
      <c r="E101" s="29"/>
      <c r="F101" s="29"/>
    </row>
    <row r="102" spans="1:6" s="64" customFormat="1" ht="12" customHeight="1">
      <c r="A102" s="133" t="s">
        <v>96</v>
      </c>
      <c r="B102" s="133"/>
      <c r="C102" s="16">
        <v>336</v>
      </c>
      <c r="D102" s="107">
        <v>252.67857142857144</v>
      </c>
      <c r="E102" s="29"/>
      <c r="F102" s="29"/>
    </row>
    <row r="103" spans="1:6" s="64" customFormat="1" ht="12" customHeight="1">
      <c r="A103" s="133" t="s">
        <v>97</v>
      </c>
      <c r="B103" s="133"/>
      <c r="C103" s="16">
        <v>279</v>
      </c>
      <c r="D103" s="107">
        <v>256.27240143369175</v>
      </c>
      <c r="E103" s="29"/>
      <c r="F103" s="29"/>
    </row>
    <row r="104" spans="1:6" s="64" customFormat="1" ht="12" customHeight="1">
      <c r="A104" s="133" t="s">
        <v>98</v>
      </c>
      <c r="B104" s="133"/>
      <c r="C104" s="16">
        <v>155</v>
      </c>
      <c r="D104" s="107">
        <v>522.5806451612902</v>
      </c>
      <c r="E104" s="29"/>
      <c r="F104" s="29"/>
    </row>
    <row r="105" spans="1:6" s="64" customFormat="1" ht="12" customHeight="1">
      <c r="A105" s="133" t="s">
        <v>99</v>
      </c>
      <c r="B105" s="133"/>
      <c r="C105" s="16">
        <v>89</v>
      </c>
      <c r="D105" s="107">
        <v>364.0449438202247</v>
      </c>
      <c r="E105" s="29"/>
      <c r="F105" s="29"/>
    </row>
    <row r="106" spans="1:6" s="64" customFormat="1" ht="12" customHeight="1">
      <c r="A106" s="133" t="s">
        <v>100</v>
      </c>
      <c r="B106" s="133"/>
      <c r="C106" s="16">
        <v>437</v>
      </c>
      <c r="D106" s="107">
        <v>190.38901601830665</v>
      </c>
      <c r="E106" s="29"/>
      <c r="F106" s="29"/>
    </row>
    <row r="107" spans="1:6" s="64" customFormat="1" ht="12" customHeight="1">
      <c r="A107" s="133" t="s">
        <v>101</v>
      </c>
      <c r="B107" s="133"/>
      <c r="C107" s="16">
        <v>208</v>
      </c>
      <c r="D107" s="107">
        <v>712.5</v>
      </c>
      <c r="E107" s="29"/>
      <c r="F107" s="29"/>
    </row>
    <row r="108" spans="1:6" s="64" customFormat="1" ht="12" customHeight="1">
      <c r="A108" s="133" t="s">
        <v>102</v>
      </c>
      <c r="B108" s="133"/>
      <c r="C108" s="16">
        <v>89</v>
      </c>
      <c r="D108" s="107">
        <v>4834.831460674158</v>
      </c>
      <c r="E108" s="29"/>
      <c r="F108" s="29"/>
    </row>
    <row r="109" spans="1:6" s="64" customFormat="1" ht="12" customHeight="1">
      <c r="A109" s="133" t="s">
        <v>103</v>
      </c>
      <c r="B109" s="133"/>
      <c r="C109" s="16">
        <v>617</v>
      </c>
      <c r="D109" s="107">
        <v>309.07617504051865</v>
      </c>
      <c r="E109" s="29"/>
      <c r="F109" s="29"/>
    </row>
    <row r="110" spans="1:6" s="64" customFormat="1" ht="12" customHeight="1">
      <c r="A110" s="133" t="s">
        <v>104</v>
      </c>
      <c r="B110" s="133"/>
      <c r="C110" s="16">
        <v>42</v>
      </c>
      <c r="D110" s="107">
        <v>1840.4761904761906</v>
      </c>
      <c r="E110" s="29"/>
      <c r="F110" s="29"/>
    </row>
    <row r="111" spans="1:6" s="64" customFormat="1" ht="12" customHeight="1">
      <c r="A111" s="133" t="s">
        <v>105</v>
      </c>
      <c r="B111" s="133"/>
      <c r="C111" s="16">
        <v>156</v>
      </c>
      <c r="D111" s="107">
        <v>978.2051282051283</v>
      </c>
      <c r="E111" s="29"/>
      <c r="F111" s="29"/>
    </row>
    <row r="112" spans="1:6" s="64" customFormat="1" ht="12" customHeight="1">
      <c r="A112" s="133" t="s">
        <v>106</v>
      </c>
      <c r="B112" s="133"/>
      <c r="C112" s="16">
        <v>304</v>
      </c>
      <c r="D112" s="107">
        <v>443.42105263157896</v>
      </c>
      <c r="E112" s="29"/>
      <c r="F112" s="29"/>
    </row>
    <row r="113" spans="1:6" s="64" customFormat="1" ht="12" customHeight="1">
      <c r="A113" s="133" t="s">
        <v>107</v>
      </c>
      <c r="B113" s="133"/>
      <c r="C113" s="16">
        <v>560</v>
      </c>
      <c r="D113" s="107">
        <v>145.89285714285714</v>
      </c>
      <c r="E113" s="29"/>
      <c r="F113" s="29"/>
    </row>
    <row r="114" spans="1:6" s="64" customFormat="1" ht="12" customHeight="1">
      <c r="A114" s="133" t="s">
        <v>108</v>
      </c>
      <c r="B114" s="133"/>
      <c r="C114" s="16">
        <v>75</v>
      </c>
      <c r="D114" s="107">
        <v>2932</v>
      </c>
      <c r="E114" s="29"/>
      <c r="F114" s="29"/>
    </row>
    <row r="115" spans="1:6" s="64" customFormat="1" ht="12" customHeight="1">
      <c r="A115" s="133" t="s">
        <v>109</v>
      </c>
      <c r="B115" s="133"/>
      <c r="C115" s="16">
        <v>287</v>
      </c>
      <c r="D115" s="107">
        <v>238.67595818815332</v>
      </c>
      <c r="E115" s="29"/>
      <c r="F115" s="29"/>
    </row>
    <row r="116" spans="1:6" s="64" customFormat="1" ht="12" customHeight="1">
      <c r="A116" s="133" t="s">
        <v>111</v>
      </c>
      <c r="B116" s="133"/>
      <c r="C116" s="16">
        <v>85</v>
      </c>
      <c r="D116" s="107">
        <v>2158.823529411765</v>
      </c>
      <c r="E116" s="29"/>
      <c r="F116" s="29"/>
    </row>
    <row r="117" spans="1:6" s="64" customFormat="1" ht="12" customHeight="1">
      <c r="A117" s="133" t="s">
        <v>112</v>
      </c>
      <c r="B117" s="133"/>
      <c r="C117" s="16">
        <v>525</v>
      </c>
      <c r="D117" s="107">
        <v>591.2380952380953</v>
      </c>
      <c r="E117" s="29"/>
      <c r="F117" s="29"/>
    </row>
    <row r="118" spans="1:6" s="64" customFormat="1" ht="12" customHeight="1">
      <c r="A118" s="133" t="s">
        <v>114</v>
      </c>
      <c r="B118" s="133"/>
      <c r="C118" s="16">
        <v>151</v>
      </c>
      <c r="D118" s="107">
        <v>386.0927152317881</v>
      </c>
      <c r="E118" s="29"/>
      <c r="F118" s="29"/>
    </row>
    <row r="119" spans="1:6" s="64" customFormat="1" ht="12" customHeight="1">
      <c r="A119" s="133" t="s">
        <v>115</v>
      </c>
      <c r="B119" s="133"/>
      <c r="C119" s="16">
        <v>139</v>
      </c>
      <c r="D119" s="107">
        <v>1350.3597122302158</v>
      </c>
      <c r="E119" s="29"/>
      <c r="F119" s="29"/>
    </row>
    <row r="120" spans="1:6" s="64" customFormat="1" ht="12" customHeight="1">
      <c r="A120" s="141" t="s">
        <v>116</v>
      </c>
      <c r="B120" s="141"/>
      <c r="C120" s="22">
        <v>197</v>
      </c>
      <c r="D120" s="107">
        <v>218.78172588832484</v>
      </c>
      <c r="E120" s="29"/>
      <c r="F120" s="29"/>
    </row>
    <row r="121" spans="1:6" s="15" customFormat="1" ht="12" customHeight="1">
      <c r="A121" s="48" t="s">
        <v>273</v>
      </c>
      <c r="B121" s="48"/>
      <c r="C121" s="16">
        <v>9</v>
      </c>
      <c r="D121" s="69" t="s">
        <v>226</v>
      </c>
      <c r="E121" s="29"/>
      <c r="F121" s="29"/>
    </row>
    <row r="122" spans="1:6" s="15" customFormat="1" ht="12" customHeight="1">
      <c r="A122" s="21" t="s">
        <v>298</v>
      </c>
      <c r="B122" s="21"/>
      <c r="C122" s="29">
        <v>3008</v>
      </c>
      <c r="D122" s="69" t="s">
        <v>226</v>
      </c>
      <c r="E122" s="29"/>
      <c r="F122" s="29"/>
    </row>
    <row r="123" spans="1:6" s="64" customFormat="1" ht="12" customHeight="1">
      <c r="A123" s="19"/>
      <c r="B123" s="19"/>
      <c r="C123" s="19"/>
      <c r="D123" s="109"/>
      <c r="E123" s="24"/>
      <c r="F123" s="29"/>
    </row>
    <row r="124" spans="1:6" s="64" customFormat="1" ht="12" customHeight="1">
      <c r="A124" s="140" t="s">
        <v>117</v>
      </c>
      <c r="B124" s="140"/>
      <c r="C124" s="14">
        <v>55056</v>
      </c>
      <c r="D124" s="106">
        <v>115.93105201976171</v>
      </c>
      <c r="E124" s="10"/>
      <c r="F124" s="29"/>
    </row>
    <row r="125" spans="1:6" s="64" customFormat="1" ht="12" customHeight="1">
      <c r="A125" s="133" t="s">
        <v>118</v>
      </c>
      <c r="B125" s="133"/>
      <c r="C125" s="16">
        <v>495</v>
      </c>
      <c r="D125" s="107">
        <v>1110.5050505050506</v>
      </c>
      <c r="E125" s="29"/>
      <c r="F125" s="29"/>
    </row>
    <row r="126" spans="1:6" s="64" customFormat="1" ht="12" customHeight="1">
      <c r="A126" s="133" t="s">
        <v>119</v>
      </c>
      <c r="B126" s="133"/>
      <c r="C126" s="16">
        <v>4851</v>
      </c>
      <c r="D126" s="107">
        <v>3.5456606885178314</v>
      </c>
      <c r="E126" s="29"/>
      <c r="F126" s="29"/>
    </row>
    <row r="127" spans="1:6" s="64" customFormat="1" ht="12" customHeight="1">
      <c r="A127" s="133" t="s">
        <v>120</v>
      </c>
      <c r="B127" s="133"/>
      <c r="C127" s="16">
        <v>382</v>
      </c>
      <c r="D127" s="107">
        <v>125.6544502617801</v>
      </c>
      <c r="E127" s="29"/>
      <c r="F127" s="29"/>
    </row>
    <row r="128" spans="1:6" s="64" customFormat="1" ht="12" customHeight="1">
      <c r="A128" s="133" t="s">
        <v>121</v>
      </c>
      <c r="B128" s="133"/>
      <c r="C128" s="16">
        <v>1789</v>
      </c>
      <c r="D128" s="107">
        <v>94.74566797093348</v>
      </c>
      <c r="E128" s="29"/>
      <c r="F128" s="29"/>
    </row>
    <row r="129" spans="1:6" s="64" customFormat="1" ht="12" customHeight="1">
      <c r="A129" s="133" t="s">
        <v>123</v>
      </c>
      <c r="B129" s="133"/>
      <c r="C129" s="16">
        <v>5339</v>
      </c>
      <c r="D129" s="107">
        <v>21.23993257164263</v>
      </c>
      <c r="E129" s="29"/>
      <c r="F129" s="29"/>
    </row>
    <row r="130" spans="1:6" s="64" customFormat="1" ht="12" customHeight="1">
      <c r="A130" s="133" t="s">
        <v>124</v>
      </c>
      <c r="B130" s="133"/>
      <c r="C130" s="16">
        <v>773</v>
      </c>
      <c r="D130" s="107">
        <v>1.1642949547218628</v>
      </c>
      <c r="E130" s="29"/>
      <c r="F130" s="29"/>
    </row>
    <row r="131" spans="1:6" s="64" customFormat="1" ht="12" customHeight="1">
      <c r="A131" s="133" t="s">
        <v>125</v>
      </c>
      <c r="B131" s="133"/>
      <c r="C131" s="16">
        <v>3582</v>
      </c>
      <c r="D131" s="107">
        <v>79.4249022892239</v>
      </c>
      <c r="E131" s="29"/>
      <c r="F131" s="29"/>
    </row>
    <row r="132" spans="1:6" s="64" customFormat="1" ht="12" customHeight="1">
      <c r="A132" s="133" t="s">
        <v>126</v>
      </c>
      <c r="B132" s="133"/>
      <c r="C132" s="16">
        <v>2595</v>
      </c>
      <c r="D132" s="107">
        <v>4.123314065510597</v>
      </c>
      <c r="E132" s="29"/>
      <c r="F132" s="29"/>
    </row>
    <row r="133" spans="1:6" s="64" customFormat="1" ht="12" customHeight="1">
      <c r="A133" s="133" t="s">
        <v>127</v>
      </c>
      <c r="B133" s="133"/>
      <c r="C133" s="16">
        <v>5179</v>
      </c>
      <c r="D133" s="107">
        <v>99.16972388491988</v>
      </c>
      <c r="E133" s="29"/>
      <c r="F133" s="29"/>
    </row>
    <row r="134" spans="1:6" s="64" customFormat="1" ht="12" customHeight="1">
      <c r="A134" s="133" t="s">
        <v>128</v>
      </c>
      <c r="B134" s="133"/>
      <c r="C134" s="16">
        <v>695</v>
      </c>
      <c r="D134" s="107">
        <v>671.3669064748202</v>
      </c>
      <c r="E134" s="29"/>
      <c r="F134" s="29"/>
    </row>
    <row r="135" spans="1:6" s="64" customFormat="1" ht="12" customHeight="1">
      <c r="A135" s="133" t="s">
        <v>131</v>
      </c>
      <c r="B135" s="133"/>
      <c r="C135" s="16">
        <v>5817</v>
      </c>
      <c r="D135" s="107">
        <v>22.331098504383704</v>
      </c>
      <c r="E135" s="29"/>
      <c r="F135" s="29"/>
    </row>
    <row r="136" spans="1:6" s="64" customFormat="1" ht="12" customHeight="1">
      <c r="A136" s="133" t="s">
        <v>132</v>
      </c>
      <c r="B136" s="133"/>
      <c r="C136" s="16">
        <v>1869</v>
      </c>
      <c r="D136" s="107">
        <v>844.0877474585341</v>
      </c>
      <c r="E136" s="29"/>
      <c r="F136" s="29"/>
    </row>
    <row r="137" spans="1:6" s="64" customFormat="1" ht="12" customHeight="1">
      <c r="A137" s="133" t="s">
        <v>133</v>
      </c>
      <c r="B137" s="133"/>
      <c r="C137" s="16">
        <v>926</v>
      </c>
      <c r="D137" s="107">
        <v>723.0021598272139</v>
      </c>
      <c r="E137" s="29"/>
      <c r="F137" s="29"/>
    </row>
    <row r="138" spans="1:6" s="64" customFormat="1" ht="12" customHeight="1">
      <c r="A138" s="133" t="s">
        <v>134</v>
      </c>
      <c r="B138" s="133"/>
      <c r="C138" s="16">
        <v>1215</v>
      </c>
      <c r="D138" s="107">
        <v>17.20164609053498</v>
      </c>
      <c r="E138" s="29"/>
      <c r="F138" s="29"/>
    </row>
    <row r="139" spans="1:6" s="64" customFormat="1" ht="12" customHeight="1">
      <c r="A139" s="133" t="s">
        <v>135</v>
      </c>
      <c r="B139" s="133"/>
      <c r="C139" s="16">
        <v>586</v>
      </c>
      <c r="D139" s="107">
        <v>1242.4914675767918</v>
      </c>
      <c r="E139" s="29"/>
      <c r="F139" s="29"/>
    </row>
    <row r="140" spans="1:6" s="64" customFormat="1" ht="12" customHeight="1">
      <c r="A140" s="133" t="s">
        <v>137</v>
      </c>
      <c r="B140" s="133"/>
      <c r="C140" s="16">
        <v>59</v>
      </c>
      <c r="D140" s="107">
        <v>4533.898305084746</v>
      </c>
      <c r="E140" s="29"/>
      <c r="F140" s="29"/>
    </row>
    <row r="141" spans="1:6" s="64" customFormat="1" ht="12" customHeight="1">
      <c r="A141" s="133" t="s">
        <v>138</v>
      </c>
      <c r="B141" s="133"/>
      <c r="C141" s="16">
        <v>10539</v>
      </c>
      <c r="D141" s="107">
        <v>6.271942309517033</v>
      </c>
      <c r="E141" s="29"/>
      <c r="F141" s="29"/>
    </row>
    <row r="142" spans="1:6" s="64" customFormat="1" ht="12" customHeight="1">
      <c r="A142" s="133" t="s">
        <v>139</v>
      </c>
      <c r="B142" s="133"/>
      <c r="C142" s="16">
        <v>194</v>
      </c>
      <c r="D142" s="107">
        <v>369.5876288659794</v>
      </c>
      <c r="E142" s="29"/>
      <c r="F142" s="29"/>
    </row>
    <row r="143" spans="1:6" s="64" customFormat="1" ht="12" customHeight="1">
      <c r="A143" s="133" t="s">
        <v>140</v>
      </c>
      <c r="B143" s="133"/>
      <c r="C143" s="16">
        <v>500</v>
      </c>
      <c r="D143" s="107">
        <v>114.6</v>
      </c>
      <c r="E143" s="29"/>
      <c r="F143" s="29"/>
    </row>
    <row r="144" spans="1:6" s="64" customFormat="1" ht="12" customHeight="1">
      <c r="A144" s="133" t="s">
        <v>141</v>
      </c>
      <c r="B144" s="133"/>
      <c r="C144" s="16">
        <v>3753</v>
      </c>
      <c r="D144" s="107">
        <v>2.184918731681322</v>
      </c>
      <c r="E144" s="29"/>
      <c r="F144" s="29"/>
    </row>
    <row r="145" spans="1:6" s="64" customFormat="1" ht="12" customHeight="1">
      <c r="A145" s="133" t="s">
        <v>143</v>
      </c>
      <c r="B145" s="133"/>
      <c r="C145" s="16">
        <v>369</v>
      </c>
      <c r="D145" s="107">
        <v>873.4417344173443</v>
      </c>
      <c r="E145" s="29"/>
      <c r="F145" s="29"/>
    </row>
    <row r="146" spans="1:6" s="64" customFormat="1" ht="12" customHeight="1">
      <c r="A146" s="133" t="s">
        <v>242</v>
      </c>
      <c r="B146" s="133"/>
      <c r="C146" s="16">
        <v>1159</v>
      </c>
      <c r="D146" s="107">
        <v>226.48835202761</v>
      </c>
      <c r="E146" s="29"/>
      <c r="F146" s="29"/>
    </row>
    <row r="147" spans="1:6" s="64" customFormat="1" ht="12" customHeight="1">
      <c r="A147" s="133" t="s">
        <v>146</v>
      </c>
      <c r="B147" s="133"/>
      <c r="C147" s="16">
        <v>2390</v>
      </c>
      <c r="D147" s="107">
        <v>11.297071129707113</v>
      </c>
      <c r="E147" s="29"/>
      <c r="F147" s="29"/>
    </row>
    <row r="148" spans="1:6" s="15" customFormat="1" ht="12" customHeight="1">
      <c r="A148" s="21" t="s">
        <v>297</v>
      </c>
      <c r="B148" s="21"/>
      <c r="C148" s="29">
        <v>4139</v>
      </c>
      <c r="D148" s="71" t="s">
        <v>226</v>
      </c>
      <c r="E148" s="29"/>
      <c r="F148" s="29"/>
    </row>
    <row r="149" spans="1:6" s="64" customFormat="1" ht="12" customHeight="1">
      <c r="A149" s="19"/>
      <c r="B149" s="19"/>
      <c r="C149" s="19"/>
      <c r="D149" s="109"/>
      <c r="E149" s="24"/>
      <c r="F149" s="29"/>
    </row>
    <row r="150" spans="1:6" s="64" customFormat="1" ht="12" customHeight="1">
      <c r="A150" s="140" t="s">
        <v>147</v>
      </c>
      <c r="B150" s="140"/>
      <c r="C150" s="14">
        <v>56938</v>
      </c>
      <c r="D150" s="106">
        <v>10.479820155256595</v>
      </c>
      <c r="E150" s="10"/>
      <c r="F150" s="29"/>
    </row>
    <row r="151" spans="1:6" s="64" customFormat="1" ht="12" customHeight="1">
      <c r="A151" s="133" t="s">
        <v>148</v>
      </c>
      <c r="B151" s="133"/>
      <c r="C151" s="16">
        <v>2732</v>
      </c>
      <c r="D151" s="107">
        <v>55.344070278184475</v>
      </c>
      <c r="E151" s="29"/>
      <c r="F151" s="29"/>
    </row>
    <row r="152" spans="1:6" s="64" customFormat="1" ht="12" customHeight="1">
      <c r="A152" s="133" t="s">
        <v>149</v>
      </c>
      <c r="B152" s="133"/>
      <c r="C152" s="16">
        <v>2200</v>
      </c>
      <c r="D152" s="107">
        <v>2.2272727272727275</v>
      </c>
      <c r="E152" s="29"/>
      <c r="F152" s="29"/>
    </row>
    <row r="153" spans="1:6" s="64" customFormat="1" ht="12" customHeight="1">
      <c r="A153" s="133" t="s">
        <v>150</v>
      </c>
      <c r="B153" s="133"/>
      <c r="C153" s="16">
        <v>4330</v>
      </c>
      <c r="D153" s="107">
        <v>1.1778290993071594</v>
      </c>
      <c r="E153" s="29"/>
      <c r="F153" s="29"/>
    </row>
    <row r="154" spans="1:6" s="64" customFormat="1" ht="12" customHeight="1">
      <c r="A154" s="133" t="s">
        <v>151</v>
      </c>
      <c r="B154" s="133"/>
      <c r="C154" s="16">
        <v>2010</v>
      </c>
      <c r="D154" s="107">
        <v>2.2388059701492535</v>
      </c>
      <c r="E154" s="29"/>
      <c r="F154" s="29"/>
    </row>
    <row r="155" spans="1:6" s="64" customFormat="1" ht="12" customHeight="1">
      <c r="A155" s="133" t="s">
        <v>152</v>
      </c>
      <c r="B155" s="133"/>
      <c r="C155" s="16">
        <v>15131</v>
      </c>
      <c r="D155" s="107">
        <v>7.573854999669552</v>
      </c>
      <c r="E155" s="29"/>
      <c r="F155" s="29"/>
    </row>
    <row r="156" spans="1:6" s="64" customFormat="1" ht="12" customHeight="1">
      <c r="A156" s="133" t="s">
        <v>153</v>
      </c>
      <c r="B156" s="133"/>
      <c r="C156" s="16">
        <v>18753</v>
      </c>
      <c r="D156" s="107">
        <v>2.7088999093478376</v>
      </c>
      <c r="E156" s="29"/>
      <c r="F156" s="29"/>
    </row>
    <row r="157" spans="1:6" s="64" customFormat="1" ht="12" customHeight="1">
      <c r="A157" s="133" t="s">
        <v>154</v>
      </c>
      <c r="B157" s="133"/>
      <c r="C157" s="16">
        <v>666</v>
      </c>
      <c r="D157" s="107">
        <v>7.057057057057057</v>
      </c>
      <c r="E157" s="29"/>
      <c r="F157" s="29"/>
    </row>
    <row r="158" spans="1:6" s="64" customFormat="1" ht="12" customHeight="1">
      <c r="A158" s="139" t="s">
        <v>155</v>
      </c>
      <c r="B158" s="139"/>
      <c r="C158" s="22">
        <v>11116</v>
      </c>
      <c r="D158" s="73">
        <v>23.470672903922274</v>
      </c>
      <c r="E158" s="29"/>
      <c r="F158" s="29"/>
    </row>
    <row r="159" spans="1:6" s="64" customFormat="1" ht="12" customHeight="1">
      <c r="A159" s="19"/>
      <c r="B159" s="19"/>
      <c r="C159" s="19"/>
      <c r="D159" s="109"/>
      <c r="E159" s="24"/>
      <c r="F159" s="29"/>
    </row>
    <row r="160" spans="1:6" s="64" customFormat="1" ht="12" customHeight="1">
      <c r="A160" s="140" t="s">
        <v>156</v>
      </c>
      <c r="B160" s="140"/>
      <c r="C160" s="14">
        <v>22633</v>
      </c>
      <c r="D160" s="106">
        <v>246.34383422436264</v>
      </c>
      <c r="E160" s="10"/>
      <c r="F160" s="29"/>
    </row>
    <row r="161" spans="1:6" s="64" customFormat="1" ht="12" customHeight="1">
      <c r="A161" s="133" t="s">
        <v>157</v>
      </c>
      <c r="B161" s="133"/>
      <c r="C161" s="16">
        <v>2139</v>
      </c>
      <c r="D161" s="107">
        <v>236.41888733052826</v>
      </c>
      <c r="E161" s="29"/>
      <c r="F161" s="29"/>
    </row>
    <row r="162" spans="1:6" s="64" customFormat="1" ht="12" customHeight="1">
      <c r="A162" s="133" t="s">
        <v>158</v>
      </c>
      <c r="B162" s="133"/>
      <c r="C162" s="16">
        <v>16420</v>
      </c>
      <c r="D162" s="107">
        <v>263.57490864799024</v>
      </c>
      <c r="E162" s="29"/>
      <c r="F162" s="29"/>
    </row>
    <row r="163" spans="1:6" s="64" customFormat="1" ht="12" customHeight="1">
      <c r="A163" s="133" t="s">
        <v>159</v>
      </c>
      <c r="B163" s="133"/>
      <c r="C163" s="16">
        <v>838</v>
      </c>
      <c r="D163" s="107">
        <v>351.07398568019096</v>
      </c>
      <c r="E163" s="29"/>
      <c r="F163" s="29"/>
    </row>
    <row r="164" spans="1:6" s="64" customFormat="1" ht="12" customHeight="1">
      <c r="A164" s="133" t="s">
        <v>165</v>
      </c>
      <c r="B164" s="133"/>
      <c r="C164" s="16">
        <v>1283</v>
      </c>
      <c r="D164" s="107">
        <v>30.8651597817615</v>
      </c>
      <c r="E164" s="29"/>
      <c r="F164" s="29"/>
    </row>
    <row r="165" spans="1:6" s="64" customFormat="1" ht="12" customHeight="1">
      <c r="A165" s="133" t="s">
        <v>166</v>
      </c>
      <c r="B165" s="133"/>
      <c r="C165" s="16">
        <v>1010</v>
      </c>
      <c r="D165" s="107">
        <v>155.54455445544556</v>
      </c>
      <c r="E165" s="29"/>
      <c r="F165" s="29"/>
    </row>
    <row r="166" spans="1:6" s="64" customFormat="1" ht="12" customHeight="1">
      <c r="A166" s="133" t="s">
        <v>171</v>
      </c>
      <c r="B166" s="133"/>
      <c r="C166" s="16">
        <v>655</v>
      </c>
      <c r="D166" s="107">
        <v>383.206106870229</v>
      </c>
      <c r="E166" s="29"/>
      <c r="F166" s="29"/>
    </row>
    <row r="167" spans="1:6" s="15" customFormat="1" ht="12" customHeight="1">
      <c r="A167" s="21" t="s">
        <v>219</v>
      </c>
      <c r="B167" s="21"/>
      <c r="C167" s="29">
        <v>288</v>
      </c>
      <c r="D167" s="73" t="s">
        <v>226</v>
      </c>
      <c r="E167" s="29"/>
      <c r="F167" s="29"/>
    </row>
    <row r="168" spans="1:6" s="64" customFormat="1" ht="12" customHeight="1">
      <c r="A168" s="19"/>
      <c r="B168" s="19"/>
      <c r="C168" s="19"/>
      <c r="D168" s="109"/>
      <c r="E168" s="24"/>
      <c r="F168" s="29"/>
    </row>
    <row r="169" spans="1:6" s="64" customFormat="1" ht="12" customHeight="1">
      <c r="A169" s="140" t="s">
        <v>174</v>
      </c>
      <c r="B169" s="140"/>
      <c r="C169" s="14">
        <v>14562</v>
      </c>
      <c r="D169" s="106">
        <v>70.7389094904546</v>
      </c>
      <c r="E169" s="10"/>
      <c r="F169" s="29"/>
    </row>
    <row r="170" spans="1:6" s="64" customFormat="1" ht="12" customHeight="1">
      <c r="A170" s="133" t="s">
        <v>175</v>
      </c>
      <c r="B170" s="133"/>
      <c r="C170" s="16">
        <v>5909</v>
      </c>
      <c r="D170" s="107">
        <v>103.0969707226265</v>
      </c>
      <c r="E170" s="29"/>
      <c r="F170" s="29"/>
    </row>
    <row r="171" spans="1:6" s="64" customFormat="1" ht="12" customHeight="1">
      <c r="A171" s="141" t="s">
        <v>274</v>
      </c>
      <c r="B171" s="141"/>
      <c r="C171" s="22">
        <v>8653</v>
      </c>
      <c r="D171" s="73">
        <v>48.6420894487461</v>
      </c>
      <c r="E171" s="29"/>
      <c r="F171" s="29"/>
    </row>
    <row r="172" spans="1:6" s="64" customFormat="1" ht="12" customHeight="1">
      <c r="A172" s="19"/>
      <c r="B172" s="19"/>
      <c r="C172" s="19"/>
      <c r="D172" s="109"/>
      <c r="E172" s="24"/>
      <c r="F172" s="29"/>
    </row>
    <row r="173" spans="1:6" s="64" customFormat="1" ht="12" customHeight="1">
      <c r="A173" s="140" t="s">
        <v>181</v>
      </c>
      <c r="B173" s="140"/>
      <c r="C173" s="14">
        <v>36058</v>
      </c>
      <c r="D173" s="106">
        <v>15.691386100171945</v>
      </c>
      <c r="E173" s="10"/>
      <c r="F173" s="29"/>
    </row>
    <row r="174" spans="1:6" s="64" customFormat="1" ht="12" customHeight="1">
      <c r="A174" s="133" t="s">
        <v>182</v>
      </c>
      <c r="B174" s="133"/>
      <c r="C174" s="16">
        <v>6178</v>
      </c>
      <c r="D174" s="107">
        <v>29.346066688248623</v>
      </c>
      <c r="E174" s="29"/>
      <c r="F174" s="29"/>
    </row>
    <row r="175" spans="1:6" s="64" customFormat="1" ht="12" customHeight="1">
      <c r="A175" s="133" t="s">
        <v>183</v>
      </c>
      <c r="B175" s="133"/>
      <c r="C175" s="16">
        <v>20200</v>
      </c>
      <c r="D175" s="107">
        <v>8.762376237623762</v>
      </c>
      <c r="E175" s="29"/>
      <c r="F175" s="29"/>
    </row>
    <row r="176" spans="1:6" s="64" customFormat="1" ht="12" customHeight="1">
      <c r="A176" s="141" t="s">
        <v>237</v>
      </c>
      <c r="B176" s="141"/>
      <c r="C176" s="29">
        <v>9680</v>
      </c>
      <c r="D176" s="73">
        <v>21.43595041322314</v>
      </c>
      <c r="E176" s="29"/>
      <c r="F176" s="29"/>
    </row>
    <row r="177" spans="1:6" s="64" customFormat="1" ht="12" customHeight="1">
      <c r="A177" s="19"/>
      <c r="B177" s="19"/>
      <c r="C177" s="19"/>
      <c r="D177" s="109"/>
      <c r="E177" s="24"/>
      <c r="F177" s="29"/>
    </row>
    <row r="178" spans="1:6" s="64" customFormat="1" ht="12" customHeight="1">
      <c r="A178" s="140" t="s">
        <v>187</v>
      </c>
      <c r="B178" s="140"/>
      <c r="C178" s="14">
        <v>47953</v>
      </c>
      <c r="D178" s="106">
        <v>18.782974996350593</v>
      </c>
      <c r="E178" s="10"/>
      <c r="F178" s="29"/>
    </row>
    <row r="179" spans="1:6" s="64" customFormat="1" ht="12" customHeight="1">
      <c r="A179" s="133" t="s">
        <v>188</v>
      </c>
      <c r="B179" s="133"/>
      <c r="C179" s="16">
        <v>9435</v>
      </c>
      <c r="D179" s="107">
        <v>15.696873343932166</v>
      </c>
      <c r="E179" s="29"/>
      <c r="F179" s="29"/>
    </row>
    <row r="180" spans="1:6" s="64" customFormat="1" ht="12" customHeight="1">
      <c r="A180" s="133" t="s">
        <v>190</v>
      </c>
      <c r="B180" s="133"/>
      <c r="C180" s="16">
        <v>7518</v>
      </c>
      <c r="D180" s="107">
        <v>1.409949454642192</v>
      </c>
      <c r="E180" s="29"/>
      <c r="F180" s="29"/>
    </row>
    <row r="181" spans="1:6" s="64" customFormat="1" ht="12" customHeight="1">
      <c r="A181" s="133" t="s">
        <v>191</v>
      </c>
      <c r="B181" s="133"/>
      <c r="C181" s="16">
        <v>648</v>
      </c>
      <c r="D181" s="107">
        <v>149.3827160493827</v>
      </c>
      <c r="E181" s="29"/>
      <c r="F181" s="29"/>
    </row>
    <row r="182" spans="1:6" s="64" customFormat="1" ht="12" customHeight="1">
      <c r="A182" s="133" t="s">
        <v>196</v>
      </c>
      <c r="B182" s="133"/>
      <c r="C182" s="16">
        <v>1455</v>
      </c>
      <c r="D182" s="107">
        <v>11.752577319587628</v>
      </c>
      <c r="E182" s="29"/>
      <c r="F182" s="29"/>
    </row>
    <row r="183" spans="1:6" s="64" customFormat="1" ht="12" customHeight="1">
      <c r="A183" s="133" t="s">
        <v>197</v>
      </c>
      <c r="B183" s="133"/>
      <c r="C183" s="16">
        <v>13259</v>
      </c>
      <c r="D183" s="107">
        <v>21.78897352741534</v>
      </c>
      <c r="E183" s="29"/>
      <c r="F183" s="29"/>
    </row>
    <row r="184" spans="1:6" s="64" customFormat="1" ht="12" customHeight="1">
      <c r="A184" s="133" t="s">
        <v>198</v>
      </c>
      <c r="B184" s="133"/>
      <c r="C184" s="16">
        <v>1952</v>
      </c>
      <c r="D184" s="107">
        <v>42.674180327868854</v>
      </c>
      <c r="E184" s="29"/>
      <c r="F184" s="29"/>
    </row>
    <row r="185" spans="1:6" s="64" customFormat="1" ht="12" customHeight="1">
      <c r="A185" s="133" t="s">
        <v>201</v>
      </c>
      <c r="B185" s="133"/>
      <c r="C185" s="16">
        <v>3887</v>
      </c>
      <c r="D185" s="107">
        <v>8.515564702855674</v>
      </c>
      <c r="E185" s="29"/>
      <c r="F185" s="29"/>
    </row>
    <row r="186" spans="1:6" s="64" customFormat="1" ht="12" customHeight="1">
      <c r="A186" s="133" t="s">
        <v>202</v>
      </c>
      <c r="B186" s="133"/>
      <c r="C186" s="16">
        <v>596</v>
      </c>
      <c r="D186" s="107">
        <v>134.06040268456377</v>
      </c>
      <c r="E186" s="29"/>
      <c r="F186" s="29"/>
    </row>
    <row r="187" spans="1:6" s="64" customFormat="1" ht="12" customHeight="1">
      <c r="A187" s="133" t="s">
        <v>203</v>
      </c>
      <c r="B187" s="133"/>
      <c r="C187" s="16">
        <v>1682</v>
      </c>
      <c r="D187" s="107">
        <v>24.31629013079667</v>
      </c>
      <c r="E187" s="29"/>
      <c r="F187" s="29"/>
    </row>
    <row r="188" spans="1:6" s="64" customFormat="1" ht="12" customHeight="1">
      <c r="A188" s="141" t="s">
        <v>204</v>
      </c>
      <c r="B188" s="141"/>
      <c r="C188" s="22">
        <v>7521</v>
      </c>
      <c r="D188" s="73">
        <v>13.562026326286396</v>
      </c>
      <c r="E188" s="29"/>
      <c r="F188" s="29"/>
    </row>
    <row r="189" spans="1:6" s="64" customFormat="1" ht="12" customHeight="1">
      <c r="A189" s="19"/>
      <c r="B189" s="19"/>
      <c r="C189" s="19"/>
      <c r="D189" s="109"/>
      <c r="E189" s="24"/>
      <c r="F189" s="29"/>
    </row>
    <row r="190" spans="1:10" s="64" customFormat="1" ht="12" customHeight="1">
      <c r="A190" s="140" t="s">
        <v>206</v>
      </c>
      <c r="B190" s="140"/>
      <c r="C190" s="14">
        <v>273772</v>
      </c>
      <c r="D190" s="106">
        <v>128.38822085531027</v>
      </c>
      <c r="E190" s="10"/>
      <c r="F190" s="29"/>
      <c r="G190" s="29"/>
      <c r="H190" s="29"/>
      <c r="I190" s="96"/>
      <c r="J190" s="96"/>
    </row>
    <row r="191" spans="1:6" s="64" customFormat="1" ht="12" customHeight="1">
      <c r="A191" s="133" t="s">
        <v>207</v>
      </c>
      <c r="B191" s="133"/>
      <c r="C191" s="16">
        <v>10075</v>
      </c>
      <c r="D191" s="107">
        <v>499.6724565756824</v>
      </c>
      <c r="E191" s="29"/>
      <c r="F191" s="29"/>
    </row>
    <row r="192" spans="1:6" s="64" customFormat="1" ht="12" customHeight="1">
      <c r="A192" s="133" t="s">
        <v>208</v>
      </c>
      <c r="B192" s="133"/>
      <c r="C192" s="16">
        <v>30785</v>
      </c>
      <c r="D192" s="107">
        <v>489.3097287640084</v>
      </c>
      <c r="E192" s="29"/>
      <c r="F192" s="29"/>
    </row>
    <row r="193" spans="1:6" s="64" customFormat="1" ht="12" customHeight="1">
      <c r="A193" s="133" t="s">
        <v>209</v>
      </c>
      <c r="B193" s="133"/>
      <c r="C193" s="16">
        <v>55056</v>
      </c>
      <c r="D193" s="107">
        <v>115.93105201976171</v>
      </c>
      <c r="E193" s="29"/>
      <c r="F193" s="29"/>
    </row>
    <row r="194" spans="1:6" s="64" customFormat="1" ht="12" customHeight="1">
      <c r="A194" s="133" t="s">
        <v>210</v>
      </c>
      <c r="B194" s="133"/>
      <c r="C194" s="16">
        <v>56938</v>
      </c>
      <c r="D194" s="107">
        <v>10.479820155256595</v>
      </c>
      <c r="E194" s="29"/>
      <c r="F194" s="29"/>
    </row>
    <row r="195" spans="1:6" s="64" customFormat="1" ht="12" customHeight="1">
      <c r="A195" s="133" t="s">
        <v>211</v>
      </c>
      <c r="B195" s="133"/>
      <c r="C195" s="16">
        <v>22345</v>
      </c>
      <c r="D195" s="107">
        <v>249.51890803311704</v>
      </c>
      <c r="E195" s="29"/>
      <c r="F195" s="29"/>
    </row>
    <row r="196" spans="1:6" s="64" customFormat="1" ht="12" customHeight="1">
      <c r="A196" s="133" t="s">
        <v>212</v>
      </c>
      <c r="B196" s="133"/>
      <c r="C196" s="16">
        <v>14562</v>
      </c>
      <c r="D196" s="107">
        <v>70.7389094904546</v>
      </c>
      <c r="E196" s="29"/>
      <c r="F196" s="29"/>
    </row>
    <row r="197" spans="1:6" s="64" customFormat="1" ht="12" customHeight="1">
      <c r="A197" s="133" t="s">
        <v>213</v>
      </c>
      <c r="B197" s="133"/>
      <c r="C197" s="16">
        <v>36058</v>
      </c>
      <c r="D197" s="107">
        <v>15.691386100171945</v>
      </c>
      <c r="E197" s="29"/>
      <c r="F197" s="29"/>
    </row>
    <row r="198" spans="1:6" s="64" customFormat="1" ht="12" customHeight="1">
      <c r="A198" s="139" t="s">
        <v>214</v>
      </c>
      <c r="B198" s="139"/>
      <c r="C198" s="22">
        <v>47953</v>
      </c>
      <c r="D198" s="73">
        <v>18.782974996350593</v>
      </c>
      <c r="E198" s="29"/>
      <c r="F198" s="29"/>
    </row>
    <row r="199" spans="1:6" s="64" customFormat="1" ht="12" customHeight="1">
      <c r="A199" s="21"/>
      <c r="B199" s="21"/>
      <c r="C199" s="29"/>
      <c r="D199" s="70"/>
      <c r="E199" s="29"/>
      <c r="F199" s="29"/>
    </row>
    <row r="200" spans="1:6" s="64" customFormat="1" ht="12" customHeight="1">
      <c r="A200" s="140" t="s">
        <v>264</v>
      </c>
      <c r="B200" s="140"/>
      <c r="C200" s="14">
        <v>117235</v>
      </c>
      <c r="D200" s="106">
        <v>278.2198149016932</v>
      </c>
      <c r="E200" s="10"/>
      <c r="F200" s="29"/>
    </row>
    <row r="201" spans="1:6" s="64" customFormat="1" ht="12" customHeight="1">
      <c r="A201" s="133" t="s">
        <v>259</v>
      </c>
      <c r="B201" s="133"/>
      <c r="C201" s="16">
        <v>20224</v>
      </c>
      <c r="D201" s="107">
        <v>259.18215981012656</v>
      </c>
      <c r="E201" s="29"/>
      <c r="F201" s="29"/>
    </row>
    <row r="202" spans="1:6" s="64" customFormat="1" ht="12" customHeight="1">
      <c r="A202" s="133" t="s">
        <v>260</v>
      </c>
      <c r="B202" s="133"/>
      <c r="C202" s="18">
        <v>10487</v>
      </c>
      <c r="D202" s="107">
        <v>484.4188042338133</v>
      </c>
      <c r="E202" s="24"/>
      <c r="F202" s="29"/>
    </row>
    <row r="203" spans="1:6" s="64" customFormat="1" ht="12" customHeight="1">
      <c r="A203" s="133" t="s">
        <v>261</v>
      </c>
      <c r="B203" s="133"/>
      <c r="C203" s="16">
        <v>28409</v>
      </c>
      <c r="D203" s="107">
        <v>195.99774719279102</v>
      </c>
      <c r="E203" s="29"/>
      <c r="F203" s="29"/>
    </row>
    <row r="204" spans="1:6" s="64" customFormat="1" ht="12" customHeight="1">
      <c r="A204" s="133" t="s">
        <v>262</v>
      </c>
      <c r="B204" s="133"/>
      <c r="C204" s="16">
        <v>30373</v>
      </c>
      <c r="D204" s="107">
        <v>494.4358476278273</v>
      </c>
      <c r="E204" s="29"/>
      <c r="F204" s="29"/>
    </row>
    <row r="205" spans="1:6" s="64" customFormat="1" ht="12" customHeight="1">
      <c r="A205" s="76" t="s">
        <v>263</v>
      </c>
      <c r="B205" s="76"/>
      <c r="C205" s="22">
        <v>27742</v>
      </c>
      <c r="D205" s="73">
        <v>61.62857760795906</v>
      </c>
      <c r="E205" s="29"/>
      <c r="F205" s="29"/>
    </row>
    <row r="206" spans="1:6" s="64" customFormat="1" ht="12" customHeight="1">
      <c r="A206" s="25"/>
      <c r="B206" s="25"/>
      <c r="C206" s="26"/>
      <c r="D206" s="70"/>
      <c r="E206" s="29"/>
      <c r="F206" s="29"/>
    </row>
    <row r="207" spans="1:6" s="64" customFormat="1" ht="12" customHeight="1">
      <c r="A207" s="61" t="s">
        <v>265</v>
      </c>
      <c r="B207" s="61"/>
      <c r="C207" s="79">
        <v>156537</v>
      </c>
      <c r="D207" s="69">
        <v>16.17508959543111</v>
      </c>
      <c r="E207" s="10"/>
      <c r="F207" s="29"/>
    </row>
    <row r="208" spans="1:4" s="80" customFormat="1" ht="7.5" customHeight="1">
      <c r="A208" s="134"/>
      <c r="B208" s="135"/>
      <c r="C208" s="135"/>
      <c r="D208" s="135"/>
    </row>
    <row r="209" spans="1:5" s="63" customFormat="1" ht="12" customHeight="1">
      <c r="A209" s="131" t="s">
        <v>275</v>
      </c>
      <c r="B209" s="135"/>
      <c r="C209" s="135"/>
      <c r="D209" s="135"/>
      <c r="E209" s="102"/>
    </row>
    <row r="210" spans="1:249" s="15" customFormat="1" ht="12.75">
      <c r="A210" s="137" t="s">
        <v>285</v>
      </c>
      <c r="B210" s="137"/>
      <c r="C210" s="137"/>
      <c r="D210" s="135"/>
      <c r="E210" s="80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</row>
    <row r="211" spans="1:249" s="15" customFormat="1" ht="12.75">
      <c r="A211" s="138" t="s">
        <v>248</v>
      </c>
      <c r="B211" s="138"/>
      <c r="C211" s="138"/>
      <c r="D211" s="135"/>
      <c r="E211" s="103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  <c r="GG211" s="59"/>
      <c r="GH211" s="59"/>
      <c r="GI211" s="59"/>
      <c r="GJ211" s="59"/>
      <c r="GK211" s="59"/>
      <c r="GL211" s="59"/>
      <c r="GM211" s="59"/>
      <c r="GN211" s="59"/>
      <c r="GO211" s="59"/>
      <c r="GP211" s="59"/>
      <c r="GQ211" s="59"/>
      <c r="GR211" s="59"/>
      <c r="GS211" s="59"/>
      <c r="GT211" s="59"/>
      <c r="GU211" s="59"/>
      <c r="GV211" s="59"/>
      <c r="GW211" s="59"/>
      <c r="GX211" s="59"/>
      <c r="GY211" s="59"/>
      <c r="GZ211" s="59"/>
      <c r="HA211" s="59"/>
      <c r="HB211" s="59"/>
      <c r="HC211" s="59"/>
      <c r="HD211" s="59"/>
      <c r="HE211" s="59"/>
      <c r="HF211" s="59"/>
      <c r="HG211" s="59"/>
      <c r="HH211" s="59"/>
      <c r="HI211" s="59"/>
      <c r="HJ211" s="59"/>
      <c r="HK211" s="59"/>
      <c r="HL211" s="59"/>
      <c r="HM211" s="59"/>
      <c r="HN211" s="59"/>
      <c r="HO211" s="59"/>
      <c r="HP211" s="59"/>
      <c r="HQ211" s="59"/>
      <c r="HR211" s="59"/>
      <c r="HS211" s="59"/>
      <c r="HT211" s="59"/>
      <c r="HU211" s="59"/>
      <c r="HV211" s="59"/>
      <c r="HW211" s="59"/>
      <c r="HX211" s="59"/>
      <c r="HY211" s="59"/>
      <c r="HZ211" s="59"/>
      <c r="IA211" s="59"/>
      <c r="IB211" s="59"/>
      <c r="IC211" s="59"/>
      <c r="ID211" s="59"/>
      <c r="IE211" s="59"/>
      <c r="IF211" s="59"/>
      <c r="IG211" s="59"/>
      <c r="IH211" s="59"/>
      <c r="II211" s="59"/>
      <c r="IJ211" s="59"/>
      <c r="IK211" s="59"/>
      <c r="IL211" s="59"/>
      <c r="IM211" s="59"/>
      <c r="IN211" s="59"/>
      <c r="IO211" s="59"/>
    </row>
    <row r="212" spans="1:249" s="15" customFormat="1" ht="23.25" customHeight="1">
      <c r="A212" s="129" t="s">
        <v>256</v>
      </c>
      <c r="B212" s="129"/>
      <c r="C212" s="129"/>
      <c r="D212" s="155"/>
      <c r="E212" s="103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59"/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  <c r="FJ212" s="59"/>
      <c r="FK212" s="59"/>
      <c r="FL212" s="59"/>
      <c r="FM212" s="59"/>
      <c r="FN212" s="59"/>
      <c r="FO212" s="59"/>
      <c r="FP212" s="59"/>
      <c r="FQ212" s="59"/>
      <c r="FR212" s="59"/>
      <c r="FS212" s="59"/>
      <c r="FT212" s="59"/>
      <c r="FU212" s="59"/>
      <c r="FV212" s="59"/>
      <c r="FW212" s="59"/>
      <c r="FX212" s="59"/>
      <c r="FY212" s="59"/>
      <c r="FZ212" s="59"/>
      <c r="GA212" s="59"/>
      <c r="GB212" s="59"/>
      <c r="GC212" s="59"/>
      <c r="GD212" s="59"/>
      <c r="GE212" s="59"/>
      <c r="GF212" s="59"/>
      <c r="GG212" s="59"/>
      <c r="GH212" s="59"/>
      <c r="GI212" s="59"/>
      <c r="GJ212" s="59"/>
      <c r="GK212" s="59"/>
      <c r="GL212" s="59"/>
      <c r="GM212" s="59"/>
      <c r="GN212" s="59"/>
      <c r="GO212" s="59"/>
      <c r="GP212" s="59"/>
      <c r="GQ212" s="59"/>
      <c r="GR212" s="59"/>
      <c r="GS212" s="59"/>
      <c r="GT212" s="59"/>
      <c r="GU212" s="59"/>
      <c r="GV212" s="59"/>
      <c r="GW212" s="59"/>
      <c r="GX212" s="59"/>
      <c r="GY212" s="59"/>
      <c r="GZ212" s="59"/>
      <c r="HA212" s="59"/>
      <c r="HB212" s="59"/>
      <c r="HC212" s="59"/>
      <c r="HD212" s="59"/>
      <c r="HE212" s="59"/>
      <c r="HF212" s="59"/>
      <c r="HG212" s="59"/>
      <c r="HH212" s="59"/>
      <c r="HI212" s="59"/>
      <c r="HJ212" s="59"/>
      <c r="HK212" s="59"/>
      <c r="HL212" s="59"/>
      <c r="HM212" s="59"/>
      <c r="HN212" s="59"/>
      <c r="HO212" s="59"/>
      <c r="HP212" s="59"/>
      <c r="HQ212" s="59"/>
      <c r="HR212" s="59"/>
      <c r="HS212" s="59"/>
      <c r="HT212" s="59"/>
      <c r="HU212" s="59"/>
      <c r="HV212" s="59"/>
      <c r="HW212" s="59"/>
      <c r="HX212" s="59"/>
      <c r="HY212" s="59"/>
      <c r="HZ212" s="59"/>
      <c r="IA212" s="59"/>
      <c r="IB212" s="59"/>
      <c r="IC212" s="59"/>
      <c r="ID212" s="59"/>
      <c r="IE212" s="59"/>
      <c r="IF212" s="59"/>
      <c r="IG212" s="59"/>
      <c r="IH212" s="59"/>
      <c r="II212" s="59"/>
      <c r="IJ212" s="59"/>
      <c r="IK212" s="59"/>
      <c r="IL212" s="59"/>
      <c r="IM212" s="59"/>
      <c r="IN212" s="59"/>
      <c r="IO212" s="59"/>
    </row>
    <row r="213" spans="1:5" s="65" customFormat="1" ht="12" customHeight="1">
      <c r="A213" s="131" t="s">
        <v>267</v>
      </c>
      <c r="B213" s="135"/>
      <c r="C213" s="135"/>
      <c r="D213" s="135"/>
      <c r="E213" s="93"/>
    </row>
    <row r="214" spans="1:249" s="15" customFormat="1" ht="7.5" customHeight="1">
      <c r="A214" s="127"/>
      <c r="B214" s="127"/>
      <c r="C214" s="127"/>
      <c r="D214" s="135"/>
      <c r="E214" s="103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  <c r="GC214" s="59"/>
      <c r="GD214" s="59"/>
      <c r="GE214" s="59"/>
      <c r="GF214" s="59"/>
      <c r="GG214" s="59"/>
      <c r="GH214" s="59"/>
      <c r="GI214" s="59"/>
      <c r="GJ214" s="59"/>
      <c r="GK214" s="59"/>
      <c r="GL214" s="59"/>
      <c r="GM214" s="59"/>
      <c r="GN214" s="59"/>
      <c r="GO214" s="59"/>
      <c r="GP214" s="59"/>
      <c r="GQ214" s="59"/>
      <c r="GR214" s="59"/>
      <c r="GS214" s="59"/>
      <c r="GT214" s="59"/>
      <c r="GU214" s="59"/>
      <c r="GV214" s="59"/>
      <c r="GW214" s="59"/>
      <c r="GX214" s="59"/>
      <c r="GY214" s="59"/>
      <c r="GZ214" s="59"/>
      <c r="HA214" s="59"/>
      <c r="HB214" s="59"/>
      <c r="HC214" s="59"/>
      <c r="HD214" s="59"/>
      <c r="HE214" s="59"/>
      <c r="HF214" s="59"/>
      <c r="HG214" s="59"/>
      <c r="HH214" s="59"/>
      <c r="HI214" s="59"/>
      <c r="HJ214" s="59"/>
      <c r="HK214" s="59"/>
      <c r="HL214" s="59"/>
      <c r="HM214" s="59"/>
      <c r="HN214" s="59"/>
      <c r="HO214" s="59"/>
      <c r="HP214" s="59"/>
      <c r="HQ214" s="59"/>
      <c r="HR214" s="59"/>
      <c r="HS214" s="59"/>
      <c r="HT214" s="59"/>
      <c r="HU214" s="59"/>
      <c r="HV214" s="59"/>
      <c r="HW214" s="59"/>
      <c r="HX214" s="59"/>
      <c r="HY214" s="59"/>
      <c r="HZ214" s="59"/>
      <c r="IA214" s="59"/>
      <c r="IB214" s="59"/>
      <c r="IC214" s="59"/>
      <c r="ID214" s="59"/>
      <c r="IE214" s="59"/>
      <c r="IF214" s="59"/>
      <c r="IG214" s="59"/>
      <c r="IH214" s="59"/>
      <c r="II214" s="59"/>
      <c r="IJ214" s="59"/>
      <c r="IK214" s="59"/>
      <c r="IL214" s="59"/>
      <c r="IM214" s="59"/>
      <c r="IN214" s="59"/>
      <c r="IO214" s="59"/>
    </row>
    <row r="215" spans="1:249" s="15" customFormat="1" ht="21" customHeight="1">
      <c r="A215" s="132" t="s">
        <v>257</v>
      </c>
      <c r="B215" s="132"/>
      <c r="C215" s="132"/>
      <c r="D215" s="155"/>
      <c r="E215" s="103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  <c r="GC215" s="59"/>
      <c r="GD215" s="59"/>
      <c r="GE215" s="59"/>
      <c r="GF215" s="59"/>
      <c r="GG215" s="59"/>
      <c r="GH215" s="59"/>
      <c r="GI215" s="59"/>
      <c r="GJ215" s="59"/>
      <c r="GK215" s="59"/>
      <c r="GL215" s="59"/>
      <c r="GM215" s="59"/>
      <c r="GN215" s="59"/>
      <c r="GO215" s="59"/>
      <c r="GP215" s="59"/>
      <c r="GQ215" s="59"/>
      <c r="GR215" s="59"/>
      <c r="GS215" s="59"/>
      <c r="GT215" s="59"/>
      <c r="GU215" s="59"/>
      <c r="GV215" s="59"/>
      <c r="GW215" s="59"/>
      <c r="GX215" s="59"/>
      <c r="GY215" s="59"/>
      <c r="GZ215" s="59"/>
      <c r="HA215" s="59"/>
      <c r="HB215" s="59"/>
      <c r="HC215" s="59"/>
      <c r="HD215" s="59"/>
      <c r="HE215" s="59"/>
      <c r="HF215" s="59"/>
      <c r="HG215" s="59"/>
      <c r="HH215" s="59"/>
      <c r="HI215" s="59"/>
      <c r="HJ215" s="59"/>
      <c r="HK215" s="59"/>
      <c r="HL215" s="59"/>
      <c r="HM215" s="59"/>
      <c r="HN215" s="59"/>
      <c r="HO215" s="59"/>
      <c r="HP215" s="59"/>
      <c r="HQ215" s="59"/>
      <c r="HR215" s="59"/>
      <c r="HS215" s="59"/>
      <c r="HT215" s="59"/>
      <c r="HU215" s="59"/>
      <c r="HV215" s="59"/>
      <c r="HW215" s="59"/>
      <c r="HX215" s="59"/>
      <c r="HY215" s="59"/>
      <c r="HZ215" s="59"/>
      <c r="IA215" s="59"/>
      <c r="IB215" s="59"/>
      <c r="IC215" s="59"/>
      <c r="ID215" s="59"/>
      <c r="IE215" s="59"/>
      <c r="IF215" s="59"/>
      <c r="IG215" s="59"/>
      <c r="IH215" s="59"/>
      <c r="II215" s="59"/>
      <c r="IJ215" s="59"/>
      <c r="IK215" s="59"/>
      <c r="IL215" s="59"/>
      <c r="IM215" s="59"/>
      <c r="IN215" s="59"/>
      <c r="IO215" s="59"/>
    </row>
    <row r="216" spans="1:249" s="49" customFormat="1" ht="7.5" customHeight="1">
      <c r="A216" s="127"/>
      <c r="B216" s="127"/>
      <c r="C216" s="127"/>
      <c r="D216" s="135"/>
      <c r="E216" s="103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  <c r="HJ216" s="59"/>
      <c r="HK216" s="59"/>
      <c r="HL216" s="59"/>
      <c r="HM216" s="59"/>
      <c r="HN216" s="59"/>
      <c r="HO216" s="59"/>
      <c r="HP216" s="59"/>
      <c r="HQ216" s="59"/>
      <c r="HR216" s="59"/>
      <c r="HS216" s="59"/>
      <c r="HT216" s="59"/>
      <c r="HU216" s="59"/>
      <c r="HV216" s="59"/>
      <c r="HW216" s="59"/>
      <c r="HX216" s="59"/>
      <c r="HY216" s="59"/>
      <c r="HZ216" s="59"/>
      <c r="IA216" s="59"/>
      <c r="IB216" s="59"/>
      <c r="IC216" s="59"/>
      <c r="ID216" s="59"/>
      <c r="IE216" s="59"/>
      <c r="IF216" s="59"/>
      <c r="IG216" s="59"/>
      <c r="IH216" s="59"/>
      <c r="II216" s="59"/>
      <c r="IJ216" s="59"/>
      <c r="IK216" s="59"/>
      <c r="IL216" s="59"/>
      <c r="IM216" s="59"/>
      <c r="IN216" s="59"/>
      <c r="IO216" s="59"/>
    </row>
    <row r="217" spans="1:249" s="1" customFormat="1" ht="12.75">
      <c r="A217" s="127" t="s">
        <v>286</v>
      </c>
      <c r="B217" s="127"/>
      <c r="C217" s="127"/>
      <c r="D217" s="135"/>
      <c r="E217" s="103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59"/>
      <c r="HB217" s="59"/>
      <c r="HC217" s="59"/>
      <c r="HD217" s="59"/>
      <c r="HE217" s="59"/>
      <c r="HF217" s="59"/>
      <c r="HG217" s="59"/>
      <c r="HH217" s="59"/>
      <c r="HI217" s="59"/>
      <c r="HJ217" s="59"/>
      <c r="HK217" s="59"/>
      <c r="HL217" s="59"/>
      <c r="HM217" s="59"/>
      <c r="HN217" s="59"/>
      <c r="HO217" s="59"/>
      <c r="HP217" s="59"/>
      <c r="HQ217" s="59"/>
      <c r="HR217" s="59"/>
      <c r="HS217" s="59"/>
      <c r="HT217" s="59"/>
      <c r="HU217" s="59"/>
      <c r="HV217" s="59"/>
      <c r="HW217" s="59"/>
      <c r="HX217" s="59"/>
      <c r="HY217" s="59"/>
      <c r="HZ217" s="59"/>
      <c r="IA217" s="59"/>
      <c r="IB217" s="59"/>
      <c r="IC217" s="59"/>
      <c r="ID217" s="59"/>
      <c r="IE217" s="59"/>
      <c r="IF217" s="59"/>
      <c r="IG217" s="59"/>
      <c r="IH217" s="59"/>
      <c r="II217" s="59"/>
      <c r="IJ217" s="59"/>
      <c r="IK217" s="59"/>
      <c r="IL217" s="59"/>
      <c r="IM217" s="59"/>
      <c r="IN217" s="59"/>
      <c r="IO217" s="59"/>
    </row>
    <row r="218" spans="1:249" s="1" customFormat="1" ht="12.75">
      <c r="A218" s="127" t="s">
        <v>223</v>
      </c>
      <c r="B218" s="127"/>
      <c r="C218" s="127"/>
      <c r="D218" s="135"/>
      <c r="E218" s="103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  <c r="GG218" s="59"/>
      <c r="GH218" s="59"/>
      <c r="GI218" s="59"/>
      <c r="GJ218" s="59"/>
      <c r="GK218" s="59"/>
      <c r="GL218" s="59"/>
      <c r="GM218" s="59"/>
      <c r="GN218" s="59"/>
      <c r="GO218" s="59"/>
      <c r="GP218" s="59"/>
      <c r="GQ218" s="59"/>
      <c r="GR218" s="59"/>
      <c r="GS218" s="59"/>
      <c r="GT218" s="59"/>
      <c r="GU218" s="59"/>
      <c r="GV218" s="59"/>
      <c r="GW218" s="59"/>
      <c r="GX218" s="59"/>
      <c r="GY218" s="59"/>
      <c r="GZ218" s="59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  <c r="HP218" s="59"/>
      <c r="HQ218" s="59"/>
      <c r="HR218" s="59"/>
      <c r="HS218" s="59"/>
      <c r="HT218" s="59"/>
      <c r="HU218" s="59"/>
      <c r="HV218" s="59"/>
      <c r="HW218" s="59"/>
      <c r="HX218" s="59"/>
      <c r="HY218" s="59"/>
      <c r="HZ218" s="59"/>
      <c r="IA218" s="59"/>
      <c r="IB218" s="59"/>
      <c r="IC218" s="59"/>
      <c r="ID218" s="59"/>
      <c r="IE218" s="59"/>
      <c r="IF218" s="59"/>
      <c r="IG218" s="59"/>
      <c r="IH218" s="59"/>
      <c r="II218" s="59"/>
      <c r="IJ218" s="59"/>
      <c r="IK218" s="59"/>
      <c r="IL218" s="59"/>
      <c r="IM218" s="59"/>
      <c r="IN218" s="59"/>
      <c r="IO218" s="59"/>
    </row>
    <row r="219" spans="1:5" s="65" customFormat="1" ht="12" customHeight="1">
      <c r="A219" s="75"/>
      <c r="B219" s="74"/>
      <c r="C219" s="74"/>
      <c r="D219" s="111"/>
      <c r="E219" s="93"/>
    </row>
    <row r="220" spans="1:5" s="63" customFormat="1" ht="12" customHeight="1">
      <c r="A220" s="93"/>
      <c r="B220" s="93"/>
      <c r="C220" s="93"/>
      <c r="D220" s="112"/>
      <c r="E220" s="93"/>
    </row>
  </sheetData>
  <sheetProtection/>
  <mergeCells count="178">
    <mergeCell ref="A1:D1"/>
    <mergeCell ref="A2:D2"/>
    <mergeCell ref="A3:D3"/>
    <mergeCell ref="A4:D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60:B160"/>
    <mergeCell ref="A161:B161"/>
    <mergeCell ref="A162:B162"/>
    <mergeCell ref="A163:B163"/>
    <mergeCell ref="A164:B164"/>
    <mergeCell ref="A165:B165"/>
    <mergeCell ref="A166:B166"/>
    <mergeCell ref="A169:B169"/>
    <mergeCell ref="A170:B170"/>
    <mergeCell ref="A171:B171"/>
    <mergeCell ref="A173:B173"/>
    <mergeCell ref="A174:B174"/>
    <mergeCell ref="A175:B175"/>
    <mergeCell ref="A176:B176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214:D214"/>
    <mergeCell ref="A200:B200"/>
    <mergeCell ref="A201:B201"/>
    <mergeCell ref="A202:B202"/>
    <mergeCell ref="A203:B203"/>
    <mergeCell ref="A204:B204"/>
    <mergeCell ref="A218:D218"/>
    <mergeCell ref="A216:D216"/>
    <mergeCell ref="A208:D208"/>
    <mergeCell ref="A209:D209"/>
    <mergeCell ref="A210:D210"/>
    <mergeCell ref="A211:D211"/>
    <mergeCell ref="A212:D212"/>
    <mergeCell ref="A213:D213"/>
    <mergeCell ref="A215:D215"/>
    <mergeCell ref="A217:D2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2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81" customWidth="1"/>
    <col min="2" max="2" width="31.00390625" style="81" customWidth="1"/>
    <col min="3" max="3" width="15.7109375" style="82" customWidth="1"/>
    <col min="4" max="4" width="15.7109375" style="84" customWidth="1"/>
    <col min="5" max="16384" width="9.140625" style="81" customWidth="1"/>
  </cols>
  <sheetData>
    <row r="1" spans="1:4" s="3" customFormat="1" ht="12.75" customHeight="1">
      <c r="A1" s="148"/>
      <c r="B1" s="148"/>
      <c r="C1" s="148"/>
      <c r="D1" s="135"/>
    </row>
    <row r="2" spans="1:4" s="3" customFormat="1" ht="12.75" customHeight="1">
      <c r="A2" s="149" t="s">
        <v>279</v>
      </c>
      <c r="B2" s="149"/>
      <c r="C2" s="149"/>
      <c r="D2" s="135"/>
    </row>
    <row r="3" spans="1:4" s="4" customFormat="1" ht="12.75" customHeight="1">
      <c r="A3" s="150"/>
      <c r="B3" s="150"/>
      <c r="C3" s="150"/>
      <c r="D3" s="135"/>
    </row>
    <row r="4" spans="1:4" s="4" customFormat="1" ht="12.75" customHeight="1">
      <c r="A4" s="151"/>
      <c r="B4" s="151"/>
      <c r="C4" s="151"/>
      <c r="D4" s="156"/>
    </row>
    <row r="5" spans="1:4" s="5" customFormat="1" ht="12" customHeight="1">
      <c r="A5" s="153"/>
      <c r="B5" s="153"/>
      <c r="C5" s="6" t="s">
        <v>218</v>
      </c>
      <c r="D5" s="66" t="s">
        <v>225</v>
      </c>
    </row>
    <row r="6" spans="1:4" s="5" customFormat="1" ht="12" customHeight="1">
      <c r="A6" s="154"/>
      <c r="B6" s="154"/>
      <c r="C6" s="7" t="s">
        <v>224</v>
      </c>
      <c r="D6" s="94"/>
    </row>
    <row r="7" spans="1:4" s="8" customFormat="1" ht="12" customHeight="1">
      <c r="A7" s="146"/>
      <c r="B7" s="146"/>
      <c r="C7" s="146"/>
      <c r="D7" s="95"/>
    </row>
    <row r="8" spans="1:4" s="77" customFormat="1" ht="12" customHeight="1">
      <c r="A8" s="147" t="s">
        <v>255</v>
      </c>
      <c r="B8" s="147"/>
      <c r="C8" s="10">
        <v>281216</v>
      </c>
      <c r="D8" s="30">
        <v>125.64825614474282</v>
      </c>
    </row>
    <row r="9" spans="1:4" s="77" customFormat="1" ht="12" customHeight="1">
      <c r="A9" s="11"/>
      <c r="B9" s="11"/>
      <c r="C9" s="12"/>
      <c r="D9" s="31"/>
    </row>
    <row r="10" spans="1:5" s="78" customFormat="1" ht="12" customHeight="1">
      <c r="A10" s="140" t="s">
        <v>0</v>
      </c>
      <c r="B10" s="140"/>
      <c r="C10" s="14">
        <v>98573</v>
      </c>
      <c r="D10" s="32">
        <v>25.493796475708358</v>
      </c>
      <c r="E10" s="77"/>
    </row>
    <row r="11" spans="1:5" s="64" customFormat="1" ht="12" customHeight="1">
      <c r="A11" s="133" t="s">
        <v>1</v>
      </c>
      <c r="B11" s="133"/>
      <c r="C11" s="16">
        <v>47955</v>
      </c>
      <c r="D11" s="33">
        <v>19.003232196851215</v>
      </c>
      <c r="E11" s="77"/>
    </row>
    <row r="12" spans="1:5" s="64" customFormat="1" ht="12" customHeight="1">
      <c r="A12" s="17"/>
      <c r="B12" s="18" t="s">
        <v>2</v>
      </c>
      <c r="C12" s="16">
        <v>27611</v>
      </c>
      <c r="D12" s="33">
        <v>11.680127485422478</v>
      </c>
      <c r="E12" s="77"/>
    </row>
    <row r="13" spans="1:5" s="64" customFormat="1" ht="12" customHeight="1">
      <c r="A13" s="17"/>
      <c r="B13" s="18" t="s">
        <v>3</v>
      </c>
      <c r="C13" s="16">
        <v>13259</v>
      </c>
      <c r="D13" s="33">
        <v>21.894562184176785</v>
      </c>
      <c r="E13" s="77"/>
    </row>
    <row r="14" spans="1:5" s="64" customFormat="1" ht="12" customHeight="1">
      <c r="A14" s="17"/>
      <c r="B14" s="19" t="s">
        <v>4</v>
      </c>
      <c r="C14" s="16">
        <v>7085</v>
      </c>
      <c r="D14" s="33">
        <v>42.131263232180665</v>
      </c>
      <c r="E14" s="77"/>
    </row>
    <row r="15" spans="1:5" s="64" customFormat="1" ht="12" customHeight="1">
      <c r="A15" s="133" t="s">
        <v>5</v>
      </c>
      <c r="B15" s="133"/>
      <c r="C15" s="16">
        <v>36058</v>
      </c>
      <c r="D15" s="33">
        <v>15.757945532198125</v>
      </c>
      <c r="E15" s="77"/>
    </row>
    <row r="16" spans="1:5" s="64" customFormat="1" ht="12" customHeight="1">
      <c r="A16" s="17"/>
      <c r="B16" s="18" t="s">
        <v>6</v>
      </c>
      <c r="C16" s="16">
        <v>20200</v>
      </c>
      <c r="D16" s="33">
        <v>8.925742574257425</v>
      </c>
      <c r="E16" s="77"/>
    </row>
    <row r="17" spans="1:5" s="64" customFormat="1" ht="12" customHeight="1">
      <c r="A17" s="17"/>
      <c r="B17" s="18" t="s">
        <v>7</v>
      </c>
      <c r="C17" s="16">
        <v>6178</v>
      </c>
      <c r="D17" s="33">
        <v>29.265134347685333</v>
      </c>
      <c r="E17" s="77"/>
    </row>
    <row r="18" spans="1:5" s="64" customFormat="1" ht="12" customHeight="1">
      <c r="A18" s="20"/>
      <c r="B18" s="18" t="s">
        <v>8</v>
      </c>
      <c r="C18" s="16">
        <v>9680</v>
      </c>
      <c r="D18" s="33">
        <v>21.394628099173556</v>
      </c>
      <c r="E18" s="77"/>
    </row>
    <row r="19" spans="1:5" s="64" customFormat="1" ht="12" customHeight="1">
      <c r="A19" s="139" t="s">
        <v>9</v>
      </c>
      <c r="B19" s="139"/>
      <c r="C19" s="22">
        <v>14560</v>
      </c>
      <c r="D19" s="34">
        <v>70.98214285714286</v>
      </c>
      <c r="E19" s="77"/>
    </row>
    <row r="20" spans="1:5" s="64" customFormat="1" ht="12" customHeight="1">
      <c r="A20" s="20"/>
      <c r="B20" s="20"/>
      <c r="C20" s="20"/>
      <c r="D20" s="35"/>
      <c r="E20" s="77"/>
    </row>
    <row r="21" spans="1:5" s="78" customFormat="1" ht="12" customHeight="1">
      <c r="A21" s="140" t="s">
        <v>234</v>
      </c>
      <c r="B21" s="140"/>
      <c r="C21" s="14">
        <v>111994</v>
      </c>
      <c r="D21" s="32">
        <v>62.5435291176313</v>
      </c>
      <c r="E21" s="77"/>
    </row>
    <row r="22" spans="1:5" s="64" customFormat="1" ht="12" customHeight="1">
      <c r="A22" s="133" t="s">
        <v>11</v>
      </c>
      <c r="B22" s="133"/>
      <c r="C22" s="16">
        <v>6800</v>
      </c>
      <c r="D22" s="33">
        <v>610.7058823529412</v>
      </c>
      <c r="E22" s="77"/>
    </row>
    <row r="23" spans="1:5" s="64" customFormat="1" ht="12" customHeight="1">
      <c r="A23" s="133" t="s">
        <v>12</v>
      </c>
      <c r="B23" s="133"/>
      <c r="C23" s="16">
        <v>5179</v>
      </c>
      <c r="D23" s="33">
        <v>100.25101370921028</v>
      </c>
      <c r="E23" s="77"/>
    </row>
    <row r="24" spans="1:5" s="64" customFormat="1" ht="12" customHeight="1">
      <c r="A24" s="133" t="s">
        <v>13</v>
      </c>
      <c r="B24" s="133"/>
      <c r="C24" s="16">
        <v>26041</v>
      </c>
      <c r="D24" s="33">
        <v>49.679351791405864</v>
      </c>
      <c r="E24" s="77"/>
    </row>
    <row r="25" spans="1:5" s="64" customFormat="1" ht="12" customHeight="1">
      <c r="A25" s="23"/>
      <c r="B25" s="18" t="s">
        <v>14</v>
      </c>
      <c r="C25" s="16">
        <v>15578</v>
      </c>
      <c r="D25" s="33">
        <v>5.655411477724996</v>
      </c>
      <c r="E25" s="77"/>
    </row>
    <row r="26" spans="1:5" s="64" customFormat="1" ht="12" customHeight="1">
      <c r="A26" s="20"/>
      <c r="B26" s="18" t="s">
        <v>15</v>
      </c>
      <c r="C26" s="16">
        <v>10463</v>
      </c>
      <c r="D26" s="33">
        <v>115.22507884927842</v>
      </c>
      <c r="E26" s="77"/>
    </row>
    <row r="27" spans="1:5" s="64" customFormat="1" ht="12" customHeight="1">
      <c r="A27" s="133" t="s">
        <v>16</v>
      </c>
      <c r="B27" s="133"/>
      <c r="C27" s="16">
        <v>6498</v>
      </c>
      <c r="D27" s="33">
        <v>57.4946137273007</v>
      </c>
      <c r="E27" s="77"/>
    </row>
    <row r="28" spans="1:5" s="64" customFormat="1" ht="12" customHeight="1">
      <c r="A28" s="23"/>
      <c r="B28" s="18" t="s">
        <v>17</v>
      </c>
      <c r="C28" s="16">
        <v>5339</v>
      </c>
      <c r="D28" s="33">
        <v>21.48342386214647</v>
      </c>
      <c r="E28" s="77"/>
    </row>
    <row r="29" spans="1:5" s="64" customFormat="1" ht="12" customHeight="1">
      <c r="A29" s="20"/>
      <c r="B29" s="18" t="s">
        <v>18</v>
      </c>
      <c r="C29" s="16">
        <v>1159</v>
      </c>
      <c r="D29" s="33">
        <v>223.38222605694563</v>
      </c>
      <c r="E29" s="77"/>
    </row>
    <row r="30" spans="1:5" s="64" customFormat="1" ht="12" customHeight="1">
      <c r="A30" s="133" t="s">
        <v>19</v>
      </c>
      <c r="B30" s="133"/>
      <c r="C30" s="16">
        <v>10539</v>
      </c>
      <c r="D30" s="33">
        <v>6.471202201347376</v>
      </c>
      <c r="E30" s="77"/>
    </row>
    <row r="31" spans="1:5" s="64" customFormat="1" ht="12" customHeight="1">
      <c r="A31" s="133" t="s">
        <v>235</v>
      </c>
      <c r="B31" s="133"/>
      <c r="C31" s="16">
        <v>56937</v>
      </c>
      <c r="D31" s="33">
        <v>10.485273196691079</v>
      </c>
      <c r="E31" s="77"/>
    </row>
    <row r="32" spans="1:5" s="64" customFormat="1" ht="12" customHeight="1">
      <c r="A32" s="23"/>
      <c r="B32" s="18" t="s">
        <v>21</v>
      </c>
      <c r="C32" s="16">
        <v>18753</v>
      </c>
      <c r="D32" s="33">
        <v>2.714232389484349</v>
      </c>
      <c r="E32" s="77"/>
    </row>
    <row r="33" spans="1:5" s="64" customFormat="1" ht="12" customHeight="1">
      <c r="A33" s="17"/>
      <c r="B33" s="18" t="s">
        <v>22</v>
      </c>
      <c r="C33" s="16">
        <v>9206</v>
      </c>
      <c r="D33" s="33">
        <v>2.0855963502063872</v>
      </c>
      <c r="E33" s="77"/>
    </row>
    <row r="34" spans="1:5" s="64" customFormat="1" ht="12" customHeight="1">
      <c r="A34" s="17"/>
      <c r="B34" s="24" t="s">
        <v>236</v>
      </c>
      <c r="C34" s="22">
        <v>28978</v>
      </c>
      <c r="D34" s="34">
        <v>18.18275933466768</v>
      </c>
      <c r="E34" s="77"/>
    </row>
    <row r="35" spans="1:5" s="64" customFormat="1" ht="12" customHeight="1">
      <c r="A35" s="20"/>
      <c r="B35" s="20"/>
      <c r="C35" s="20"/>
      <c r="D35" s="35"/>
      <c r="E35" s="77"/>
    </row>
    <row r="36" spans="1:5" s="78" customFormat="1" ht="12" customHeight="1">
      <c r="A36" s="140" t="s">
        <v>24</v>
      </c>
      <c r="B36" s="140"/>
      <c r="C36" s="14">
        <v>21062</v>
      </c>
      <c r="D36" s="32">
        <v>262.6198841515526</v>
      </c>
      <c r="E36" s="77"/>
    </row>
    <row r="37" spans="1:5" s="64" customFormat="1" ht="12" customHeight="1">
      <c r="A37" s="133" t="s">
        <v>25</v>
      </c>
      <c r="B37" s="133"/>
      <c r="C37" s="16">
        <v>19569</v>
      </c>
      <c r="D37" s="33">
        <v>254.66809750114976</v>
      </c>
      <c r="E37" s="77"/>
    </row>
    <row r="38" spans="1:5" s="64" customFormat="1" ht="12" customHeight="1">
      <c r="A38" s="139" t="s">
        <v>26</v>
      </c>
      <c r="B38" s="139"/>
      <c r="C38" s="22">
        <v>1493</v>
      </c>
      <c r="D38" s="34">
        <v>366.8452779638312</v>
      </c>
      <c r="E38" s="77"/>
    </row>
    <row r="39" spans="1:5" s="64" customFormat="1" ht="12" customHeight="1">
      <c r="A39" s="20"/>
      <c r="B39" s="20"/>
      <c r="C39" s="20"/>
      <c r="D39" s="35"/>
      <c r="E39" s="77"/>
    </row>
    <row r="40" spans="1:5" s="78" customFormat="1" ht="12" customHeight="1">
      <c r="A40" s="140" t="s">
        <v>27</v>
      </c>
      <c r="B40" s="140"/>
      <c r="C40" s="14">
        <v>29507</v>
      </c>
      <c r="D40" s="32">
        <v>497.00071169552984</v>
      </c>
      <c r="E40" s="77"/>
    </row>
    <row r="41" spans="1:5" s="64" customFormat="1" ht="12" customHeight="1">
      <c r="A41" s="133" t="s">
        <v>28</v>
      </c>
      <c r="B41" s="133"/>
      <c r="C41" s="16">
        <v>10376</v>
      </c>
      <c r="D41" s="33">
        <v>956.1873554356207</v>
      </c>
      <c r="E41" s="77"/>
    </row>
    <row r="42" spans="1:5" s="64" customFormat="1" ht="12" customHeight="1">
      <c r="A42" s="145" t="s">
        <v>29</v>
      </c>
      <c r="B42" s="145"/>
      <c r="C42" s="16">
        <v>11487</v>
      </c>
      <c r="D42" s="33">
        <v>206.35501001131712</v>
      </c>
      <c r="E42" s="77"/>
    </row>
    <row r="43" spans="1:5" s="64" customFormat="1" ht="12" customHeight="1">
      <c r="A43" s="24"/>
      <c r="B43" s="18" t="s">
        <v>30</v>
      </c>
      <c r="C43" s="16">
        <v>7024</v>
      </c>
      <c r="D43" s="33">
        <v>194.1486332574032</v>
      </c>
      <c r="E43" s="77"/>
    </row>
    <row r="44" spans="1:5" s="64" customFormat="1" ht="12" customHeight="1">
      <c r="A44" s="24"/>
      <c r="B44" s="18" t="s">
        <v>31</v>
      </c>
      <c r="C44" s="16">
        <v>4463</v>
      </c>
      <c r="D44" s="33">
        <v>225.56576293972665</v>
      </c>
      <c r="E44" s="77"/>
    </row>
    <row r="45" spans="1:5" s="64" customFormat="1" ht="12" customHeight="1">
      <c r="A45" s="133" t="s">
        <v>33</v>
      </c>
      <c r="B45" s="133"/>
      <c r="C45" s="16">
        <v>7644</v>
      </c>
      <c r="D45" s="33">
        <v>310.46572475143904</v>
      </c>
      <c r="E45" s="77"/>
    </row>
    <row r="46" spans="1:5" s="64" customFormat="1" ht="12" customHeight="1">
      <c r="A46" s="24"/>
      <c r="B46" s="18" t="s">
        <v>34</v>
      </c>
      <c r="C46" s="16">
        <v>3371</v>
      </c>
      <c r="D46" s="33">
        <v>85.22693562741026</v>
      </c>
      <c r="E46" s="77"/>
    </row>
    <row r="47" spans="1:5" s="64" customFormat="1" ht="12" customHeight="1">
      <c r="A47" s="24"/>
      <c r="B47" s="18" t="s">
        <v>35</v>
      </c>
      <c r="C47" s="16">
        <v>2712</v>
      </c>
      <c r="D47" s="33">
        <v>224.59439528023597</v>
      </c>
      <c r="E47" s="77"/>
    </row>
    <row r="48" spans="1:5" s="64" customFormat="1" ht="12" customHeight="1">
      <c r="A48" s="24"/>
      <c r="B48" s="24" t="s">
        <v>36</v>
      </c>
      <c r="C48" s="22">
        <v>1561</v>
      </c>
      <c r="D48" s="34">
        <v>946.0602178090968</v>
      </c>
      <c r="E48" s="77"/>
    </row>
    <row r="49" spans="1:5" s="64" customFormat="1" ht="12" customHeight="1">
      <c r="A49" s="19"/>
      <c r="B49" s="19"/>
      <c r="C49" s="19"/>
      <c r="D49" s="36"/>
      <c r="E49" s="77"/>
    </row>
    <row r="50" spans="1:5" s="78" customFormat="1" ht="12" customHeight="1">
      <c r="A50" s="140" t="s">
        <v>37</v>
      </c>
      <c r="B50" s="140"/>
      <c r="C50" s="14">
        <v>12636</v>
      </c>
      <c r="D50" s="32">
        <v>444.8005698005698</v>
      </c>
      <c r="E50" s="77"/>
    </row>
    <row r="51" spans="1:5" s="64" customFormat="1" ht="12" customHeight="1">
      <c r="A51" s="133" t="s">
        <v>38</v>
      </c>
      <c r="B51" s="133"/>
      <c r="C51" s="16">
        <v>1177</v>
      </c>
      <c r="D51" s="33">
        <v>1632.965165675446</v>
      </c>
      <c r="E51" s="77"/>
    </row>
    <row r="52" spans="1:5" s="64" customFormat="1" ht="12" customHeight="1">
      <c r="A52" s="133" t="s">
        <v>39</v>
      </c>
      <c r="B52" s="133"/>
      <c r="C52" s="16">
        <v>7727</v>
      </c>
      <c r="D52" s="33">
        <v>424.9773521418403</v>
      </c>
      <c r="E52" s="77"/>
    </row>
    <row r="53" spans="1:5" s="64" customFormat="1" ht="12" customHeight="1">
      <c r="A53" s="139" t="s">
        <v>40</v>
      </c>
      <c r="B53" s="139"/>
      <c r="C53" s="22">
        <v>3732</v>
      </c>
      <c r="D53" s="34">
        <v>111.12004287245445</v>
      </c>
      <c r="E53" s="77"/>
    </row>
    <row r="54" spans="1:5" s="64" customFormat="1" ht="12" customHeight="1">
      <c r="A54" s="19"/>
      <c r="B54" s="25"/>
      <c r="C54" s="26"/>
      <c r="D54" s="37"/>
      <c r="E54" s="77"/>
    </row>
    <row r="55" spans="1:5" s="64" customFormat="1" ht="12" customHeight="1">
      <c r="A55" s="144" t="s">
        <v>41</v>
      </c>
      <c r="B55" s="144"/>
      <c r="C55" s="12">
        <v>10075</v>
      </c>
      <c r="D55" s="31">
        <v>504.863523573201</v>
      </c>
      <c r="E55" s="77"/>
    </row>
    <row r="56" spans="1:5" s="64" customFormat="1" ht="12" customHeight="1">
      <c r="A56" s="133" t="s">
        <v>42</v>
      </c>
      <c r="B56" s="133"/>
      <c r="C56" s="16">
        <v>253</v>
      </c>
      <c r="D56" s="37">
        <v>1291.304347826087</v>
      </c>
      <c r="E56" s="77"/>
    </row>
    <row r="57" spans="1:5" s="64" customFormat="1" ht="12" customHeight="1">
      <c r="A57" s="133" t="s">
        <v>44</v>
      </c>
      <c r="B57" s="133"/>
      <c r="C57" s="16">
        <v>2548</v>
      </c>
      <c r="D57" s="37">
        <v>78.02197802197803</v>
      </c>
      <c r="E57" s="77"/>
    </row>
    <row r="58" spans="1:5" s="64" customFormat="1" ht="12" customHeight="1">
      <c r="A58" s="133" t="s">
        <v>45</v>
      </c>
      <c r="B58" s="133"/>
      <c r="C58" s="16">
        <v>1184</v>
      </c>
      <c r="D58" s="37">
        <v>182.34797297297297</v>
      </c>
      <c r="E58" s="77"/>
    </row>
    <row r="59" spans="1:5" s="64" customFormat="1" ht="12" customHeight="1">
      <c r="A59" s="133" t="s">
        <v>46</v>
      </c>
      <c r="B59" s="133"/>
      <c r="C59" s="16">
        <v>535</v>
      </c>
      <c r="D59" s="37">
        <v>1491.4018691588785</v>
      </c>
      <c r="E59" s="77"/>
    </row>
    <row r="60" spans="1:5" s="64" customFormat="1" ht="12" customHeight="1">
      <c r="A60" s="133" t="s">
        <v>47</v>
      </c>
      <c r="B60" s="133"/>
      <c r="C60" s="16">
        <v>246</v>
      </c>
      <c r="D60" s="37">
        <v>1194.7154471544716</v>
      </c>
      <c r="E60" s="77"/>
    </row>
    <row r="61" spans="1:5" s="64" customFormat="1" ht="12" customHeight="1">
      <c r="A61" s="133" t="s">
        <v>49</v>
      </c>
      <c r="B61" s="133"/>
      <c r="C61" s="16">
        <v>3177</v>
      </c>
      <c r="D61" s="37">
        <v>470.3179099779667</v>
      </c>
      <c r="E61" s="77"/>
    </row>
    <row r="62" spans="1:5" s="64" customFormat="1" ht="12" customHeight="1">
      <c r="A62" s="133" t="s">
        <v>51</v>
      </c>
      <c r="B62" s="133"/>
      <c r="C62" s="16">
        <v>226</v>
      </c>
      <c r="D62" s="37">
        <v>2024.7787610619469</v>
      </c>
      <c r="E62" s="77"/>
    </row>
    <row r="63" spans="1:5" s="64" customFormat="1" ht="12" customHeight="1">
      <c r="A63" s="133" t="s">
        <v>52</v>
      </c>
      <c r="B63" s="133"/>
      <c r="C63" s="16">
        <v>523</v>
      </c>
      <c r="D63" s="37">
        <v>455.06692160611857</v>
      </c>
      <c r="E63" s="77"/>
    </row>
    <row r="64" spans="1:5" s="64" customFormat="1" ht="12" customHeight="1">
      <c r="A64" s="133" t="s">
        <v>53</v>
      </c>
      <c r="B64" s="133"/>
      <c r="C64" s="16">
        <v>605</v>
      </c>
      <c r="D64" s="37">
        <v>437.35537190082647</v>
      </c>
      <c r="E64" s="77"/>
    </row>
    <row r="65" spans="1:5" s="64" customFormat="1" ht="12" customHeight="1">
      <c r="A65" s="133" t="s">
        <v>54</v>
      </c>
      <c r="B65" s="133"/>
      <c r="C65" s="16">
        <v>615</v>
      </c>
      <c r="D65" s="37">
        <v>746.5040650406504</v>
      </c>
      <c r="E65" s="77"/>
    </row>
    <row r="66" spans="1:5" s="64" customFormat="1" ht="12" customHeight="1">
      <c r="A66" s="139" t="s">
        <v>55</v>
      </c>
      <c r="B66" s="139"/>
      <c r="C66" s="22">
        <v>163</v>
      </c>
      <c r="D66" s="34">
        <v>2084.6625766871166</v>
      </c>
      <c r="E66" s="77"/>
    </row>
    <row r="67" spans="1:5" s="64" customFormat="1" ht="12" customHeight="1">
      <c r="A67" s="19"/>
      <c r="B67" s="19"/>
      <c r="C67" s="19"/>
      <c r="D67" s="36"/>
      <c r="E67" s="77"/>
    </row>
    <row r="68" spans="1:5" s="64" customFormat="1" ht="12" customHeight="1">
      <c r="A68" s="140" t="s">
        <v>56</v>
      </c>
      <c r="B68" s="140"/>
      <c r="C68" s="14">
        <v>30794</v>
      </c>
      <c r="D68" s="32">
        <v>492.2777164382672</v>
      </c>
      <c r="E68" s="77"/>
    </row>
    <row r="69" spans="1:5" s="64" customFormat="1" ht="12" customHeight="1">
      <c r="A69" s="133" t="s">
        <v>57</v>
      </c>
      <c r="B69" s="133"/>
      <c r="C69" s="16">
        <v>249</v>
      </c>
      <c r="D69" s="33">
        <v>1785.140562248996</v>
      </c>
      <c r="E69" s="77"/>
    </row>
    <row r="70" spans="1:5" s="64" customFormat="1" ht="12" customHeight="1">
      <c r="A70" s="133" t="s">
        <v>58</v>
      </c>
      <c r="B70" s="133"/>
      <c r="C70" s="16">
        <v>2206</v>
      </c>
      <c r="D70" s="33">
        <v>63.68993653671804</v>
      </c>
      <c r="E70" s="77"/>
    </row>
    <row r="71" spans="1:5" s="64" customFormat="1" ht="12" customHeight="1">
      <c r="A71" s="133" t="s">
        <v>59</v>
      </c>
      <c r="B71" s="133"/>
      <c r="C71" s="16">
        <v>259</v>
      </c>
      <c r="D71" s="33">
        <v>144.4015444015444</v>
      </c>
      <c r="E71" s="77"/>
    </row>
    <row r="72" spans="1:5" s="64" customFormat="1" ht="12" customHeight="1">
      <c r="A72" s="133" t="s">
        <v>60</v>
      </c>
      <c r="B72" s="133"/>
      <c r="C72" s="16">
        <v>849</v>
      </c>
      <c r="D72" s="33">
        <v>115.66548881036513</v>
      </c>
      <c r="E72" s="77"/>
    </row>
    <row r="73" spans="1:5" s="64" customFormat="1" ht="12" customHeight="1">
      <c r="A73" s="133" t="s">
        <v>61</v>
      </c>
      <c r="B73" s="133"/>
      <c r="C73" s="16">
        <v>380</v>
      </c>
      <c r="D73" s="33">
        <v>81.05263157894737</v>
      </c>
      <c r="E73" s="77"/>
    </row>
    <row r="74" spans="1:5" s="64" customFormat="1" ht="12" customHeight="1">
      <c r="A74" s="133" t="s">
        <v>62</v>
      </c>
      <c r="B74" s="133"/>
      <c r="C74" s="16">
        <v>187</v>
      </c>
      <c r="D74" s="33">
        <v>829.4117647058824</v>
      </c>
      <c r="E74" s="77"/>
    </row>
    <row r="75" spans="1:5" s="64" customFormat="1" ht="12" customHeight="1">
      <c r="A75" s="133" t="s">
        <v>63</v>
      </c>
      <c r="B75" s="133"/>
      <c r="C75" s="16">
        <v>257</v>
      </c>
      <c r="D75" s="33">
        <v>243.1906614785992</v>
      </c>
      <c r="E75" s="77"/>
    </row>
    <row r="76" spans="1:5" s="64" customFormat="1" ht="12" customHeight="1">
      <c r="A76" s="133" t="s">
        <v>64</v>
      </c>
      <c r="B76" s="133"/>
      <c r="C76" s="16">
        <v>641</v>
      </c>
      <c r="D76" s="33">
        <v>409.67238689547577</v>
      </c>
      <c r="E76" s="77"/>
    </row>
    <row r="77" spans="1:5" s="64" customFormat="1" ht="12" customHeight="1">
      <c r="A77" s="133" t="s">
        <v>65</v>
      </c>
      <c r="B77" s="133"/>
      <c r="C77" s="16">
        <v>185</v>
      </c>
      <c r="D77" s="33">
        <v>499.4594594594594</v>
      </c>
      <c r="E77" s="77"/>
    </row>
    <row r="78" spans="1:5" s="64" customFormat="1" ht="12" customHeight="1">
      <c r="A78" s="133" t="s">
        <v>67</v>
      </c>
      <c r="B78" s="133"/>
      <c r="C78" s="16">
        <v>412</v>
      </c>
      <c r="D78" s="33">
        <v>114.07766990291262</v>
      </c>
      <c r="E78" s="77"/>
    </row>
    <row r="79" spans="1:5" s="64" customFormat="1" ht="12" customHeight="1">
      <c r="A79" s="133" t="s">
        <v>68</v>
      </c>
      <c r="B79" s="133"/>
      <c r="C79" s="16">
        <v>396</v>
      </c>
      <c r="D79" s="33">
        <v>195.7070707070707</v>
      </c>
      <c r="E79" s="77"/>
    </row>
    <row r="80" spans="1:5" s="64" customFormat="1" ht="12" customHeight="1">
      <c r="A80" s="133" t="s">
        <v>69</v>
      </c>
      <c r="B80" s="133"/>
      <c r="C80" s="16">
        <v>76</v>
      </c>
      <c r="D80" s="33">
        <v>2013.157894736842</v>
      </c>
      <c r="E80" s="77"/>
    </row>
    <row r="81" spans="1:5" s="64" customFormat="1" ht="12" customHeight="1">
      <c r="A81" s="133" t="s">
        <v>71</v>
      </c>
      <c r="B81" s="133"/>
      <c r="C81" s="16">
        <v>128</v>
      </c>
      <c r="D81" s="33">
        <v>1757.03125</v>
      </c>
      <c r="E81" s="77"/>
    </row>
    <row r="82" spans="1:5" s="64" customFormat="1" ht="12" customHeight="1">
      <c r="A82" s="133" t="s">
        <v>72</v>
      </c>
      <c r="B82" s="133"/>
      <c r="C82" s="16">
        <v>3638</v>
      </c>
      <c r="D82" s="33">
        <v>184.35953820780648</v>
      </c>
      <c r="E82" s="77"/>
    </row>
    <row r="83" spans="1:5" s="64" customFormat="1" ht="12" customHeight="1">
      <c r="A83" s="133" t="s">
        <v>75</v>
      </c>
      <c r="B83" s="133"/>
      <c r="C83" s="16">
        <v>279</v>
      </c>
      <c r="D83" s="33">
        <v>1561.2903225806451</v>
      </c>
      <c r="E83" s="77"/>
    </row>
    <row r="84" spans="1:5" s="64" customFormat="1" ht="12" customHeight="1">
      <c r="A84" s="133" t="s">
        <v>78</v>
      </c>
      <c r="B84" s="133"/>
      <c r="C84" s="16">
        <v>614</v>
      </c>
      <c r="D84" s="33">
        <v>797.2312703583061</v>
      </c>
      <c r="E84" s="77"/>
    </row>
    <row r="85" spans="1:5" s="64" customFormat="1" ht="12" customHeight="1">
      <c r="A85" s="133" t="s">
        <v>79</v>
      </c>
      <c r="B85" s="133"/>
      <c r="C85" s="16">
        <v>206</v>
      </c>
      <c r="D85" s="33">
        <v>987.8640776699029</v>
      </c>
      <c r="E85" s="77"/>
    </row>
    <row r="86" spans="1:5" s="64" customFormat="1" ht="12" customHeight="1">
      <c r="A86" s="133" t="s">
        <v>80</v>
      </c>
      <c r="B86" s="133"/>
      <c r="C86" s="16">
        <v>439</v>
      </c>
      <c r="D86" s="33">
        <v>193.39407744874714</v>
      </c>
      <c r="E86" s="77"/>
    </row>
    <row r="87" spans="1:5" s="64" customFormat="1" ht="12" customHeight="1">
      <c r="A87" s="133" t="s">
        <v>81</v>
      </c>
      <c r="B87" s="133"/>
      <c r="C87" s="16">
        <v>106</v>
      </c>
      <c r="D87" s="33">
        <v>1306.6037735849056</v>
      </c>
      <c r="E87" s="77"/>
    </row>
    <row r="88" spans="1:5" s="64" customFormat="1" ht="12" customHeight="1">
      <c r="A88" s="133" t="s">
        <v>82</v>
      </c>
      <c r="B88" s="133"/>
      <c r="C88" s="16">
        <v>275</v>
      </c>
      <c r="D88" s="33">
        <v>203.27272727272728</v>
      </c>
      <c r="E88" s="77"/>
    </row>
    <row r="89" spans="1:5" s="64" customFormat="1" ht="12" customHeight="1">
      <c r="A89" s="133" t="s">
        <v>83</v>
      </c>
      <c r="B89" s="133"/>
      <c r="C89" s="16">
        <v>61</v>
      </c>
      <c r="D89" s="33">
        <v>806.5573770491802</v>
      </c>
      <c r="E89" s="77"/>
    </row>
    <row r="90" spans="1:5" s="64" customFormat="1" ht="12" customHeight="1">
      <c r="A90" s="133" t="s">
        <v>84</v>
      </c>
      <c r="B90" s="133"/>
      <c r="C90" s="16">
        <v>71</v>
      </c>
      <c r="D90" s="33">
        <v>1952.112676056338</v>
      </c>
      <c r="E90" s="77"/>
    </row>
    <row r="91" spans="1:5" s="64" customFormat="1" ht="12" customHeight="1">
      <c r="A91" s="133" t="s">
        <v>85</v>
      </c>
      <c r="B91" s="133"/>
      <c r="C91" s="16">
        <v>186</v>
      </c>
      <c r="D91" s="33">
        <v>936.0215053763441</v>
      </c>
      <c r="E91" s="77"/>
    </row>
    <row r="92" spans="1:5" s="64" customFormat="1" ht="12" customHeight="1">
      <c r="A92" s="133" t="s">
        <v>86</v>
      </c>
      <c r="B92" s="133"/>
      <c r="C92" s="16">
        <v>7585</v>
      </c>
      <c r="D92" s="33">
        <v>833.0257086354648</v>
      </c>
      <c r="E92" s="77"/>
    </row>
    <row r="93" spans="1:5" s="64" customFormat="1" ht="12" customHeight="1">
      <c r="A93" s="133" t="s">
        <v>87</v>
      </c>
      <c r="B93" s="133"/>
      <c r="C93" s="16">
        <v>110</v>
      </c>
      <c r="D93" s="33">
        <v>1472.7272727272727</v>
      </c>
      <c r="E93" s="77"/>
    </row>
    <row r="94" spans="1:5" s="64" customFormat="1" ht="12" customHeight="1">
      <c r="A94" s="133" t="s">
        <v>88</v>
      </c>
      <c r="B94" s="133"/>
      <c r="C94" s="16">
        <v>237</v>
      </c>
      <c r="D94" s="33">
        <v>558.6497890295359</v>
      </c>
      <c r="E94" s="77"/>
    </row>
    <row r="95" spans="1:5" s="64" customFormat="1" ht="12" customHeight="1">
      <c r="A95" s="133" t="s">
        <v>89</v>
      </c>
      <c r="B95" s="133"/>
      <c r="C95" s="16">
        <v>99</v>
      </c>
      <c r="D95" s="33">
        <v>692.929292929293</v>
      </c>
      <c r="E95" s="77"/>
    </row>
    <row r="96" spans="1:5" s="64" customFormat="1" ht="12" customHeight="1">
      <c r="A96" s="133" t="s">
        <v>90</v>
      </c>
      <c r="B96" s="133"/>
      <c r="C96" s="16">
        <v>74</v>
      </c>
      <c r="D96" s="33">
        <v>8413.513513513513</v>
      </c>
      <c r="E96" s="77"/>
    </row>
    <row r="97" spans="1:5" s="64" customFormat="1" ht="12" customHeight="1">
      <c r="A97" s="133" t="s">
        <v>91</v>
      </c>
      <c r="B97" s="133"/>
      <c r="C97" s="16">
        <v>456</v>
      </c>
      <c r="D97" s="33">
        <v>315.5701754385965</v>
      </c>
      <c r="E97" s="77"/>
    </row>
    <row r="98" spans="1:5" s="64" customFormat="1" ht="12" customHeight="1">
      <c r="A98" s="133" t="s">
        <v>92</v>
      </c>
      <c r="B98" s="133"/>
      <c r="C98" s="16">
        <v>166</v>
      </c>
      <c r="D98" s="33">
        <v>1085.5421686746988</v>
      </c>
      <c r="E98" s="77"/>
    </row>
    <row r="99" spans="1:5" s="64" customFormat="1" ht="12" customHeight="1">
      <c r="A99" s="133" t="s">
        <v>93</v>
      </c>
      <c r="B99" s="133"/>
      <c r="C99" s="16">
        <v>1113</v>
      </c>
      <c r="D99" s="33">
        <v>123.18059299191376</v>
      </c>
      <c r="E99" s="77"/>
    </row>
    <row r="100" spans="1:5" s="64" customFormat="1" ht="12" customHeight="1">
      <c r="A100" s="133" t="s">
        <v>94</v>
      </c>
      <c r="B100" s="133"/>
      <c r="C100" s="16">
        <v>510</v>
      </c>
      <c r="D100" s="33">
        <v>62.549019607843135</v>
      </c>
      <c r="E100" s="77"/>
    </row>
    <row r="101" spans="1:5" s="64" customFormat="1" ht="12" customHeight="1">
      <c r="A101" s="133" t="s">
        <v>95</v>
      </c>
      <c r="B101" s="133"/>
      <c r="C101" s="16">
        <v>3608</v>
      </c>
      <c r="D101" s="33">
        <v>125.2771618625277</v>
      </c>
      <c r="E101" s="77"/>
    </row>
    <row r="102" spans="1:5" s="64" customFormat="1" ht="12" customHeight="1">
      <c r="A102" s="133" t="s">
        <v>96</v>
      </c>
      <c r="B102" s="133"/>
      <c r="C102" s="16">
        <v>336</v>
      </c>
      <c r="D102" s="33">
        <v>258.92857142857144</v>
      </c>
      <c r="E102" s="77"/>
    </row>
    <row r="103" spans="1:5" s="64" customFormat="1" ht="12" customHeight="1">
      <c r="A103" s="133" t="s">
        <v>97</v>
      </c>
      <c r="B103" s="133"/>
      <c r="C103" s="16">
        <v>279</v>
      </c>
      <c r="D103" s="33">
        <v>259.13978494623655</v>
      </c>
      <c r="E103" s="77"/>
    </row>
    <row r="104" spans="1:5" s="64" customFormat="1" ht="12" customHeight="1">
      <c r="A104" s="133" t="s">
        <v>98</v>
      </c>
      <c r="B104" s="133"/>
      <c r="C104" s="16">
        <v>155</v>
      </c>
      <c r="D104" s="33">
        <v>528.3870967741935</v>
      </c>
      <c r="E104" s="77"/>
    </row>
    <row r="105" spans="1:5" s="64" customFormat="1" ht="12" customHeight="1">
      <c r="A105" s="133" t="s">
        <v>99</v>
      </c>
      <c r="B105" s="133"/>
      <c r="C105" s="16">
        <v>89</v>
      </c>
      <c r="D105" s="33">
        <v>369.6629213483146</v>
      </c>
      <c r="E105" s="77"/>
    </row>
    <row r="106" spans="1:5" s="64" customFormat="1" ht="12" customHeight="1">
      <c r="A106" s="133" t="s">
        <v>100</v>
      </c>
      <c r="B106" s="133"/>
      <c r="C106" s="16">
        <v>434</v>
      </c>
      <c r="D106" s="33">
        <v>196.31336405529953</v>
      </c>
      <c r="E106" s="77"/>
    </row>
    <row r="107" spans="1:5" s="64" customFormat="1" ht="12" customHeight="1">
      <c r="A107" s="133" t="s">
        <v>101</v>
      </c>
      <c r="B107" s="133"/>
      <c r="C107" s="16">
        <v>208</v>
      </c>
      <c r="D107" s="33">
        <v>700.9615384615385</v>
      </c>
      <c r="E107" s="77"/>
    </row>
    <row r="108" spans="1:5" s="64" customFormat="1" ht="12" customHeight="1">
      <c r="A108" s="133" t="s">
        <v>102</v>
      </c>
      <c r="B108" s="133"/>
      <c r="C108" s="16">
        <v>89</v>
      </c>
      <c r="D108" s="33">
        <v>4771.910112359551</v>
      </c>
      <c r="E108" s="77"/>
    </row>
    <row r="109" spans="1:5" s="64" customFormat="1" ht="12" customHeight="1">
      <c r="A109" s="133" t="s">
        <v>103</v>
      </c>
      <c r="B109" s="133"/>
      <c r="C109" s="16">
        <v>617</v>
      </c>
      <c r="D109" s="33">
        <v>308.2658022690437</v>
      </c>
      <c r="E109" s="77"/>
    </row>
    <row r="110" spans="1:5" s="64" customFormat="1" ht="12" customHeight="1">
      <c r="A110" s="133" t="s">
        <v>104</v>
      </c>
      <c r="B110" s="133"/>
      <c r="C110" s="16">
        <v>42</v>
      </c>
      <c r="D110" s="33">
        <v>1904.7619047619048</v>
      </c>
      <c r="E110" s="77"/>
    </row>
    <row r="111" spans="1:5" s="64" customFormat="1" ht="12" customHeight="1">
      <c r="A111" s="133" t="s">
        <v>105</v>
      </c>
      <c r="B111" s="133"/>
      <c r="C111" s="16">
        <v>156</v>
      </c>
      <c r="D111" s="33">
        <v>1012.1794871794872</v>
      </c>
      <c r="E111" s="77"/>
    </row>
    <row r="112" spans="1:5" s="64" customFormat="1" ht="12" customHeight="1">
      <c r="A112" s="133" t="s">
        <v>106</v>
      </c>
      <c r="B112" s="133"/>
      <c r="C112" s="16">
        <v>304</v>
      </c>
      <c r="D112" s="33">
        <v>441.1184210526316</v>
      </c>
      <c r="E112" s="77"/>
    </row>
    <row r="113" spans="1:5" s="64" customFormat="1" ht="12" customHeight="1">
      <c r="A113" s="133" t="s">
        <v>107</v>
      </c>
      <c r="B113" s="133"/>
      <c r="C113" s="16">
        <v>560</v>
      </c>
      <c r="D113" s="33">
        <v>149.82142857142858</v>
      </c>
      <c r="E113" s="77"/>
    </row>
    <row r="114" spans="1:5" s="64" customFormat="1" ht="12" customHeight="1">
      <c r="A114" s="133" t="s">
        <v>108</v>
      </c>
      <c r="B114" s="133"/>
      <c r="C114" s="16">
        <v>74</v>
      </c>
      <c r="D114" s="33">
        <v>2990.540540540541</v>
      </c>
      <c r="E114" s="77"/>
    </row>
    <row r="115" spans="1:5" s="64" customFormat="1" ht="12" customHeight="1">
      <c r="A115" s="133" t="s">
        <v>109</v>
      </c>
      <c r="B115" s="133"/>
      <c r="C115" s="16">
        <v>287</v>
      </c>
      <c r="D115" s="33">
        <v>239.37282229965157</v>
      </c>
      <c r="E115" s="77"/>
    </row>
    <row r="116" spans="1:5" s="64" customFormat="1" ht="12" customHeight="1">
      <c r="A116" s="133" t="s">
        <v>111</v>
      </c>
      <c r="B116" s="133"/>
      <c r="C116" s="16">
        <v>85</v>
      </c>
      <c r="D116" s="33">
        <v>2087.0588235294117</v>
      </c>
      <c r="E116" s="77"/>
    </row>
    <row r="117" spans="1:5" s="64" customFormat="1" ht="12" customHeight="1">
      <c r="A117" s="133" t="s">
        <v>112</v>
      </c>
      <c r="B117" s="133"/>
      <c r="C117" s="16">
        <v>525</v>
      </c>
      <c r="D117" s="33">
        <v>588</v>
      </c>
      <c r="E117" s="77"/>
    </row>
    <row r="118" spans="1:5" s="64" customFormat="1" ht="12" customHeight="1">
      <c r="A118" s="133" t="s">
        <v>114</v>
      </c>
      <c r="B118" s="133"/>
      <c r="C118" s="16">
        <v>151</v>
      </c>
      <c r="D118" s="33">
        <v>392.05298013245033</v>
      </c>
      <c r="E118" s="77"/>
    </row>
    <row r="119" spans="1:5" s="64" customFormat="1" ht="12" customHeight="1">
      <c r="A119" s="133" t="s">
        <v>115</v>
      </c>
      <c r="B119" s="133"/>
      <c r="C119" s="16">
        <v>139</v>
      </c>
      <c r="D119" s="33">
        <v>1376.978417266187</v>
      </c>
      <c r="E119" s="77"/>
    </row>
    <row r="120" spans="1:5" s="64" customFormat="1" ht="12" customHeight="1">
      <c r="A120" s="141" t="s">
        <v>116</v>
      </c>
      <c r="B120" s="141"/>
      <c r="C120" s="22">
        <v>197</v>
      </c>
      <c r="D120" s="33">
        <v>205.58375634517768</v>
      </c>
      <c r="E120" s="77"/>
    </row>
    <row r="121" spans="1:5" s="15" customFormat="1" ht="12" customHeight="1">
      <c r="A121" s="48" t="s">
        <v>273</v>
      </c>
      <c r="B121" s="48"/>
      <c r="C121" s="16">
        <v>9</v>
      </c>
      <c r="D121" s="73" t="s">
        <v>226</v>
      </c>
      <c r="E121" s="77"/>
    </row>
    <row r="122" spans="1:5" s="15" customFormat="1" ht="12" customHeight="1">
      <c r="A122" s="21" t="s">
        <v>298</v>
      </c>
      <c r="B122" s="21"/>
      <c r="C122" s="29">
        <v>3008</v>
      </c>
      <c r="D122" s="73" t="s">
        <v>226</v>
      </c>
      <c r="E122" s="77"/>
    </row>
    <row r="123" spans="1:5" s="64" customFormat="1" ht="12" customHeight="1">
      <c r="A123" s="19"/>
      <c r="B123" s="19"/>
      <c r="C123" s="19"/>
      <c r="D123" s="36"/>
      <c r="E123" s="77"/>
    </row>
    <row r="124" spans="1:5" s="64" customFormat="1" ht="12" customHeight="1">
      <c r="A124" s="140" t="s">
        <v>117</v>
      </c>
      <c r="B124" s="140"/>
      <c r="C124" s="14">
        <v>55057</v>
      </c>
      <c r="D124" s="32">
        <v>116.37938863359791</v>
      </c>
      <c r="E124" s="77"/>
    </row>
    <row r="125" spans="1:5" s="64" customFormat="1" ht="12" customHeight="1">
      <c r="A125" s="133" t="s">
        <v>118</v>
      </c>
      <c r="B125" s="133"/>
      <c r="C125" s="16">
        <v>495</v>
      </c>
      <c r="D125" s="33">
        <v>1107.2727272727273</v>
      </c>
      <c r="E125" s="77"/>
    </row>
    <row r="126" spans="1:5" s="64" customFormat="1" ht="12" customHeight="1">
      <c r="A126" s="133" t="s">
        <v>119</v>
      </c>
      <c r="B126" s="133"/>
      <c r="C126" s="16">
        <v>4851</v>
      </c>
      <c r="D126" s="33">
        <v>3.6487322201607912</v>
      </c>
      <c r="E126" s="77"/>
    </row>
    <row r="127" spans="1:5" s="64" customFormat="1" ht="12" customHeight="1">
      <c r="A127" s="133" t="s">
        <v>120</v>
      </c>
      <c r="B127" s="133"/>
      <c r="C127" s="16">
        <v>382</v>
      </c>
      <c r="D127" s="33">
        <v>126.96335078534031</v>
      </c>
      <c r="E127" s="77"/>
    </row>
    <row r="128" spans="1:5" s="64" customFormat="1" ht="12" customHeight="1">
      <c r="A128" s="133" t="s">
        <v>121</v>
      </c>
      <c r="B128" s="133"/>
      <c r="C128" s="16">
        <v>1789</v>
      </c>
      <c r="D128" s="33">
        <v>97.0933482392398</v>
      </c>
      <c r="E128" s="77"/>
    </row>
    <row r="129" spans="1:5" s="64" customFormat="1" ht="12" customHeight="1">
      <c r="A129" s="133" t="s">
        <v>123</v>
      </c>
      <c r="B129" s="133"/>
      <c r="C129" s="16">
        <v>5339</v>
      </c>
      <c r="D129" s="33">
        <v>21.48342386214647</v>
      </c>
      <c r="E129" s="77"/>
    </row>
    <row r="130" spans="1:5" s="64" customFormat="1" ht="12" customHeight="1">
      <c r="A130" s="133" t="s">
        <v>124</v>
      </c>
      <c r="B130" s="133"/>
      <c r="C130" s="16">
        <v>771</v>
      </c>
      <c r="D130" s="33">
        <v>1.4267185473411155</v>
      </c>
      <c r="E130" s="77"/>
    </row>
    <row r="131" spans="1:5" s="64" customFormat="1" ht="12" customHeight="1">
      <c r="A131" s="133" t="s">
        <v>125</v>
      </c>
      <c r="B131" s="133"/>
      <c r="C131" s="16">
        <v>3582</v>
      </c>
      <c r="D131" s="33">
        <v>79.8715801228364</v>
      </c>
      <c r="E131" s="77"/>
    </row>
    <row r="132" spans="1:5" s="64" customFormat="1" ht="12" customHeight="1">
      <c r="A132" s="133" t="s">
        <v>126</v>
      </c>
      <c r="B132" s="133"/>
      <c r="C132" s="16">
        <v>2595</v>
      </c>
      <c r="D132" s="33">
        <v>4.315992292870906</v>
      </c>
      <c r="E132" s="77"/>
    </row>
    <row r="133" spans="1:5" s="64" customFormat="1" ht="12" customHeight="1">
      <c r="A133" s="133" t="s">
        <v>127</v>
      </c>
      <c r="B133" s="133"/>
      <c r="C133" s="16">
        <v>5179</v>
      </c>
      <c r="D133" s="33">
        <v>100.25101370921028</v>
      </c>
      <c r="E133" s="77"/>
    </row>
    <row r="134" spans="1:5" s="64" customFormat="1" ht="12" customHeight="1">
      <c r="A134" s="133" t="s">
        <v>128</v>
      </c>
      <c r="B134" s="133"/>
      <c r="C134" s="16">
        <v>695</v>
      </c>
      <c r="D134" s="33">
        <v>675.9712230215828</v>
      </c>
      <c r="E134" s="77"/>
    </row>
    <row r="135" spans="1:5" s="64" customFormat="1" ht="12" customHeight="1">
      <c r="A135" s="133" t="s">
        <v>131</v>
      </c>
      <c r="B135" s="133"/>
      <c r="C135" s="16">
        <v>5817</v>
      </c>
      <c r="D135" s="33">
        <v>22.399862472064637</v>
      </c>
      <c r="E135" s="77"/>
    </row>
    <row r="136" spans="1:5" s="64" customFormat="1" ht="12" customHeight="1">
      <c r="A136" s="133" t="s">
        <v>132</v>
      </c>
      <c r="B136" s="133"/>
      <c r="C136" s="16">
        <v>1869</v>
      </c>
      <c r="D136" s="33">
        <v>846.7629748528625</v>
      </c>
      <c r="E136" s="77"/>
    </row>
    <row r="137" spans="1:5" s="64" customFormat="1" ht="12" customHeight="1">
      <c r="A137" s="133" t="s">
        <v>133</v>
      </c>
      <c r="B137" s="133"/>
      <c r="C137" s="16">
        <v>926</v>
      </c>
      <c r="D137" s="33">
        <v>723.6501079913606</v>
      </c>
      <c r="E137" s="77"/>
    </row>
    <row r="138" spans="1:5" s="64" customFormat="1" ht="12" customHeight="1">
      <c r="A138" s="133" t="s">
        <v>134</v>
      </c>
      <c r="B138" s="133"/>
      <c r="C138" s="16">
        <v>1217</v>
      </c>
      <c r="D138" s="33">
        <v>17.502054231717338</v>
      </c>
      <c r="E138" s="77"/>
    </row>
    <row r="139" spans="1:5" s="64" customFormat="1" ht="12" customHeight="1">
      <c r="A139" s="133" t="s">
        <v>135</v>
      </c>
      <c r="B139" s="133"/>
      <c r="C139" s="16">
        <v>586</v>
      </c>
      <c r="D139" s="33">
        <v>1246.075085324232</v>
      </c>
      <c r="E139" s="77"/>
    </row>
    <row r="140" spans="1:5" s="64" customFormat="1" ht="12" customHeight="1">
      <c r="A140" s="133" t="s">
        <v>137</v>
      </c>
      <c r="B140" s="133"/>
      <c r="C140" s="16">
        <v>59</v>
      </c>
      <c r="D140" s="33">
        <v>4545.762711864407</v>
      </c>
      <c r="E140" s="77"/>
    </row>
    <row r="141" spans="1:5" s="64" customFormat="1" ht="12" customHeight="1">
      <c r="A141" s="133" t="s">
        <v>138</v>
      </c>
      <c r="B141" s="133"/>
      <c r="C141" s="16">
        <v>10539</v>
      </c>
      <c r="D141" s="33">
        <v>6.471202201347376</v>
      </c>
      <c r="E141" s="77"/>
    </row>
    <row r="142" spans="1:5" s="64" customFormat="1" ht="12" customHeight="1">
      <c r="A142" s="133" t="s">
        <v>139</v>
      </c>
      <c r="B142" s="133"/>
      <c r="C142" s="16">
        <v>194</v>
      </c>
      <c r="D142" s="33">
        <v>374.74226804123714</v>
      </c>
      <c r="E142" s="77"/>
    </row>
    <row r="143" spans="1:5" s="64" customFormat="1" ht="12" customHeight="1">
      <c r="A143" s="133" t="s">
        <v>140</v>
      </c>
      <c r="B143" s="133"/>
      <c r="C143" s="16">
        <v>500</v>
      </c>
      <c r="D143" s="33">
        <v>117.39999999999999</v>
      </c>
      <c r="E143" s="77"/>
    </row>
    <row r="144" spans="1:5" s="64" customFormat="1" ht="12" customHeight="1">
      <c r="A144" s="133" t="s">
        <v>141</v>
      </c>
      <c r="B144" s="133"/>
      <c r="C144" s="16">
        <v>3754</v>
      </c>
      <c r="D144" s="33">
        <v>2.2908897176345233</v>
      </c>
      <c r="E144" s="77"/>
    </row>
    <row r="145" spans="1:5" s="64" customFormat="1" ht="12" customHeight="1">
      <c r="A145" s="133" t="s">
        <v>143</v>
      </c>
      <c r="B145" s="133"/>
      <c r="C145" s="16">
        <v>369</v>
      </c>
      <c r="D145" s="33">
        <v>865.5826558265583</v>
      </c>
      <c r="E145" s="77"/>
    </row>
    <row r="146" spans="1:5" s="64" customFormat="1" ht="12" customHeight="1">
      <c r="A146" s="133" t="s">
        <v>242</v>
      </c>
      <c r="B146" s="133"/>
      <c r="C146" s="16">
        <v>1159</v>
      </c>
      <c r="D146" s="33">
        <v>223.38222605694563</v>
      </c>
      <c r="E146" s="77"/>
    </row>
    <row r="147" spans="1:5" s="64" customFormat="1" ht="12" customHeight="1">
      <c r="A147" s="133" t="s">
        <v>146</v>
      </c>
      <c r="B147" s="133"/>
      <c r="C147" s="16">
        <v>2390</v>
      </c>
      <c r="D147" s="33">
        <v>11.799163179916318</v>
      </c>
      <c r="E147" s="77"/>
    </row>
    <row r="148" spans="1:5" s="15" customFormat="1" ht="12" customHeight="1">
      <c r="A148" s="21" t="s">
        <v>297</v>
      </c>
      <c r="B148" s="21"/>
      <c r="C148" s="29">
        <v>4139</v>
      </c>
      <c r="D148" s="99" t="s">
        <v>226</v>
      </c>
      <c r="E148" s="77"/>
    </row>
    <row r="149" spans="1:5" s="64" customFormat="1" ht="12" customHeight="1">
      <c r="A149" s="19"/>
      <c r="B149" s="19"/>
      <c r="C149" s="19"/>
      <c r="D149" s="36"/>
      <c r="E149" s="77"/>
    </row>
    <row r="150" spans="1:5" s="64" customFormat="1" ht="12" customHeight="1">
      <c r="A150" s="140" t="s">
        <v>147</v>
      </c>
      <c r="B150" s="140"/>
      <c r="C150" s="14">
        <v>56937</v>
      </c>
      <c r="D150" s="32">
        <v>10.485273196691079</v>
      </c>
      <c r="E150" s="77"/>
    </row>
    <row r="151" spans="1:5" s="64" customFormat="1" ht="12" customHeight="1">
      <c r="A151" s="133" t="s">
        <v>148</v>
      </c>
      <c r="B151" s="133"/>
      <c r="C151" s="16">
        <v>2732</v>
      </c>
      <c r="D151" s="33">
        <v>55.56368960468521</v>
      </c>
      <c r="E151" s="77"/>
    </row>
    <row r="152" spans="1:5" s="64" customFormat="1" ht="12" customHeight="1">
      <c r="A152" s="133" t="s">
        <v>149</v>
      </c>
      <c r="B152" s="133"/>
      <c r="C152" s="16">
        <v>2200</v>
      </c>
      <c r="D152" s="33">
        <v>2.090909090909091</v>
      </c>
      <c r="E152" s="77"/>
    </row>
    <row r="153" spans="1:5" s="64" customFormat="1" ht="12" customHeight="1">
      <c r="A153" s="133" t="s">
        <v>150</v>
      </c>
      <c r="B153" s="133"/>
      <c r="C153" s="16">
        <v>4330</v>
      </c>
      <c r="D153" s="33">
        <v>1.2240184757505772</v>
      </c>
      <c r="E153" s="77"/>
    </row>
    <row r="154" spans="1:5" s="64" customFormat="1" ht="12" customHeight="1">
      <c r="A154" s="133" t="s">
        <v>151</v>
      </c>
      <c r="B154" s="133"/>
      <c r="C154" s="16">
        <v>2010</v>
      </c>
      <c r="D154" s="33">
        <v>2.2388059701492535</v>
      </c>
      <c r="E154" s="77"/>
    </row>
    <row r="155" spans="1:5" s="64" customFormat="1" ht="12" customHeight="1">
      <c r="A155" s="133" t="s">
        <v>152</v>
      </c>
      <c r="B155" s="133"/>
      <c r="C155" s="16">
        <v>15131</v>
      </c>
      <c r="D155" s="33">
        <v>7.659771330381336</v>
      </c>
      <c r="E155" s="77"/>
    </row>
    <row r="156" spans="1:5" s="64" customFormat="1" ht="12" customHeight="1">
      <c r="A156" s="133" t="s">
        <v>153</v>
      </c>
      <c r="B156" s="133"/>
      <c r="C156" s="16">
        <v>18753</v>
      </c>
      <c r="D156" s="33">
        <v>2.714232389484349</v>
      </c>
      <c r="E156" s="77"/>
    </row>
    <row r="157" spans="1:5" s="64" customFormat="1" ht="12" customHeight="1">
      <c r="A157" s="133" t="s">
        <v>154</v>
      </c>
      <c r="B157" s="133"/>
      <c r="C157" s="16">
        <v>666</v>
      </c>
      <c r="D157" s="33">
        <v>7.207207207207207</v>
      </c>
      <c r="E157" s="77"/>
    </row>
    <row r="158" spans="1:5" s="64" customFormat="1" ht="12" customHeight="1">
      <c r="A158" s="139" t="s">
        <v>155</v>
      </c>
      <c r="B158" s="139"/>
      <c r="C158" s="22">
        <v>11115</v>
      </c>
      <c r="D158" s="34">
        <v>23.31983805668016</v>
      </c>
      <c r="E158" s="77"/>
    </row>
    <row r="159" spans="1:5" s="64" customFormat="1" ht="12" customHeight="1">
      <c r="A159" s="19"/>
      <c r="B159" s="19"/>
      <c r="C159" s="19"/>
      <c r="D159" s="36"/>
      <c r="E159" s="77"/>
    </row>
    <row r="160" spans="1:5" s="64" customFormat="1" ht="12" customHeight="1">
      <c r="A160" s="140" t="s">
        <v>156</v>
      </c>
      <c r="B160" s="140"/>
      <c r="C160" s="14">
        <v>22633</v>
      </c>
      <c r="D160" s="32">
        <v>246.14942782662484</v>
      </c>
      <c r="E160" s="77"/>
    </row>
    <row r="161" spans="1:5" s="64" customFormat="1" ht="12" customHeight="1">
      <c r="A161" s="133" t="s">
        <v>157</v>
      </c>
      <c r="B161" s="133"/>
      <c r="C161" s="16">
        <v>2139</v>
      </c>
      <c r="D161" s="33">
        <v>238.56942496493687</v>
      </c>
      <c r="E161" s="77"/>
    </row>
    <row r="162" spans="1:5" s="64" customFormat="1" ht="12" customHeight="1">
      <c r="A162" s="133" t="s">
        <v>158</v>
      </c>
      <c r="B162" s="133"/>
      <c r="C162" s="16">
        <v>16420</v>
      </c>
      <c r="D162" s="33">
        <v>263.21559074299637</v>
      </c>
      <c r="E162" s="77"/>
    </row>
    <row r="163" spans="1:5" s="64" customFormat="1" ht="12" customHeight="1">
      <c r="A163" s="133" t="s">
        <v>159</v>
      </c>
      <c r="B163" s="133"/>
      <c r="C163" s="16">
        <v>838</v>
      </c>
      <c r="D163" s="33">
        <v>352.2673031026253</v>
      </c>
      <c r="E163" s="77"/>
    </row>
    <row r="164" spans="1:5" s="64" customFormat="1" ht="12" customHeight="1">
      <c r="A164" s="133" t="s">
        <v>165</v>
      </c>
      <c r="B164" s="133"/>
      <c r="C164" s="16">
        <v>1283</v>
      </c>
      <c r="D164" s="33">
        <v>31.02104442712393</v>
      </c>
      <c r="E164" s="77"/>
    </row>
    <row r="165" spans="1:5" s="64" customFormat="1" ht="12" customHeight="1">
      <c r="A165" s="133" t="s">
        <v>166</v>
      </c>
      <c r="B165" s="133"/>
      <c r="C165" s="16">
        <v>1010</v>
      </c>
      <c r="D165" s="33">
        <v>149.8019801980198</v>
      </c>
      <c r="E165" s="77"/>
    </row>
    <row r="166" spans="1:5" s="64" customFormat="1" ht="12" customHeight="1">
      <c r="A166" s="133" t="s">
        <v>171</v>
      </c>
      <c r="B166" s="133"/>
      <c r="C166" s="16">
        <v>655</v>
      </c>
      <c r="D166" s="33">
        <v>385.4961832061069</v>
      </c>
      <c r="E166" s="77"/>
    </row>
    <row r="167" spans="1:5" s="15" customFormat="1" ht="12" customHeight="1">
      <c r="A167" s="21" t="s">
        <v>219</v>
      </c>
      <c r="B167" s="21"/>
      <c r="C167" s="29">
        <v>288</v>
      </c>
      <c r="D167" s="34" t="s">
        <v>226</v>
      </c>
      <c r="E167" s="77"/>
    </row>
    <row r="168" spans="1:5" s="64" customFormat="1" ht="12" customHeight="1">
      <c r="A168" s="19"/>
      <c r="B168" s="19"/>
      <c r="C168" s="19"/>
      <c r="D168" s="36"/>
      <c r="E168" s="77"/>
    </row>
    <row r="169" spans="1:5" s="64" customFormat="1" ht="12" customHeight="1">
      <c r="A169" s="140" t="s">
        <v>174</v>
      </c>
      <c r="B169" s="140"/>
      <c r="C169" s="14">
        <v>14560</v>
      </c>
      <c r="D169" s="32">
        <v>70.98214285714286</v>
      </c>
      <c r="E169" s="77"/>
    </row>
    <row r="170" spans="1:5" s="64" customFormat="1" ht="12" customHeight="1">
      <c r="A170" s="133" t="s">
        <v>175</v>
      </c>
      <c r="B170" s="133"/>
      <c r="C170" s="16">
        <v>5909</v>
      </c>
      <c r="D170" s="33">
        <v>103.48620748011508</v>
      </c>
      <c r="E170" s="77"/>
    </row>
    <row r="171" spans="1:5" s="64" customFormat="1" ht="12" customHeight="1">
      <c r="A171" s="141" t="s">
        <v>274</v>
      </c>
      <c r="B171" s="141"/>
      <c r="C171" s="22">
        <v>8651</v>
      </c>
      <c r="D171" s="34">
        <v>48.78048780487805</v>
      </c>
      <c r="E171" s="77"/>
    </row>
    <row r="172" spans="1:5" s="64" customFormat="1" ht="12" customHeight="1">
      <c r="A172" s="19"/>
      <c r="B172" s="19"/>
      <c r="C172" s="19"/>
      <c r="D172" s="36"/>
      <c r="E172" s="77"/>
    </row>
    <row r="173" spans="1:5" s="64" customFormat="1" ht="12" customHeight="1">
      <c r="A173" s="140" t="s">
        <v>181</v>
      </c>
      <c r="B173" s="140"/>
      <c r="C173" s="14">
        <v>36058</v>
      </c>
      <c r="D173" s="32">
        <v>15.757945532198125</v>
      </c>
      <c r="E173" s="77"/>
    </row>
    <row r="174" spans="1:5" s="64" customFormat="1" ht="12" customHeight="1">
      <c r="A174" s="133" t="s">
        <v>182</v>
      </c>
      <c r="B174" s="133"/>
      <c r="C174" s="16">
        <v>6178</v>
      </c>
      <c r="D174" s="33">
        <v>29.265134347685333</v>
      </c>
      <c r="E174" s="77"/>
    </row>
    <row r="175" spans="1:5" s="64" customFormat="1" ht="12" customHeight="1">
      <c r="A175" s="133" t="s">
        <v>183</v>
      </c>
      <c r="B175" s="133"/>
      <c r="C175" s="16">
        <v>20200</v>
      </c>
      <c r="D175" s="33">
        <v>8.925742574257425</v>
      </c>
      <c r="E175" s="77"/>
    </row>
    <row r="176" spans="1:5" s="64" customFormat="1" ht="12" customHeight="1">
      <c r="A176" s="141" t="s">
        <v>237</v>
      </c>
      <c r="B176" s="141"/>
      <c r="C176" s="29">
        <v>9680</v>
      </c>
      <c r="D176" s="34">
        <v>21.394628099173556</v>
      </c>
      <c r="E176" s="77"/>
    </row>
    <row r="177" spans="1:5" s="64" customFormat="1" ht="12" customHeight="1">
      <c r="A177" s="19"/>
      <c r="B177" s="19"/>
      <c r="C177" s="19"/>
      <c r="D177" s="36"/>
      <c r="E177" s="77"/>
    </row>
    <row r="178" spans="1:5" s="64" customFormat="1" ht="12" customHeight="1">
      <c r="A178" s="140" t="s">
        <v>187</v>
      </c>
      <c r="B178" s="140"/>
      <c r="C178" s="14">
        <v>47955</v>
      </c>
      <c r="D178" s="32">
        <v>19.003232196851215</v>
      </c>
      <c r="E178" s="77"/>
    </row>
    <row r="179" spans="1:5" s="64" customFormat="1" ht="12" customHeight="1">
      <c r="A179" s="133" t="s">
        <v>188</v>
      </c>
      <c r="B179" s="133"/>
      <c r="C179" s="16">
        <v>9435</v>
      </c>
      <c r="D179" s="33">
        <v>15.908850026497085</v>
      </c>
      <c r="E179" s="77"/>
    </row>
    <row r="180" spans="1:5" s="64" customFormat="1" ht="12" customHeight="1">
      <c r="A180" s="133" t="s">
        <v>190</v>
      </c>
      <c r="B180" s="133"/>
      <c r="C180" s="16">
        <v>7518</v>
      </c>
      <c r="D180" s="33">
        <v>1.4631550944400107</v>
      </c>
      <c r="E180" s="77"/>
    </row>
    <row r="181" spans="1:5" s="64" customFormat="1" ht="12" customHeight="1">
      <c r="A181" s="133" t="s">
        <v>191</v>
      </c>
      <c r="B181" s="133"/>
      <c r="C181" s="16">
        <v>648</v>
      </c>
      <c r="D181" s="33">
        <v>153.0864197530864</v>
      </c>
      <c r="E181" s="77"/>
    </row>
    <row r="182" spans="1:5" s="64" customFormat="1" ht="12" customHeight="1">
      <c r="A182" s="133" t="s">
        <v>196</v>
      </c>
      <c r="B182" s="133"/>
      <c r="C182" s="16">
        <v>1455</v>
      </c>
      <c r="D182" s="33">
        <v>12.508591065292096</v>
      </c>
      <c r="E182" s="77"/>
    </row>
    <row r="183" spans="1:5" s="64" customFormat="1" ht="12" customHeight="1">
      <c r="A183" s="133" t="s">
        <v>197</v>
      </c>
      <c r="B183" s="133"/>
      <c r="C183" s="16">
        <v>13259</v>
      </c>
      <c r="D183" s="33">
        <v>21.894562184176785</v>
      </c>
      <c r="E183" s="77"/>
    </row>
    <row r="184" spans="1:5" s="64" customFormat="1" ht="12" customHeight="1">
      <c r="A184" s="133" t="s">
        <v>198</v>
      </c>
      <c r="B184" s="133"/>
      <c r="C184" s="16">
        <v>1952</v>
      </c>
      <c r="D184" s="33">
        <v>43.954918032786885</v>
      </c>
      <c r="E184" s="77"/>
    </row>
    <row r="185" spans="1:5" s="64" customFormat="1" ht="12" customHeight="1">
      <c r="A185" s="133" t="s">
        <v>201</v>
      </c>
      <c r="B185" s="133"/>
      <c r="C185" s="16">
        <v>3889</v>
      </c>
      <c r="D185" s="33">
        <v>8.614039598868604</v>
      </c>
      <c r="E185" s="77"/>
    </row>
    <row r="186" spans="1:5" s="64" customFormat="1" ht="12" customHeight="1">
      <c r="A186" s="133" t="s">
        <v>202</v>
      </c>
      <c r="B186" s="133"/>
      <c r="C186" s="16">
        <v>596</v>
      </c>
      <c r="D186" s="33">
        <v>134.2281879194631</v>
      </c>
      <c r="E186" s="77"/>
    </row>
    <row r="187" spans="1:5" s="64" customFormat="1" ht="12" customHeight="1">
      <c r="A187" s="133" t="s">
        <v>203</v>
      </c>
      <c r="B187" s="133"/>
      <c r="C187" s="16">
        <v>1682</v>
      </c>
      <c r="D187" s="33">
        <v>24.137931034482758</v>
      </c>
      <c r="E187" s="77"/>
    </row>
    <row r="188" spans="1:5" s="64" customFormat="1" ht="12" customHeight="1">
      <c r="A188" s="141" t="s">
        <v>204</v>
      </c>
      <c r="B188" s="141"/>
      <c r="C188" s="22">
        <v>7521</v>
      </c>
      <c r="D188" s="34">
        <v>13.64180295173514</v>
      </c>
      <c r="E188" s="77"/>
    </row>
    <row r="189" spans="1:5" s="64" customFormat="1" ht="12" customHeight="1">
      <c r="A189" s="19"/>
      <c r="B189" s="19"/>
      <c r="C189" s="19"/>
      <c r="D189" s="36"/>
      <c r="E189" s="77"/>
    </row>
    <row r="190" spans="1:5" s="64" customFormat="1" ht="12" customHeight="1">
      <c r="A190" s="140" t="s">
        <v>206</v>
      </c>
      <c r="B190" s="140"/>
      <c r="C190" s="14">
        <v>273772</v>
      </c>
      <c r="D190" s="32">
        <v>129.06469617053605</v>
      </c>
      <c r="E190" s="77"/>
    </row>
    <row r="191" spans="1:5" s="64" customFormat="1" ht="12" customHeight="1">
      <c r="A191" s="133" t="s">
        <v>207</v>
      </c>
      <c r="B191" s="133"/>
      <c r="C191" s="16">
        <v>10075</v>
      </c>
      <c r="D191" s="33">
        <v>504.863523573201</v>
      </c>
      <c r="E191" s="77"/>
    </row>
    <row r="192" spans="1:5" s="64" customFormat="1" ht="12" customHeight="1">
      <c r="A192" s="133" t="s">
        <v>208</v>
      </c>
      <c r="B192" s="133"/>
      <c r="C192" s="16">
        <v>30785</v>
      </c>
      <c r="D192" s="33">
        <v>492.42163391261977</v>
      </c>
      <c r="E192" s="77"/>
    </row>
    <row r="193" spans="1:5" s="64" customFormat="1" ht="12" customHeight="1">
      <c r="A193" s="133" t="s">
        <v>209</v>
      </c>
      <c r="B193" s="133"/>
      <c r="C193" s="16">
        <v>55057</v>
      </c>
      <c r="D193" s="33">
        <v>116.37938863359791</v>
      </c>
      <c r="E193" s="77"/>
    </row>
    <row r="194" spans="1:5" s="64" customFormat="1" ht="12" customHeight="1">
      <c r="A194" s="133" t="s">
        <v>210</v>
      </c>
      <c r="B194" s="133"/>
      <c r="C194" s="16">
        <v>56937</v>
      </c>
      <c r="D194" s="33">
        <v>10.485273196691079</v>
      </c>
      <c r="E194" s="77"/>
    </row>
    <row r="195" spans="1:5" s="64" customFormat="1" ht="12" customHeight="1">
      <c r="A195" s="133" t="s">
        <v>211</v>
      </c>
      <c r="B195" s="133"/>
      <c r="C195" s="16">
        <v>22345</v>
      </c>
      <c r="D195" s="33">
        <v>249.3219959722533</v>
      </c>
      <c r="E195" s="77"/>
    </row>
    <row r="196" spans="1:5" s="64" customFormat="1" ht="12" customHeight="1">
      <c r="A196" s="133" t="s">
        <v>212</v>
      </c>
      <c r="B196" s="133"/>
      <c r="C196" s="16">
        <v>14560</v>
      </c>
      <c r="D196" s="33">
        <v>70.98214285714286</v>
      </c>
      <c r="E196" s="77"/>
    </row>
    <row r="197" spans="1:5" s="64" customFormat="1" ht="12" customHeight="1">
      <c r="A197" s="133" t="s">
        <v>213</v>
      </c>
      <c r="B197" s="133"/>
      <c r="C197" s="16">
        <v>36058</v>
      </c>
      <c r="D197" s="33">
        <v>15.757945532198125</v>
      </c>
      <c r="E197" s="77"/>
    </row>
    <row r="198" spans="1:5" s="64" customFormat="1" ht="12" customHeight="1">
      <c r="A198" s="139" t="s">
        <v>214</v>
      </c>
      <c r="B198" s="139"/>
      <c r="C198" s="22">
        <v>47955</v>
      </c>
      <c r="D198" s="34">
        <v>19.003232196851215</v>
      </c>
      <c r="E198" s="77"/>
    </row>
    <row r="199" spans="1:5" s="64" customFormat="1" ht="12" customHeight="1">
      <c r="A199" s="21"/>
      <c r="B199" s="21"/>
      <c r="C199" s="29"/>
      <c r="D199" s="31"/>
      <c r="E199" s="77"/>
    </row>
    <row r="200" spans="1:5" s="64" customFormat="1" ht="12" customHeight="1">
      <c r="A200" s="140" t="s">
        <v>264</v>
      </c>
      <c r="B200" s="140"/>
      <c r="C200" s="14">
        <v>117232</v>
      </c>
      <c r="D200" s="32">
        <v>275.9988740275693</v>
      </c>
      <c r="E200" s="77"/>
    </row>
    <row r="201" spans="1:5" s="64" customFormat="1" ht="12" customHeight="1">
      <c r="A201" s="133" t="s">
        <v>259</v>
      </c>
      <c r="B201" s="133"/>
      <c r="C201" s="16">
        <v>20224</v>
      </c>
      <c r="D201" s="33">
        <v>258.9052610759494</v>
      </c>
      <c r="E201" s="77"/>
    </row>
    <row r="202" spans="1:5" s="64" customFormat="1" ht="12" customHeight="1">
      <c r="A202" s="133" t="s">
        <v>260</v>
      </c>
      <c r="B202" s="133"/>
      <c r="C202" s="18">
        <v>10487</v>
      </c>
      <c r="D202" s="33">
        <v>489.51082292361974</v>
      </c>
      <c r="E202" s="77"/>
    </row>
    <row r="203" spans="1:5" s="64" customFormat="1" ht="12" customHeight="1">
      <c r="A203" s="133" t="s">
        <v>261</v>
      </c>
      <c r="B203" s="133"/>
      <c r="C203" s="16">
        <v>28408</v>
      </c>
      <c r="D203" s="33">
        <v>196.25809631089834</v>
      </c>
      <c r="E203" s="77"/>
    </row>
    <row r="204" spans="1:5" s="64" customFormat="1" ht="12" customHeight="1">
      <c r="A204" s="133" t="s">
        <v>262</v>
      </c>
      <c r="B204" s="133"/>
      <c r="C204" s="16">
        <v>30373</v>
      </c>
      <c r="D204" s="33">
        <v>497.5537483949561</v>
      </c>
      <c r="E204" s="77"/>
    </row>
    <row r="205" spans="1:5" s="64" customFormat="1" ht="12" customHeight="1">
      <c r="A205" s="76" t="s">
        <v>263</v>
      </c>
      <c r="B205" s="76"/>
      <c r="C205" s="22">
        <v>27740</v>
      </c>
      <c r="D205" s="34">
        <v>46.820475847152125</v>
      </c>
      <c r="E205" s="77"/>
    </row>
    <row r="206" spans="1:5" s="64" customFormat="1" ht="12" customHeight="1">
      <c r="A206" s="25"/>
      <c r="B206" s="25"/>
      <c r="C206" s="26"/>
      <c r="D206" s="31"/>
      <c r="E206" s="77"/>
    </row>
    <row r="207" spans="1:5" s="64" customFormat="1" ht="12" customHeight="1">
      <c r="A207" s="61" t="s">
        <v>265</v>
      </c>
      <c r="B207" s="61"/>
      <c r="C207" s="79">
        <v>156540</v>
      </c>
      <c r="D207" s="58">
        <v>19.026446914526637</v>
      </c>
      <c r="E207" s="77"/>
    </row>
    <row r="208" spans="1:4" s="80" customFormat="1" ht="7.5" customHeight="1">
      <c r="A208" s="134"/>
      <c r="B208" s="135"/>
      <c r="C208" s="135"/>
      <c r="D208" s="135"/>
    </row>
    <row r="209" spans="1:4" s="63" customFormat="1" ht="12" customHeight="1">
      <c r="A209" s="131" t="s">
        <v>275</v>
      </c>
      <c r="B209" s="135"/>
      <c r="C209" s="135"/>
      <c r="D209" s="135"/>
    </row>
    <row r="210" spans="1:248" s="15" customFormat="1" ht="12.75">
      <c r="A210" s="137" t="s">
        <v>280</v>
      </c>
      <c r="B210" s="137"/>
      <c r="C210" s="137"/>
      <c r="D210" s="135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</row>
    <row r="211" spans="1:248" s="15" customFormat="1" ht="12.75">
      <c r="A211" s="138" t="s">
        <v>248</v>
      </c>
      <c r="B211" s="138"/>
      <c r="C211" s="138"/>
      <c r="D211" s="135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  <c r="GG211" s="59"/>
      <c r="GH211" s="59"/>
      <c r="GI211" s="59"/>
      <c r="GJ211" s="59"/>
      <c r="GK211" s="59"/>
      <c r="GL211" s="59"/>
      <c r="GM211" s="59"/>
      <c r="GN211" s="59"/>
      <c r="GO211" s="59"/>
      <c r="GP211" s="59"/>
      <c r="GQ211" s="59"/>
      <c r="GR211" s="59"/>
      <c r="GS211" s="59"/>
      <c r="GT211" s="59"/>
      <c r="GU211" s="59"/>
      <c r="GV211" s="59"/>
      <c r="GW211" s="59"/>
      <c r="GX211" s="59"/>
      <c r="GY211" s="59"/>
      <c r="GZ211" s="59"/>
      <c r="HA211" s="59"/>
      <c r="HB211" s="59"/>
      <c r="HC211" s="59"/>
      <c r="HD211" s="59"/>
      <c r="HE211" s="59"/>
      <c r="HF211" s="59"/>
      <c r="HG211" s="59"/>
      <c r="HH211" s="59"/>
      <c r="HI211" s="59"/>
      <c r="HJ211" s="59"/>
      <c r="HK211" s="59"/>
      <c r="HL211" s="59"/>
      <c r="HM211" s="59"/>
      <c r="HN211" s="59"/>
      <c r="HO211" s="59"/>
      <c r="HP211" s="59"/>
      <c r="HQ211" s="59"/>
      <c r="HR211" s="59"/>
      <c r="HS211" s="59"/>
      <c r="HT211" s="59"/>
      <c r="HU211" s="59"/>
      <c r="HV211" s="59"/>
      <c r="HW211" s="59"/>
      <c r="HX211" s="59"/>
      <c r="HY211" s="59"/>
      <c r="HZ211" s="59"/>
      <c r="IA211" s="59"/>
      <c r="IB211" s="59"/>
      <c r="IC211" s="59"/>
      <c r="ID211" s="59"/>
      <c r="IE211" s="59"/>
      <c r="IF211" s="59"/>
      <c r="IG211" s="59"/>
      <c r="IH211" s="59"/>
      <c r="II211" s="59"/>
      <c r="IJ211" s="59"/>
      <c r="IK211" s="59"/>
      <c r="IL211" s="59"/>
      <c r="IM211" s="59"/>
      <c r="IN211" s="59"/>
    </row>
    <row r="212" spans="1:248" s="15" customFormat="1" ht="23.25" customHeight="1">
      <c r="A212" s="157" t="s">
        <v>281</v>
      </c>
      <c r="B212" s="157"/>
      <c r="C212" s="157"/>
      <c r="D212" s="158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59"/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  <c r="FJ212" s="59"/>
      <c r="FK212" s="59"/>
      <c r="FL212" s="59"/>
      <c r="FM212" s="59"/>
      <c r="FN212" s="59"/>
      <c r="FO212" s="59"/>
      <c r="FP212" s="59"/>
      <c r="FQ212" s="59"/>
      <c r="FR212" s="59"/>
      <c r="FS212" s="59"/>
      <c r="FT212" s="59"/>
      <c r="FU212" s="59"/>
      <c r="FV212" s="59"/>
      <c r="FW212" s="59"/>
      <c r="FX212" s="59"/>
      <c r="FY212" s="59"/>
      <c r="FZ212" s="59"/>
      <c r="GA212" s="59"/>
      <c r="GB212" s="59"/>
      <c r="GC212" s="59"/>
      <c r="GD212" s="59"/>
      <c r="GE212" s="59"/>
      <c r="GF212" s="59"/>
      <c r="GG212" s="59"/>
      <c r="GH212" s="59"/>
      <c r="GI212" s="59"/>
      <c r="GJ212" s="59"/>
      <c r="GK212" s="59"/>
      <c r="GL212" s="59"/>
      <c r="GM212" s="59"/>
      <c r="GN212" s="59"/>
      <c r="GO212" s="59"/>
      <c r="GP212" s="59"/>
      <c r="GQ212" s="59"/>
      <c r="GR212" s="59"/>
      <c r="GS212" s="59"/>
      <c r="GT212" s="59"/>
      <c r="GU212" s="59"/>
      <c r="GV212" s="59"/>
      <c r="GW212" s="59"/>
      <c r="GX212" s="59"/>
      <c r="GY212" s="59"/>
      <c r="GZ212" s="59"/>
      <c r="HA212" s="59"/>
      <c r="HB212" s="59"/>
      <c r="HC212" s="59"/>
      <c r="HD212" s="59"/>
      <c r="HE212" s="59"/>
      <c r="HF212" s="59"/>
      <c r="HG212" s="59"/>
      <c r="HH212" s="59"/>
      <c r="HI212" s="59"/>
      <c r="HJ212" s="59"/>
      <c r="HK212" s="59"/>
      <c r="HL212" s="59"/>
      <c r="HM212" s="59"/>
      <c r="HN212" s="59"/>
      <c r="HO212" s="59"/>
      <c r="HP212" s="59"/>
      <c r="HQ212" s="59"/>
      <c r="HR212" s="59"/>
      <c r="HS212" s="59"/>
      <c r="HT212" s="59"/>
      <c r="HU212" s="59"/>
      <c r="HV212" s="59"/>
      <c r="HW212" s="59"/>
      <c r="HX212" s="59"/>
      <c r="HY212" s="59"/>
      <c r="HZ212" s="59"/>
      <c r="IA212" s="59"/>
      <c r="IB212" s="59"/>
      <c r="IC212" s="59"/>
      <c r="ID212" s="59"/>
      <c r="IE212" s="59"/>
      <c r="IF212" s="59"/>
      <c r="IG212" s="59"/>
      <c r="IH212" s="59"/>
      <c r="II212" s="59"/>
      <c r="IJ212" s="59"/>
      <c r="IK212" s="59"/>
      <c r="IL212" s="59"/>
      <c r="IM212" s="59"/>
      <c r="IN212" s="59"/>
    </row>
    <row r="213" spans="1:4" s="65" customFormat="1" ht="12" customHeight="1">
      <c r="A213" s="131" t="s">
        <v>267</v>
      </c>
      <c r="B213" s="135"/>
      <c r="C213" s="135"/>
      <c r="D213" s="135"/>
    </row>
    <row r="214" spans="1:248" s="15" customFormat="1" ht="7.5" customHeight="1">
      <c r="A214" s="127"/>
      <c r="B214" s="127"/>
      <c r="C214" s="127"/>
      <c r="D214" s="135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  <c r="GC214" s="59"/>
      <c r="GD214" s="59"/>
      <c r="GE214" s="59"/>
      <c r="GF214" s="59"/>
      <c r="GG214" s="59"/>
      <c r="GH214" s="59"/>
      <c r="GI214" s="59"/>
      <c r="GJ214" s="59"/>
      <c r="GK214" s="59"/>
      <c r="GL214" s="59"/>
      <c r="GM214" s="59"/>
      <c r="GN214" s="59"/>
      <c r="GO214" s="59"/>
      <c r="GP214" s="59"/>
      <c r="GQ214" s="59"/>
      <c r="GR214" s="59"/>
      <c r="GS214" s="59"/>
      <c r="GT214" s="59"/>
      <c r="GU214" s="59"/>
      <c r="GV214" s="59"/>
      <c r="GW214" s="59"/>
      <c r="GX214" s="59"/>
      <c r="GY214" s="59"/>
      <c r="GZ214" s="59"/>
      <c r="HA214" s="59"/>
      <c r="HB214" s="59"/>
      <c r="HC214" s="59"/>
      <c r="HD214" s="59"/>
      <c r="HE214" s="59"/>
      <c r="HF214" s="59"/>
      <c r="HG214" s="59"/>
      <c r="HH214" s="59"/>
      <c r="HI214" s="59"/>
      <c r="HJ214" s="59"/>
      <c r="HK214" s="59"/>
      <c r="HL214" s="59"/>
      <c r="HM214" s="59"/>
      <c r="HN214" s="59"/>
      <c r="HO214" s="59"/>
      <c r="HP214" s="59"/>
      <c r="HQ214" s="59"/>
      <c r="HR214" s="59"/>
      <c r="HS214" s="59"/>
      <c r="HT214" s="59"/>
      <c r="HU214" s="59"/>
      <c r="HV214" s="59"/>
      <c r="HW214" s="59"/>
      <c r="HX214" s="59"/>
      <c r="HY214" s="59"/>
      <c r="HZ214" s="59"/>
      <c r="IA214" s="59"/>
      <c r="IB214" s="59"/>
      <c r="IC214" s="59"/>
      <c r="ID214" s="59"/>
      <c r="IE214" s="59"/>
      <c r="IF214" s="59"/>
      <c r="IG214" s="59"/>
      <c r="IH214" s="59"/>
      <c r="II214" s="59"/>
      <c r="IJ214" s="59"/>
      <c r="IK214" s="59"/>
      <c r="IL214" s="59"/>
      <c r="IM214" s="59"/>
      <c r="IN214" s="59"/>
    </row>
    <row r="215" spans="1:248" s="15" customFormat="1" ht="36.75" customHeight="1">
      <c r="A215" s="159" t="s">
        <v>282</v>
      </c>
      <c r="B215" s="159"/>
      <c r="C215" s="159"/>
      <c r="D215" s="158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  <c r="GC215" s="59"/>
      <c r="GD215" s="59"/>
      <c r="GE215" s="59"/>
      <c r="GF215" s="59"/>
      <c r="GG215" s="59"/>
      <c r="GH215" s="59"/>
      <c r="GI215" s="59"/>
      <c r="GJ215" s="59"/>
      <c r="GK215" s="59"/>
      <c r="GL215" s="59"/>
      <c r="GM215" s="59"/>
      <c r="GN215" s="59"/>
      <c r="GO215" s="59"/>
      <c r="GP215" s="59"/>
      <c r="GQ215" s="59"/>
      <c r="GR215" s="59"/>
      <c r="GS215" s="59"/>
      <c r="GT215" s="59"/>
      <c r="GU215" s="59"/>
      <c r="GV215" s="59"/>
      <c r="GW215" s="59"/>
      <c r="GX215" s="59"/>
      <c r="GY215" s="59"/>
      <c r="GZ215" s="59"/>
      <c r="HA215" s="59"/>
      <c r="HB215" s="59"/>
      <c r="HC215" s="59"/>
      <c r="HD215" s="59"/>
      <c r="HE215" s="59"/>
      <c r="HF215" s="59"/>
      <c r="HG215" s="59"/>
      <c r="HH215" s="59"/>
      <c r="HI215" s="59"/>
      <c r="HJ215" s="59"/>
      <c r="HK215" s="59"/>
      <c r="HL215" s="59"/>
      <c r="HM215" s="59"/>
      <c r="HN215" s="59"/>
      <c r="HO215" s="59"/>
      <c r="HP215" s="59"/>
      <c r="HQ215" s="59"/>
      <c r="HR215" s="59"/>
      <c r="HS215" s="59"/>
      <c r="HT215" s="59"/>
      <c r="HU215" s="59"/>
      <c r="HV215" s="59"/>
      <c r="HW215" s="59"/>
      <c r="HX215" s="59"/>
      <c r="HY215" s="59"/>
      <c r="HZ215" s="59"/>
      <c r="IA215" s="59"/>
      <c r="IB215" s="59"/>
      <c r="IC215" s="59"/>
      <c r="ID215" s="59"/>
      <c r="IE215" s="59"/>
      <c r="IF215" s="59"/>
      <c r="IG215" s="59"/>
      <c r="IH215" s="59"/>
      <c r="II215" s="59"/>
      <c r="IJ215" s="59"/>
      <c r="IK215" s="59"/>
      <c r="IL215" s="59"/>
      <c r="IM215" s="59"/>
      <c r="IN215" s="59"/>
    </row>
    <row r="216" spans="1:248" s="49" customFormat="1" ht="7.5" customHeight="1">
      <c r="A216" s="127"/>
      <c r="B216" s="127"/>
      <c r="C216" s="127"/>
      <c r="D216" s="135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  <c r="HJ216" s="59"/>
      <c r="HK216" s="59"/>
      <c r="HL216" s="59"/>
      <c r="HM216" s="59"/>
      <c r="HN216" s="59"/>
      <c r="HO216" s="59"/>
      <c r="HP216" s="59"/>
      <c r="HQ216" s="59"/>
      <c r="HR216" s="59"/>
      <c r="HS216" s="59"/>
      <c r="HT216" s="59"/>
      <c r="HU216" s="59"/>
      <c r="HV216" s="59"/>
      <c r="HW216" s="59"/>
      <c r="HX216" s="59"/>
      <c r="HY216" s="59"/>
      <c r="HZ216" s="59"/>
      <c r="IA216" s="59"/>
      <c r="IB216" s="59"/>
      <c r="IC216" s="59"/>
      <c r="ID216" s="59"/>
      <c r="IE216" s="59"/>
      <c r="IF216" s="59"/>
      <c r="IG216" s="59"/>
      <c r="IH216" s="59"/>
      <c r="II216" s="59"/>
      <c r="IJ216" s="59"/>
      <c r="IK216" s="59"/>
      <c r="IL216" s="59"/>
      <c r="IM216" s="59"/>
      <c r="IN216" s="59"/>
    </row>
    <row r="217" spans="1:248" s="1" customFormat="1" ht="12.75">
      <c r="A217" s="127" t="s">
        <v>283</v>
      </c>
      <c r="B217" s="127"/>
      <c r="C217" s="127"/>
      <c r="D217" s="135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59"/>
      <c r="HB217" s="59"/>
      <c r="HC217" s="59"/>
      <c r="HD217" s="59"/>
      <c r="HE217" s="59"/>
      <c r="HF217" s="59"/>
      <c r="HG217" s="59"/>
      <c r="HH217" s="59"/>
      <c r="HI217" s="59"/>
      <c r="HJ217" s="59"/>
      <c r="HK217" s="59"/>
      <c r="HL217" s="59"/>
      <c r="HM217" s="59"/>
      <c r="HN217" s="59"/>
      <c r="HO217" s="59"/>
      <c r="HP217" s="59"/>
      <c r="HQ217" s="59"/>
      <c r="HR217" s="59"/>
      <c r="HS217" s="59"/>
      <c r="HT217" s="59"/>
      <c r="HU217" s="59"/>
      <c r="HV217" s="59"/>
      <c r="HW217" s="59"/>
      <c r="HX217" s="59"/>
      <c r="HY217" s="59"/>
      <c r="HZ217" s="59"/>
      <c r="IA217" s="59"/>
      <c r="IB217" s="59"/>
      <c r="IC217" s="59"/>
      <c r="ID217" s="59"/>
      <c r="IE217" s="59"/>
      <c r="IF217" s="59"/>
      <c r="IG217" s="59"/>
      <c r="IH217" s="59"/>
      <c r="II217" s="59"/>
      <c r="IJ217" s="59"/>
      <c r="IK217" s="59"/>
      <c r="IL217" s="59"/>
      <c r="IM217" s="59"/>
      <c r="IN217" s="59"/>
    </row>
    <row r="218" spans="1:248" s="1" customFormat="1" ht="12.75">
      <c r="A218" s="127" t="s">
        <v>223</v>
      </c>
      <c r="B218" s="127"/>
      <c r="C218" s="127"/>
      <c r="D218" s="135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  <c r="GG218" s="59"/>
      <c r="GH218" s="59"/>
      <c r="GI218" s="59"/>
      <c r="GJ218" s="59"/>
      <c r="GK218" s="59"/>
      <c r="GL218" s="59"/>
      <c r="GM218" s="59"/>
      <c r="GN218" s="59"/>
      <c r="GO218" s="59"/>
      <c r="GP218" s="59"/>
      <c r="GQ218" s="59"/>
      <c r="GR218" s="59"/>
      <c r="GS218" s="59"/>
      <c r="GT218" s="59"/>
      <c r="GU218" s="59"/>
      <c r="GV218" s="59"/>
      <c r="GW218" s="59"/>
      <c r="GX218" s="59"/>
      <c r="GY218" s="59"/>
      <c r="GZ218" s="59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  <c r="HP218" s="59"/>
      <c r="HQ218" s="59"/>
      <c r="HR218" s="59"/>
      <c r="HS218" s="59"/>
      <c r="HT218" s="59"/>
      <c r="HU218" s="59"/>
      <c r="HV218" s="59"/>
      <c r="HW218" s="59"/>
      <c r="HX218" s="59"/>
      <c r="HY218" s="59"/>
      <c r="HZ218" s="59"/>
      <c r="IA218" s="59"/>
      <c r="IB218" s="59"/>
      <c r="IC218" s="59"/>
      <c r="ID218" s="59"/>
      <c r="IE218" s="59"/>
      <c r="IF218" s="59"/>
      <c r="IG218" s="59"/>
      <c r="IH218" s="59"/>
      <c r="II218" s="59"/>
      <c r="IJ218" s="59"/>
      <c r="IK218" s="59"/>
      <c r="IL218" s="59"/>
      <c r="IM218" s="59"/>
      <c r="IN218" s="59"/>
    </row>
    <row r="219" spans="1:4" s="65" customFormat="1" ht="12" customHeight="1">
      <c r="A219" s="75"/>
      <c r="B219" s="74"/>
      <c r="C219" s="74"/>
      <c r="D219" s="97"/>
    </row>
    <row r="220" spans="1:4" s="63" customFormat="1" ht="12" customHeight="1">
      <c r="A220" s="93"/>
      <c r="B220" s="93"/>
      <c r="C220" s="93"/>
      <c r="D220" s="98"/>
    </row>
  </sheetData>
  <sheetProtection/>
  <mergeCells count="178">
    <mergeCell ref="A214:D214"/>
    <mergeCell ref="A215:D215"/>
    <mergeCell ref="A216:D216"/>
    <mergeCell ref="A217:D217"/>
    <mergeCell ref="A218:D218"/>
    <mergeCell ref="A1:D1"/>
    <mergeCell ref="A2:D2"/>
    <mergeCell ref="A3:D3"/>
    <mergeCell ref="A4:D4"/>
    <mergeCell ref="A5:B5"/>
    <mergeCell ref="A6:B6"/>
    <mergeCell ref="A7:C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60:B160"/>
    <mergeCell ref="A161:B161"/>
    <mergeCell ref="A162:B162"/>
    <mergeCell ref="A163:B163"/>
    <mergeCell ref="A164:B164"/>
    <mergeCell ref="A165:B165"/>
    <mergeCell ref="A166:B166"/>
    <mergeCell ref="A169:B169"/>
    <mergeCell ref="A170:B170"/>
    <mergeCell ref="A171:B171"/>
    <mergeCell ref="A173:B173"/>
    <mergeCell ref="A174:B174"/>
    <mergeCell ref="A175:B175"/>
    <mergeCell ref="A176:B176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200:B200"/>
    <mergeCell ref="A201:B201"/>
    <mergeCell ref="A202:B202"/>
    <mergeCell ref="A203:B203"/>
    <mergeCell ref="A204:B204"/>
    <mergeCell ref="A208:D208"/>
    <mergeCell ref="A209:D209"/>
    <mergeCell ref="A210:D210"/>
    <mergeCell ref="A211:D211"/>
    <mergeCell ref="A212:D212"/>
    <mergeCell ref="A213:D2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subject/>
  <dc:creator>Charpié Antoine</dc:creator>
  <cp:keywords/>
  <dc:description/>
  <cp:lastModifiedBy>Oberti Gallo Alessandra / fust009</cp:lastModifiedBy>
  <cp:lastPrinted>2016-08-11T11:57:04Z</cp:lastPrinted>
  <dcterms:created xsi:type="dcterms:W3CDTF">2000-10-02T13:15:38Z</dcterms:created>
  <dcterms:modified xsi:type="dcterms:W3CDTF">2023-08-29T06:18:55Z</dcterms:modified>
  <cp:category/>
  <cp:version/>
  <cp:contentType/>
  <cp:contentStatus/>
</cp:coreProperties>
</file>