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antone\2022\Tabelle aggiornate\02 Territorio e ambiente\"/>
    </mc:Choice>
  </mc:AlternateContent>
  <bookViews>
    <workbookView xWindow="6465" yWindow="3150" windowWidth="9765" windowHeight="5565" tabRatio="748"/>
  </bookViews>
  <sheets>
    <sheet name="Totale 2013-2018" sheetId="4" r:id="rId1"/>
    <sheet name="Pianura 2013-2018" sheetId="5" r:id="rId2"/>
    <sheet name="Montagna 2013-2018" sheetId="6" r:id="rId3"/>
    <sheet name="Totale 2004-2009" sheetId="2" r:id="rId4"/>
    <sheet name="Pianura 2004-2009" sheetId="8" r:id="rId5"/>
    <sheet name="Montagna 2004-2009" sheetId="7" r:id="rId6"/>
    <sheet name="Totale 1992-1997" sheetId="1" r:id="rId7"/>
    <sheet name="Pianura 1992-1997" sheetId="9" r:id="rId8"/>
    <sheet name="Montagna 1992-1997" sheetId="10" r:id="rId9"/>
    <sheet name="Totale 1979-1985" sheetId="3" r:id="rId10"/>
    <sheet name="Pianura 1979-1985" sheetId="11" r:id="rId11"/>
    <sheet name="Montagna 1979-1985" sheetId="12" r:id="rId12"/>
  </sheets>
  <calcPr calcId="162913"/>
</workbook>
</file>

<file path=xl/calcChain.xml><?xml version="1.0" encoding="utf-8"?>
<calcChain xmlns="http://schemas.openxmlformats.org/spreadsheetml/2006/main">
  <c r="D25" i="4" l="1"/>
  <c r="E25" i="4"/>
  <c r="F25" i="4"/>
  <c r="G25" i="4"/>
  <c r="H25" i="4"/>
  <c r="I25" i="4"/>
  <c r="J25" i="4"/>
  <c r="K25" i="4"/>
  <c r="L25" i="4"/>
  <c r="M25" i="4"/>
  <c r="D26" i="4"/>
  <c r="E26" i="4"/>
  <c r="F26" i="4"/>
  <c r="G26" i="4"/>
  <c r="H26" i="4"/>
  <c r="I26" i="4"/>
  <c r="J26" i="4"/>
  <c r="K26" i="4"/>
  <c r="L26" i="4"/>
  <c r="M26" i="4"/>
  <c r="D27" i="4"/>
  <c r="E27" i="4"/>
  <c r="F27" i="4"/>
  <c r="G27" i="4"/>
  <c r="H27" i="4"/>
  <c r="I27" i="4"/>
  <c r="J27" i="4"/>
  <c r="K27" i="4"/>
  <c r="L27" i="4"/>
  <c r="M27" i="4"/>
  <c r="D28" i="4"/>
  <c r="E28" i="4"/>
  <c r="F28" i="4"/>
  <c r="G28" i="4"/>
  <c r="H28" i="4"/>
  <c r="I28" i="4"/>
  <c r="J28" i="4"/>
  <c r="K28" i="4"/>
  <c r="L28" i="4"/>
  <c r="M28" i="4"/>
  <c r="D29" i="4"/>
  <c r="E29" i="4"/>
  <c r="F29" i="4"/>
  <c r="G29" i="4"/>
  <c r="H29" i="4"/>
  <c r="I29" i="4"/>
  <c r="J29" i="4"/>
  <c r="K29" i="4"/>
  <c r="L29" i="4"/>
  <c r="M29" i="4"/>
  <c r="C28" i="4"/>
  <c r="D21" i="4"/>
  <c r="E21" i="4"/>
  <c r="F21" i="4"/>
  <c r="G21" i="4"/>
  <c r="H21" i="4"/>
  <c r="I21" i="4"/>
  <c r="J21" i="4"/>
  <c r="K21" i="4"/>
  <c r="L21" i="4"/>
  <c r="M21" i="4"/>
  <c r="D22" i="4"/>
  <c r="E22" i="4"/>
  <c r="F22" i="4"/>
  <c r="G22" i="4"/>
  <c r="H22" i="4"/>
  <c r="I22" i="4"/>
  <c r="J22" i="4"/>
  <c r="K22" i="4"/>
  <c r="L22" i="4"/>
  <c r="M22" i="4"/>
  <c r="D23" i="4"/>
  <c r="E23" i="4"/>
  <c r="F23" i="4"/>
  <c r="G23" i="4"/>
  <c r="H23" i="4"/>
  <c r="I23" i="4"/>
  <c r="J23" i="4"/>
  <c r="K23" i="4"/>
  <c r="L23" i="4"/>
  <c r="M23" i="4"/>
  <c r="D20" i="4"/>
  <c r="E20" i="4"/>
  <c r="F20" i="4"/>
  <c r="G20" i="4"/>
  <c r="H20" i="4"/>
  <c r="I20" i="4"/>
  <c r="J20" i="4"/>
  <c r="K20" i="4"/>
  <c r="L20" i="4"/>
  <c r="M20" i="4"/>
  <c r="D19" i="4"/>
  <c r="E19" i="4"/>
  <c r="F19" i="4"/>
  <c r="G19" i="4"/>
  <c r="H19" i="4"/>
  <c r="I19" i="4"/>
  <c r="J19" i="4"/>
  <c r="K19" i="4"/>
  <c r="L19" i="4"/>
  <c r="L18" i="4" s="1"/>
  <c r="M19" i="4"/>
  <c r="D17" i="4"/>
  <c r="E17" i="4"/>
  <c r="F17" i="4"/>
  <c r="G17" i="4"/>
  <c r="H17" i="4"/>
  <c r="I17" i="4"/>
  <c r="J17" i="4"/>
  <c r="K17" i="4"/>
  <c r="L17" i="4"/>
  <c r="M17" i="4"/>
  <c r="C17" i="4"/>
  <c r="D16" i="4"/>
  <c r="E16" i="4"/>
  <c r="F16" i="4"/>
  <c r="G16" i="4"/>
  <c r="H16" i="4"/>
  <c r="I16" i="4"/>
  <c r="J16" i="4"/>
  <c r="K16" i="4"/>
  <c r="L16" i="4"/>
  <c r="M16" i="4"/>
  <c r="D15" i="4"/>
  <c r="E15" i="4"/>
  <c r="F15" i="4"/>
  <c r="G15" i="4"/>
  <c r="H15" i="4"/>
  <c r="I15" i="4"/>
  <c r="J15" i="4"/>
  <c r="K15" i="4"/>
  <c r="L15" i="4"/>
  <c r="M15" i="4"/>
  <c r="D11" i="4"/>
  <c r="E11" i="4"/>
  <c r="F11" i="4"/>
  <c r="G11" i="4"/>
  <c r="H11" i="4"/>
  <c r="I11" i="4"/>
  <c r="J11" i="4"/>
  <c r="K11" i="4"/>
  <c r="L11" i="4"/>
  <c r="M11" i="4"/>
  <c r="D12" i="4"/>
  <c r="E12" i="4"/>
  <c r="F12" i="4"/>
  <c r="G12" i="4"/>
  <c r="H12" i="4"/>
  <c r="I12" i="4"/>
  <c r="J12" i="4"/>
  <c r="K12" i="4"/>
  <c r="L12" i="4"/>
  <c r="M12" i="4"/>
  <c r="D13" i="4"/>
  <c r="E13" i="4"/>
  <c r="F13" i="4"/>
  <c r="G13" i="4"/>
  <c r="H13" i="4"/>
  <c r="I13" i="4"/>
  <c r="J13" i="4"/>
  <c r="K13" i="4"/>
  <c r="L13" i="4"/>
  <c r="M13" i="4"/>
  <c r="D9" i="5"/>
  <c r="E9" i="5"/>
  <c r="F9" i="5"/>
  <c r="G9" i="5"/>
  <c r="H9" i="5"/>
  <c r="I9" i="5"/>
  <c r="J9" i="5"/>
  <c r="K9" i="5"/>
  <c r="L9" i="5"/>
  <c r="M9" i="5"/>
  <c r="D9" i="8"/>
  <c r="E9" i="8"/>
  <c r="F9" i="8"/>
  <c r="G9" i="8"/>
  <c r="H9" i="8"/>
  <c r="I9" i="8"/>
  <c r="J9" i="8"/>
  <c r="K9" i="8"/>
  <c r="L9" i="8"/>
  <c r="M9" i="8"/>
  <c r="C9" i="8"/>
  <c r="D25" i="8"/>
  <c r="E25" i="8"/>
  <c r="F25" i="8"/>
  <c r="G25" i="8"/>
  <c r="H25" i="8"/>
  <c r="I25" i="8"/>
  <c r="J25" i="8"/>
  <c r="K25" i="8"/>
  <c r="L25" i="8"/>
  <c r="M25" i="8"/>
  <c r="D19" i="8"/>
  <c r="E19" i="8"/>
  <c r="F19" i="8"/>
  <c r="G19" i="8"/>
  <c r="H19" i="8"/>
  <c r="I19" i="8"/>
  <c r="J19" i="8"/>
  <c r="K19" i="8"/>
  <c r="L19" i="8"/>
  <c r="M19" i="8"/>
  <c r="D14" i="8"/>
  <c r="E14" i="8"/>
  <c r="F14" i="8"/>
  <c r="G14" i="8"/>
  <c r="H14" i="8"/>
  <c r="I14" i="8"/>
  <c r="J14" i="8"/>
  <c r="K14" i="8"/>
  <c r="L14" i="8"/>
  <c r="M14" i="8"/>
  <c r="D10" i="8"/>
  <c r="E10" i="8"/>
  <c r="F10" i="8"/>
  <c r="G10" i="8"/>
  <c r="H10" i="8"/>
  <c r="I10" i="8"/>
  <c r="J10" i="8"/>
  <c r="K10" i="8"/>
  <c r="L10" i="8"/>
  <c r="M10" i="8"/>
  <c r="C25" i="8"/>
  <c r="C19" i="8"/>
  <c r="C14" i="8"/>
  <c r="C10" i="8"/>
  <c r="C12" i="8"/>
  <c r="C13" i="8"/>
  <c r="C15" i="8"/>
  <c r="C16" i="8"/>
  <c r="C17" i="8"/>
  <c r="C18" i="8"/>
  <c r="C20" i="8"/>
  <c r="C21" i="8"/>
  <c r="C22" i="8"/>
  <c r="C23" i="8"/>
  <c r="C24" i="8"/>
  <c r="C26" i="8"/>
  <c r="C27" i="8"/>
  <c r="C28" i="8"/>
  <c r="C29" i="8"/>
  <c r="C30" i="8"/>
  <c r="C11" i="8"/>
  <c r="C9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10" i="5"/>
  <c r="E25" i="5"/>
  <c r="F25" i="5"/>
  <c r="G25" i="5"/>
  <c r="H25" i="5"/>
  <c r="I25" i="5"/>
  <c r="J25" i="5"/>
  <c r="K25" i="5"/>
  <c r="L25" i="5"/>
  <c r="M25" i="5"/>
  <c r="D25" i="5"/>
  <c r="E19" i="5"/>
  <c r="F19" i="5"/>
  <c r="G19" i="5"/>
  <c r="H19" i="5"/>
  <c r="I19" i="5"/>
  <c r="J19" i="5"/>
  <c r="K19" i="5"/>
  <c r="L19" i="5"/>
  <c r="M19" i="5"/>
  <c r="D19" i="5"/>
  <c r="E14" i="5"/>
  <c r="F14" i="5"/>
  <c r="G14" i="5"/>
  <c r="H14" i="5"/>
  <c r="I14" i="5"/>
  <c r="J14" i="5"/>
  <c r="K14" i="5"/>
  <c r="L14" i="5"/>
  <c r="M14" i="5"/>
  <c r="D14" i="5"/>
  <c r="E10" i="5"/>
  <c r="F10" i="5"/>
  <c r="G10" i="5"/>
  <c r="H10" i="5"/>
  <c r="I10" i="5"/>
  <c r="J10" i="5"/>
  <c r="K10" i="5"/>
  <c r="L10" i="5"/>
  <c r="M10" i="5"/>
  <c r="D10" i="5"/>
  <c r="C29" i="6"/>
  <c r="C29" i="4" s="1"/>
  <c r="C28" i="6"/>
  <c r="C27" i="6"/>
  <c r="C27" i="4" s="1"/>
  <c r="C26" i="6"/>
  <c r="C26" i="4" s="1"/>
  <c r="C25" i="6"/>
  <c r="C25" i="4" s="1"/>
  <c r="K24" i="6"/>
  <c r="J24" i="6"/>
  <c r="I24" i="6"/>
  <c r="H24" i="6"/>
  <c r="G24" i="6"/>
  <c r="F24" i="6"/>
  <c r="E24" i="6"/>
  <c r="D24" i="6"/>
  <c r="C23" i="6"/>
  <c r="C23" i="4" s="1"/>
  <c r="C22" i="6"/>
  <c r="C22" i="4" s="1"/>
  <c r="C21" i="6"/>
  <c r="C21" i="4" s="1"/>
  <c r="C20" i="6"/>
  <c r="C20" i="4" s="1"/>
  <c r="C19" i="6"/>
  <c r="C19" i="4" s="1"/>
  <c r="K18" i="6"/>
  <c r="J18" i="6"/>
  <c r="I18" i="6"/>
  <c r="H18" i="6"/>
  <c r="G18" i="6"/>
  <c r="F18" i="6"/>
  <c r="E18" i="6"/>
  <c r="D18" i="6"/>
  <c r="C17" i="6"/>
  <c r="C16" i="6"/>
  <c r="C15" i="6"/>
  <c r="C16" i="4" s="1"/>
  <c r="C14" i="6"/>
  <c r="C15" i="4" s="1"/>
  <c r="K13" i="6"/>
  <c r="J13" i="6"/>
  <c r="I13" i="6"/>
  <c r="H13" i="6"/>
  <c r="G13" i="6"/>
  <c r="F13" i="6"/>
  <c r="E13" i="6"/>
  <c r="D13" i="6"/>
  <c r="C12" i="6"/>
  <c r="C13" i="4" s="1"/>
  <c r="C11" i="6"/>
  <c r="C12" i="4" s="1"/>
  <c r="C10" i="6"/>
  <c r="C11" i="4" s="1"/>
  <c r="K9" i="6"/>
  <c r="K8" i="6" s="1"/>
  <c r="J9" i="6"/>
  <c r="I9" i="6"/>
  <c r="H9" i="6"/>
  <c r="H8" i="6" s="1"/>
  <c r="G9" i="6"/>
  <c r="G8" i="6" s="1"/>
  <c r="F9" i="6"/>
  <c r="E9" i="6"/>
  <c r="D9" i="6"/>
  <c r="D24" i="7"/>
  <c r="E24" i="7"/>
  <c r="F24" i="7"/>
  <c r="G24" i="7"/>
  <c r="H24" i="7"/>
  <c r="I24" i="7"/>
  <c r="J24" i="7"/>
  <c r="K24" i="7"/>
  <c r="C29" i="7"/>
  <c r="D18" i="7"/>
  <c r="E18" i="7"/>
  <c r="F18" i="7"/>
  <c r="G18" i="7"/>
  <c r="H18" i="7"/>
  <c r="I18" i="7"/>
  <c r="J18" i="7"/>
  <c r="K18" i="7"/>
  <c r="D13" i="7"/>
  <c r="E13" i="7"/>
  <c r="F13" i="7"/>
  <c r="G13" i="7"/>
  <c r="G8" i="7" s="1"/>
  <c r="H13" i="7"/>
  <c r="I13" i="7"/>
  <c r="J13" i="7"/>
  <c r="K13" i="7"/>
  <c r="K8" i="7" s="1"/>
  <c r="D9" i="7"/>
  <c r="D8" i="7" s="1"/>
  <c r="E9" i="7"/>
  <c r="E8" i="7" s="1"/>
  <c r="F9" i="7"/>
  <c r="F8" i="7" s="1"/>
  <c r="G9" i="7"/>
  <c r="H9" i="7"/>
  <c r="H8" i="7" s="1"/>
  <c r="I9" i="7"/>
  <c r="I8" i="7" s="1"/>
  <c r="J9" i="7"/>
  <c r="J8" i="7" s="1"/>
  <c r="K9" i="7"/>
  <c r="C11" i="7"/>
  <c r="C12" i="7"/>
  <c r="C14" i="7"/>
  <c r="C13" i="7" s="1"/>
  <c r="C15" i="7"/>
  <c r="C16" i="7"/>
  <c r="C17" i="7"/>
  <c r="C19" i="7"/>
  <c r="C20" i="7"/>
  <c r="C21" i="7"/>
  <c r="C22" i="7"/>
  <c r="C18" i="7" s="1"/>
  <c r="C23" i="7"/>
  <c r="C25" i="7"/>
  <c r="C24" i="7" s="1"/>
  <c r="C26" i="7"/>
  <c r="C27" i="7"/>
  <c r="C28" i="7"/>
  <c r="C10" i="7"/>
  <c r="C9" i="7" s="1"/>
  <c r="E17" i="2"/>
  <c r="F17" i="2"/>
  <c r="G17" i="2"/>
  <c r="H17" i="2"/>
  <c r="I17" i="2"/>
  <c r="J17" i="2"/>
  <c r="K17" i="2"/>
  <c r="L17" i="2"/>
  <c r="M17" i="2"/>
  <c r="D17" i="2"/>
  <c r="E16" i="2"/>
  <c r="F16" i="2"/>
  <c r="G16" i="2"/>
  <c r="H16" i="2"/>
  <c r="I16" i="2"/>
  <c r="J16" i="2"/>
  <c r="K16" i="2"/>
  <c r="L16" i="2"/>
  <c r="M16" i="2"/>
  <c r="D16" i="2"/>
  <c r="E15" i="2"/>
  <c r="F15" i="2"/>
  <c r="G15" i="2"/>
  <c r="H15" i="2"/>
  <c r="I15" i="2"/>
  <c r="J15" i="2"/>
  <c r="K15" i="2"/>
  <c r="L15" i="2"/>
  <c r="M15" i="2"/>
  <c r="D15" i="2"/>
  <c r="E25" i="2"/>
  <c r="F25" i="2"/>
  <c r="G25" i="2"/>
  <c r="H25" i="2"/>
  <c r="I25" i="2"/>
  <c r="J25" i="2"/>
  <c r="K25" i="2"/>
  <c r="L25" i="2"/>
  <c r="M25" i="2"/>
  <c r="E26" i="2"/>
  <c r="F26" i="2"/>
  <c r="G26" i="2"/>
  <c r="H26" i="2"/>
  <c r="I26" i="2"/>
  <c r="J26" i="2"/>
  <c r="K26" i="2"/>
  <c r="L26" i="2"/>
  <c r="M26" i="2"/>
  <c r="E27" i="2"/>
  <c r="F27" i="2"/>
  <c r="G27" i="2"/>
  <c r="H27" i="2"/>
  <c r="I27" i="2"/>
  <c r="J27" i="2"/>
  <c r="K27" i="2"/>
  <c r="L27" i="2"/>
  <c r="M27" i="2"/>
  <c r="E28" i="2"/>
  <c r="F28" i="2"/>
  <c r="G28" i="2"/>
  <c r="H28" i="2"/>
  <c r="I28" i="2"/>
  <c r="J28" i="2"/>
  <c r="K28" i="2"/>
  <c r="L28" i="2"/>
  <c r="M28" i="2"/>
  <c r="E29" i="2"/>
  <c r="F29" i="2"/>
  <c r="G29" i="2"/>
  <c r="H29" i="2"/>
  <c r="I29" i="2"/>
  <c r="J29" i="2"/>
  <c r="K29" i="2"/>
  <c r="L29" i="2"/>
  <c r="M29" i="2"/>
  <c r="D26" i="2"/>
  <c r="D27" i="2"/>
  <c r="D28" i="2"/>
  <c r="D29" i="2"/>
  <c r="D25" i="2"/>
  <c r="E19" i="2"/>
  <c r="F19" i="2"/>
  <c r="G19" i="2"/>
  <c r="H19" i="2"/>
  <c r="I19" i="2"/>
  <c r="J19" i="2"/>
  <c r="K19" i="2"/>
  <c r="L19" i="2"/>
  <c r="M19" i="2"/>
  <c r="E20" i="2"/>
  <c r="F20" i="2"/>
  <c r="G20" i="2"/>
  <c r="H20" i="2"/>
  <c r="I20" i="2"/>
  <c r="J20" i="2"/>
  <c r="K20" i="2"/>
  <c r="L20" i="2"/>
  <c r="M20" i="2"/>
  <c r="E21" i="2"/>
  <c r="F21" i="2"/>
  <c r="G21" i="2"/>
  <c r="H21" i="2"/>
  <c r="I21" i="2"/>
  <c r="J21" i="2"/>
  <c r="K21" i="2"/>
  <c r="L21" i="2"/>
  <c r="M21" i="2"/>
  <c r="E22" i="2"/>
  <c r="F22" i="2"/>
  <c r="G22" i="2"/>
  <c r="H22" i="2"/>
  <c r="I22" i="2"/>
  <c r="J22" i="2"/>
  <c r="K22" i="2"/>
  <c r="L22" i="2"/>
  <c r="M22" i="2"/>
  <c r="E23" i="2"/>
  <c r="F23" i="2"/>
  <c r="G23" i="2"/>
  <c r="H23" i="2"/>
  <c r="I23" i="2"/>
  <c r="J23" i="2"/>
  <c r="K23" i="2"/>
  <c r="L23" i="2"/>
  <c r="M23" i="2"/>
  <c r="D20" i="2"/>
  <c r="D21" i="2"/>
  <c r="D22" i="2"/>
  <c r="D23" i="2"/>
  <c r="D19" i="2"/>
  <c r="E11" i="2"/>
  <c r="F11" i="2"/>
  <c r="G11" i="2"/>
  <c r="H11" i="2"/>
  <c r="I11" i="2"/>
  <c r="J11" i="2"/>
  <c r="K11" i="2"/>
  <c r="L11" i="2"/>
  <c r="M11" i="2"/>
  <c r="E12" i="2"/>
  <c r="F12" i="2"/>
  <c r="G12" i="2"/>
  <c r="H12" i="2"/>
  <c r="I12" i="2"/>
  <c r="J12" i="2"/>
  <c r="K12" i="2"/>
  <c r="L12" i="2"/>
  <c r="M12" i="2"/>
  <c r="E13" i="2"/>
  <c r="F13" i="2"/>
  <c r="G13" i="2"/>
  <c r="H13" i="2"/>
  <c r="I13" i="2"/>
  <c r="J13" i="2"/>
  <c r="K13" i="2"/>
  <c r="L13" i="2"/>
  <c r="M13" i="2"/>
  <c r="D12" i="2"/>
  <c r="D13" i="2"/>
  <c r="D11" i="2"/>
  <c r="E17" i="1"/>
  <c r="F17" i="1"/>
  <c r="G17" i="1"/>
  <c r="H17" i="1"/>
  <c r="I17" i="1"/>
  <c r="J17" i="1"/>
  <c r="K17" i="1"/>
  <c r="L17" i="1"/>
  <c r="M17" i="1"/>
  <c r="D17" i="1"/>
  <c r="E16" i="1"/>
  <c r="F16" i="1"/>
  <c r="G16" i="1"/>
  <c r="H16" i="1"/>
  <c r="I16" i="1"/>
  <c r="J16" i="1"/>
  <c r="K16" i="1"/>
  <c r="L16" i="1"/>
  <c r="M16" i="1"/>
  <c r="D16" i="1"/>
  <c r="E15" i="1"/>
  <c r="E14" i="1" s="1"/>
  <c r="F15" i="1"/>
  <c r="F14" i="1" s="1"/>
  <c r="G15" i="1"/>
  <c r="G14" i="1" s="1"/>
  <c r="H15" i="1"/>
  <c r="H14" i="1" s="1"/>
  <c r="I15" i="1"/>
  <c r="I14" i="1" s="1"/>
  <c r="J15" i="1"/>
  <c r="J14" i="1" s="1"/>
  <c r="K15" i="1"/>
  <c r="K14" i="1" s="1"/>
  <c r="L15" i="1"/>
  <c r="L14" i="1" s="1"/>
  <c r="M15" i="1"/>
  <c r="M14" i="1" s="1"/>
  <c r="D15" i="1"/>
  <c r="D14" i="1" s="1"/>
  <c r="D13" i="10"/>
  <c r="E13" i="10"/>
  <c r="F13" i="10"/>
  <c r="F8" i="10" s="1"/>
  <c r="G13" i="10"/>
  <c r="H13" i="10"/>
  <c r="I13" i="10"/>
  <c r="J13" i="10"/>
  <c r="K13" i="10"/>
  <c r="K8" i="10" s="1"/>
  <c r="D14" i="9"/>
  <c r="E14" i="9"/>
  <c r="F14" i="9"/>
  <c r="G14" i="9"/>
  <c r="H14" i="9"/>
  <c r="I14" i="9"/>
  <c r="J14" i="9"/>
  <c r="K14" i="9"/>
  <c r="L14" i="9"/>
  <c r="M14" i="9"/>
  <c r="D11" i="1"/>
  <c r="E11" i="1"/>
  <c r="F11" i="1"/>
  <c r="G11" i="1"/>
  <c r="H11" i="1"/>
  <c r="I11" i="1"/>
  <c r="J11" i="1"/>
  <c r="K11" i="1"/>
  <c r="L11" i="1"/>
  <c r="M11" i="1"/>
  <c r="D12" i="1"/>
  <c r="E12" i="1"/>
  <c r="F12" i="1"/>
  <c r="G12" i="1"/>
  <c r="H12" i="1"/>
  <c r="I12" i="1"/>
  <c r="J12" i="1"/>
  <c r="K12" i="1"/>
  <c r="L12" i="1"/>
  <c r="M12" i="1"/>
  <c r="D13" i="1"/>
  <c r="E13" i="1"/>
  <c r="F13" i="1"/>
  <c r="G13" i="1"/>
  <c r="H13" i="1"/>
  <c r="I13" i="1"/>
  <c r="J13" i="1"/>
  <c r="K13" i="1"/>
  <c r="L13" i="1"/>
  <c r="M13" i="1"/>
  <c r="H10" i="1"/>
  <c r="J10" i="1"/>
  <c r="D25" i="1"/>
  <c r="D24" i="1" s="1"/>
  <c r="E25" i="1"/>
  <c r="E24" i="1" s="1"/>
  <c r="F25" i="1"/>
  <c r="F24" i="1" s="1"/>
  <c r="G25" i="1"/>
  <c r="G24" i="1" s="1"/>
  <c r="H25" i="1"/>
  <c r="H24" i="1" s="1"/>
  <c r="I25" i="1"/>
  <c r="I24" i="1" s="1"/>
  <c r="J25" i="1"/>
  <c r="J24" i="1" s="1"/>
  <c r="K25" i="1"/>
  <c r="K24" i="1" s="1"/>
  <c r="L25" i="1"/>
  <c r="L24" i="1" s="1"/>
  <c r="M25" i="1"/>
  <c r="M24" i="1" s="1"/>
  <c r="D26" i="1"/>
  <c r="E26" i="1"/>
  <c r="F26" i="1"/>
  <c r="G26" i="1"/>
  <c r="H26" i="1"/>
  <c r="I26" i="1"/>
  <c r="J26" i="1"/>
  <c r="K26" i="1"/>
  <c r="L26" i="1"/>
  <c r="M26" i="1"/>
  <c r="D27" i="1"/>
  <c r="E27" i="1"/>
  <c r="F27" i="1"/>
  <c r="G27" i="1"/>
  <c r="H27" i="1"/>
  <c r="I27" i="1"/>
  <c r="J27" i="1"/>
  <c r="K27" i="1"/>
  <c r="L27" i="1"/>
  <c r="M27" i="1"/>
  <c r="D28" i="1"/>
  <c r="E28" i="1"/>
  <c r="F28" i="1"/>
  <c r="G28" i="1"/>
  <c r="H28" i="1"/>
  <c r="I28" i="1"/>
  <c r="J28" i="1"/>
  <c r="K28" i="1"/>
  <c r="L28" i="1"/>
  <c r="M28" i="1"/>
  <c r="D29" i="1"/>
  <c r="E29" i="1"/>
  <c r="F29" i="1"/>
  <c r="G29" i="1"/>
  <c r="H29" i="1"/>
  <c r="I29" i="1"/>
  <c r="J29" i="1"/>
  <c r="K29" i="1"/>
  <c r="L29" i="1"/>
  <c r="M29" i="1"/>
  <c r="C27" i="1"/>
  <c r="D19" i="1"/>
  <c r="D18" i="1" s="1"/>
  <c r="E19" i="1"/>
  <c r="E18" i="1" s="1"/>
  <c r="F19" i="1"/>
  <c r="F18" i="1" s="1"/>
  <c r="G19" i="1"/>
  <c r="G18" i="1" s="1"/>
  <c r="H19" i="1"/>
  <c r="H18" i="1" s="1"/>
  <c r="I19" i="1"/>
  <c r="I18" i="1" s="1"/>
  <c r="J19" i="1"/>
  <c r="J18" i="1" s="1"/>
  <c r="K19" i="1"/>
  <c r="K18" i="1" s="1"/>
  <c r="L19" i="1"/>
  <c r="L18" i="1" s="1"/>
  <c r="M19" i="1"/>
  <c r="D20" i="1"/>
  <c r="E20" i="1"/>
  <c r="F20" i="1"/>
  <c r="G20" i="1"/>
  <c r="H20" i="1"/>
  <c r="I20" i="1"/>
  <c r="J20" i="1"/>
  <c r="K20" i="1"/>
  <c r="L20" i="1"/>
  <c r="M20" i="1"/>
  <c r="D21" i="1"/>
  <c r="E21" i="1"/>
  <c r="F21" i="1"/>
  <c r="G21" i="1"/>
  <c r="H21" i="1"/>
  <c r="I21" i="1"/>
  <c r="J21" i="1"/>
  <c r="K21" i="1"/>
  <c r="L21" i="1"/>
  <c r="M21" i="1"/>
  <c r="D22" i="1"/>
  <c r="E22" i="1"/>
  <c r="F22" i="1"/>
  <c r="G22" i="1"/>
  <c r="H22" i="1"/>
  <c r="I22" i="1"/>
  <c r="J22" i="1"/>
  <c r="K22" i="1"/>
  <c r="L22" i="1"/>
  <c r="M22" i="1"/>
  <c r="D23" i="1"/>
  <c r="E23" i="1"/>
  <c r="F23" i="1"/>
  <c r="G23" i="1"/>
  <c r="H23" i="1"/>
  <c r="I23" i="1"/>
  <c r="J23" i="1"/>
  <c r="K23" i="1"/>
  <c r="L23" i="1"/>
  <c r="M23" i="1"/>
  <c r="M9" i="1"/>
  <c r="L9" i="1"/>
  <c r="C30" i="9"/>
  <c r="C29" i="1" s="1"/>
  <c r="C29" i="9"/>
  <c r="C28" i="1" s="1"/>
  <c r="C28" i="9"/>
  <c r="C27" i="9"/>
  <c r="C26" i="9"/>
  <c r="C25" i="1" s="1"/>
  <c r="M25" i="9"/>
  <c r="L25" i="9"/>
  <c r="K25" i="9"/>
  <c r="J25" i="9"/>
  <c r="I25" i="9"/>
  <c r="H25" i="9"/>
  <c r="G25" i="9"/>
  <c r="F25" i="9"/>
  <c r="E25" i="9"/>
  <c r="D25" i="9"/>
  <c r="C24" i="9"/>
  <c r="C23" i="1" s="1"/>
  <c r="C23" i="9"/>
  <c r="C22" i="1" s="1"/>
  <c r="C22" i="9"/>
  <c r="C21" i="1" s="1"/>
  <c r="C21" i="9"/>
  <c r="C20" i="1" s="1"/>
  <c r="C20" i="9"/>
  <c r="C19" i="1" s="1"/>
  <c r="M19" i="9"/>
  <c r="L19" i="9"/>
  <c r="K19" i="9"/>
  <c r="J19" i="9"/>
  <c r="I19" i="9"/>
  <c r="H19" i="9"/>
  <c r="G19" i="9"/>
  <c r="F19" i="9"/>
  <c r="E19" i="9"/>
  <c r="D19" i="9"/>
  <c r="C18" i="9"/>
  <c r="C17" i="9"/>
  <c r="C16" i="9"/>
  <c r="C15" i="9"/>
  <c r="C14" i="9" s="1"/>
  <c r="C13" i="9"/>
  <c r="C12" i="9"/>
  <c r="C11" i="9"/>
  <c r="M10" i="9"/>
  <c r="L10" i="9"/>
  <c r="K10" i="9"/>
  <c r="J10" i="9"/>
  <c r="I10" i="9"/>
  <c r="H10" i="9"/>
  <c r="G10" i="9"/>
  <c r="F10" i="9"/>
  <c r="E10" i="9"/>
  <c r="D10" i="9"/>
  <c r="D9" i="10"/>
  <c r="E9" i="10"/>
  <c r="F9" i="10"/>
  <c r="G9" i="10"/>
  <c r="H9" i="10"/>
  <c r="I9" i="10"/>
  <c r="J9" i="10"/>
  <c r="K9" i="10"/>
  <c r="K18" i="10"/>
  <c r="D18" i="10"/>
  <c r="E18" i="10"/>
  <c r="F18" i="10"/>
  <c r="G18" i="10"/>
  <c r="H18" i="10"/>
  <c r="I18" i="10"/>
  <c r="J18" i="10"/>
  <c r="C29" i="10"/>
  <c r="C28" i="10"/>
  <c r="C27" i="10"/>
  <c r="C26" i="10"/>
  <c r="C25" i="10"/>
  <c r="K24" i="10"/>
  <c r="J24" i="10"/>
  <c r="I24" i="10"/>
  <c r="H24" i="10"/>
  <c r="G24" i="10"/>
  <c r="F24" i="10"/>
  <c r="E24" i="10"/>
  <c r="D24" i="10"/>
  <c r="C23" i="10"/>
  <c r="C22" i="10"/>
  <c r="C21" i="10"/>
  <c r="C18" i="10"/>
  <c r="C20" i="10"/>
  <c r="C19" i="10"/>
  <c r="C17" i="10"/>
  <c r="C16" i="10"/>
  <c r="C15" i="10"/>
  <c r="C14" i="10"/>
  <c r="G8" i="10"/>
  <c r="C12" i="10"/>
  <c r="C13" i="1" s="1"/>
  <c r="C11" i="10"/>
  <c r="C12" i="1" s="1"/>
  <c r="C10" i="10"/>
  <c r="C25" i="3"/>
  <c r="D25" i="3"/>
  <c r="E25" i="3"/>
  <c r="F25" i="3"/>
  <c r="G25" i="3"/>
  <c r="H25" i="3"/>
  <c r="I25" i="3"/>
  <c r="J25" i="3"/>
  <c r="K25" i="3"/>
  <c r="L25" i="3"/>
  <c r="M25" i="3"/>
  <c r="D26" i="3"/>
  <c r="E26" i="3"/>
  <c r="F26" i="3"/>
  <c r="G26" i="3"/>
  <c r="H26" i="3"/>
  <c r="I26" i="3"/>
  <c r="J26" i="3"/>
  <c r="K26" i="3"/>
  <c r="L26" i="3"/>
  <c r="M26" i="3"/>
  <c r="D27" i="3"/>
  <c r="E27" i="3"/>
  <c r="F27" i="3"/>
  <c r="G27" i="3"/>
  <c r="H27" i="3"/>
  <c r="I27" i="3"/>
  <c r="J27" i="3"/>
  <c r="K27" i="3"/>
  <c r="L27" i="3"/>
  <c r="M27" i="3"/>
  <c r="C28" i="3"/>
  <c r="D28" i="3"/>
  <c r="E28" i="3"/>
  <c r="F28" i="3"/>
  <c r="G28" i="3"/>
  <c r="H28" i="3"/>
  <c r="I28" i="3"/>
  <c r="J28" i="3"/>
  <c r="K28" i="3"/>
  <c r="L28" i="3"/>
  <c r="M28" i="3"/>
  <c r="C29" i="3"/>
  <c r="D29" i="3"/>
  <c r="E29" i="3"/>
  <c r="F29" i="3"/>
  <c r="G29" i="3"/>
  <c r="H29" i="3"/>
  <c r="I29" i="3"/>
  <c r="J29" i="3"/>
  <c r="K29" i="3"/>
  <c r="L29" i="3"/>
  <c r="M29" i="3"/>
  <c r="F24" i="3"/>
  <c r="J24" i="3"/>
  <c r="L24" i="3"/>
  <c r="M24" i="3"/>
  <c r="D19" i="3"/>
  <c r="E19" i="3"/>
  <c r="F19" i="3"/>
  <c r="G19" i="3"/>
  <c r="H19" i="3"/>
  <c r="I19" i="3"/>
  <c r="J19" i="3"/>
  <c r="K19" i="3"/>
  <c r="L19" i="3"/>
  <c r="M19" i="3"/>
  <c r="C20" i="3"/>
  <c r="D20" i="3"/>
  <c r="E20" i="3"/>
  <c r="F20" i="3"/>
  <c r="G20" i="3"/>
  <c r="H20" i="3"/>
  <c r="I20" i="3"/>
  <c r="J20" i="3"/>
  <c r="K20" i="3"/>
  <c r="L20" i="3"/>
  <c r="M20" i="3"/>
  <c r="D21" i="3"/>
  <c r="E21" i="3"/>
  <c r="F21" i="3"/>
  <c r="G21" i="3"/>
  <c r="H21" i="3"/>
  <c r="I21" i="3"/>
  <c r="J21" i="3"/>
  <c r="K21" i="3"/>
  <c r="L21" i="3"/>
  <c r="M21" i="3"/>
  <c r="D22" i="3"/>
  <c r="E22" i="3"/>
  <c r="F22" i="3"/>
  <c r="G22" i="3"/>
  <c r="H22" i="3"/>
  <c r="I22" i="3"/>
  <c r="J22" i="3"/>
  <c r="K22" i="3"/>
  <c r="L22" i="3"/>
  <c r="M22" i="3"/>
  <c r="D23" i="3"/>
  <c r="E23" i="3"/>
  <c r="F23" i="3"/>
  <c r="G23" i="3"/>
  <c r="H23" i="3"/>
  <c r="I23" i="3"/>
  <c r="J23" i="3"/>
  <c r="K23" i="3"/>
  <c r="L23" i="3"/>
  <c r="M23" i="3"/>
  <c r="L18" i="3"/>
  <c r="M18" i="3"/>
  <c r="D17" i="3"/>
  <c r="E17" i="3"/>
  <c r="F17" i="3"/>
  <c r="G17" i="3"/>
  <c r="H17" i="3"/>
  <c r="I17" i="3"/>
  <c r="J17" i="3"/>
  <c r="K17" i="3"/>
  <c r="L17" i="3"/>
  <c r="M17" i="3"/>
  <c r="D16" i="3"/>
  <c r="E16" i="3"/>
  <c r="F16" i="3"/>
  <c r="G16" i="3"/>
  <c r="H16" i="3"/>
  <c r="I16" i="3"/>
  <c r="J16" i="3"/>
  <c r="K16" i="3"/>
  <c r="L16" i="3"/>
  <c r="M16" i="3"/>
  <c r="C16" i="3"/>
  <c r="D15" i="3"/>
  <c r="E15" i="3"/>
  <c r="F15" i="3"/>
  <c r="G15" i="3"/>
  <c r="H15" i="3"/>
  <c r="I15" i="3"/>
  <c r="J15" i="3"/>
  <c r="K15" i="3"/>
  <c r="L15" i="3"/>
  <c r="M15" i="3"/>
  <c r="C15" i="3"/>
  <c r="F10" i="3"/>
  <c r="G10" i="3"/>
  <c r="J10" i="3"/>
  <c r="K10" i="3"/>
  <c r="L10" i="3"/>
  <c r="M10" i="3"/>
  <c r="C11" i="3"/>
  <c r="D11" i="3"/>
  <c r="E11" i="3"/>
  <c r="F11" i="3"/>
  <c r="G11" i="3"/>
  <c r="H11" i="3"/>
  <c r="I11" i="3"/>
  <c r="J11" i="3"/>
  <c r="K11" i="3"/>
  <c r="L11" i="3"/>
  <c r="M11" i="3"/>
  <c r="D12" i="3"/>
  <c r="E12" i="3"/>
  <c r="F12" i="3"/>
  <c r="G12" i="3"/>
  <c r="H12" i="3"/>
  <c r="I12" i="3"/>
  <c r="J12" i="3"/>
  <c r="K12" i="3"/>
  <c r="L12" i="3"/>
  <c r="M12" i="3"/>
  <c r="D13" i="3"/>
  <c r="E13" i="3"/>
  <c r="F13" i="3"/>
  <c r="G13" i="3"/>
  <c r="H13" i="3"/>
  <c r="I13" i="3"/>
  <c r="J13" i="3"/>
  <c r="K13" i="3"/>
  <c r="L13" i="3"/>
  <c r="M13" i="3"/>
  <c r="L9" i="3"/>
  <c r="M9" i="3"/>
  <c r="D9" i="11"/>
  <c r="E9" i="11"/>
  <c r="F9" i="11"/>
  <c r="G9" i="11"/>
  <c r="H9" i="11"/>
  <c r="I9" i="11"/>
  <c r="J9" i="11"/>
  <c r="K9" i="11"/>
  <c r="L9" i="11"/>
  <c r="M9" i="11"/>
  <c r="C9" i="11"/>
  <c r="D24" i="12"/>
  <c r="D24" i="3" s="1"/>
  <c r="E24" i="12"/>
  <c r="E24" i="3" s="1"/>
  <c r="F24" i="12"/>
  <c r="G24" i="12"/>
  <c r="G24" i="3" s="1"/>
  <c r="H24" i="12"/>
  <c r="H24" i="3" s="1"/>
  <c r="I24" i="12"/>
  <c r="I24" i="3" s="1"/>
  <c r="J24" i="12"/>
  <c r="K24" i="12"/>
  <c r="K24" i="3" s="1"/>
  <c r="D18" i="12"/>
  <c r="D18" i="3" s="1"/>
  <c r="E18" i="12"/>
  <c r="E18" i="3" s="1"/>
  <c r="F18" i="12"/>
  <c r="F18" i="3" s="1"/>
  <c r="G18" i="12"/>
  <c r="G18" i="3" s="1"/>
  <c r="H18" i="12"/>
  <c r="H8" i="12" s="1"/>
  <c r="I18" i="12"/>
  <c r="I18" i="3" s="1"/>
  <c r="J18" i="12"/>
  <c r="J18" i="3" s="1"/>
  <c r="K18" i="12"/>
  <c r="K18" i="3" s="1"/>
  <c r="D13" i="12"/>
  <c r="E13" i="12"/>
  <c r="F13" i="12"/>
  <c r="F8" i="12" s="1"/>
  <c r="G13" i="12"/>
  <c r="G14" i="3" s="1"/>
  <c r="H13" i="12"/>
  <c r="I13" i="12"/>
  <c r="J13" i="12"/>
  <c r="J8" i="12" s="1"/>
  <c r="K13" i="12"/>
  <c r="K14" i="3" s="1"/>
  <c r="D9" i="12"/>
  <c r="D10" i="3" s="1"/>
  <c r="E9" i="12"/>
  <c r="E10" i="3" s="1"/>
  <c r="F9" i="12"/>
  <c r="G9" i="12"/>
  <c r="H9" i="12"/>
  <c r="H10" i="3" s="1"/>
  <c r="I9" i="12"/>
  <c r="I10" i="3" s="1"/>
  <c r="J9" i="12"/>
  <c r="K9" i="12"/>
  <c r="D25" i="11"/>
  <c r="E25" i="11"/>
  <c r="F25" i="11"/>
  <c r="G25" i="11"/>
  <c r="H25" i="11"/>
  <c r="I25" i="11"/>
  <c r="J25" i="11"/>
  <c r="K25" i="11"/>
  <c r="L25" i="11"/>
  <c r="M25" i="11"/>
  <c r="D19" i="11"/>
  <c r="E19" i="11"/>
  <c r="F19" i="11"/>
  <c r="G19" i="11"/>
  <c r="H19" i="11"/>
  <c r="I19" i="11"/>
  <c r="J19" i="11"/>
  <c r="K19" i="11"/>
  <c r="L19" i="11"/>
  <c r="M19" i="11"/>
  <c r="D14" i="11"/>
  <c r="E14" i="11"/>
  <c r="F14" i="11"/>
  <c r="G14" i="11"/>
  <c r="H14" i="11"/>
  <c r="I14" i="11"/>
  <c r="J14" i="11"/>
  <c r="K14" i="11"/>
  <c r="L14" i="11"/>
  <c r="M14" i="11"/>
  <c r="D10" i="11"/>
  <c r="E10" i="11"/>
  <c r="F10" i="11"/>
  <c r="G10" i="11"/>
  <c r="H10" i="11"/>
  <c r="I10" i="11"/>
  <c r="J10" i="11"/>
  <c r="K10" i="11"/>
  <c r="L10" i="11"/>
  <c r="M10" i="11"/>
  <c r="C25" i="11"/>
  <c r="C19" i="11"/>
  <c r="C14" i="11"/>
  <c r="C10" i="11"/>
  <c r="C12" i="11"/>
  <c r="C13" i="11"/>
  <c r="C15" i="11"/>
  <c r="C16" i="11"/>
  <c r="C17" i="11"/>
  <c r="C18" i="11"/>
  <c r="C20" i="11"/>
  <c r="C21" i="11"/>
  <c r="C22" i="11"/>
  <c r="C23" i="11"/>
  <c r="C24" i="11"/>
  <c r="C26" i="11"/>
  <c r="C27" i="11"/>
  <c r="C28" i="11"/>
  <c r="C29" i="11"/>
  <c r="C30" i="11"/>
  <c r="C11" i="11"/>
  <c r="I8" i="12"/>
  <c r="I9" i="3" s="1"/>
  <c r="C10" i="12"/>
  <c r="C11" i="12"/>
  <c r="C12" i="3" s="1"/>
  <c r="C12" i="12"/>
  <c r="C13" i="3" s="1"/>
  <c r="C14" i="12"/>
  <c r="C13" i="12" s="1"/>
  <c r="C14" i="3" s="1"/>
  <c r="C15" i="12"/>
  <c r="C16" i="12"/>
  <c r="C17" i="12"/>
  <c r="C17" i="3" s="1"/>
  <c r="C19" i="12"/>
  <c r="C19" i="3" s="1"/>
  <c r="C20" i="12"/>
  <c r="C21" i="12"/>
  <c r="C21" i="3" s="1"/>
  <c r="C22" i="12"/>
  <c r="C18" i="12" s="1"/>
  <c r="C18" i="3" s="1"/>
  <c r="C23" i="12"/>
  <c r="C23" i="3" s="1"/>
  <c r="C25" i="12"/>
  <c r="C26" i="12"/>
  <c r="C24" i="12" s="1"/>
  <c r="C24" i="3" s="1"/>
  <c r="C27" i="12"/>
  <c r="C27" i="3" s="1"/>
  <c r="C28" i="12"/>
  <c r="C29" i="12"/>
  <c r="G8" i="12"/>
  <c r="G9" i="3" s="1"/>
  <c r="I14" i="3"/>
  <c r="H14" i="3"/>
  <c r="E14" i="3"/>
  <c r="D14" i="3"/>
  <c r="H8" i="10"/>
  <c r="I8" i="10"/>
  <c r="C24" i="10"/>
  <c r="E8" i="10"/>
  <c r="F9" i="1" l="1"/>
  <c r="F9" i="3"/>
  <c r="H9" i="1"/>
  <c r="H9" i="3"/>
  <c r="J9" i="1"/>
  <c r="J9" i="3"/>
  <c r="E8" i="12"/>
  <c r="G9" i="1"/>
  <c r="C9" i="12"/>
  <c r="F14" i="3"/>
  <c r="J14" i="3"/>
  <c r="C22" i="3"/>
  <c r="C26" i="3"/>
  <c r="I9" i="1"/>
  <c r="H18" i="3"/>
  <c r="K8" i="12"/>
  <c r="D8" i="12"/>
  <c r="C16" i="1"/>
  <c r="M18" i="1"/>
  <c r="C17" i="1"/>
  <c r="C18" i="1"/>
  <c r="C25" i="9"/>
  <c r="C26" i="1"/>
  <c r="C24" i="1" s="1"/>
  <c r="K10" i="1"/>
  <c r="C11" i="1"/>
  <c r="C15" i="1"/>
  <c r="C14" i="1" s="1"/>
  <c r="C10" i="4"/>
  <c r="E8" i="6"/>
  <c r="I8" i="6"/>
  <c r="H18" i="4"/>
  <c r="D18" i="4"/>
  <c r="G24" i="4"/>
  <c r="K18" i="4"/>
  <c r="G18" i="4"/>
  <c r="C24" i="4"/>
  <c r="J24" i="4"/>
  <c r="F24" i="4"/>
  <c r="K24" i="4"/>
  <c r="L10" i="4"/>
  <c r="H10" i="4"/>
  <c r="D10" i="4"/>
  <c r="J10" i="4"/>
  <c r="F10" i="4"/>
  <c r="M14" i="4"/>
  <c r="I14" i="4"/>
  <c r="E14" i="4"/>
  <c r="K14" i="4"/>
  <c r="G14" i="4"/>
  <c r="C18" i="4"/>
  <c r="J18" i="4"/>
  <c r="F18" i="4"/>
  <c r="M24" i="4"/>
  <c r="I24" i="4"/>
  <c r="E24" i="4"/>
  <c r="K10" i="4"/>
  <c r="G10" i="4"/>
  <c r="M10" i="4"/>
  <c r="I10" i="4"/>
  <c r="E10" i="4"/>
  <c r="L14" i="4"/>
  <c r="H14" i="4"/>
  <c r="D14" i="4"/>
  <c r="C14" i="4"/>
  <c r="J14" i="4"/>
  <c r="F14" i="4"/>
  <c r="M18" i="4"/>
  <c r="I18" i="4"/>
  <c r="E18" i="4"/>
  <c r="L24" i="4"/>
  <c r="H24" i="4"/>
  <c r="D24" i="4"/>
  <c r="D8" i="6"/>
  <c r="C9" i="6"/>
  <c r="C24" i="6"/>
  <c r="C18" i="6"/>
  <c r="C13" i="6"/>
  <c r="F8" i="6"/>
  <c r="J8" i="6"/>
  <c r="C8" i="7"/>
  <c r="I14" i="2"/>
  <c r="K14" i="2"/>
  <c r="M10" i="2"/>
  <c r="I10" i="2"/>
  <c r="E10" i="2"/>
  <c r="C20" i="2"/>
  <c r="G18" i="2"/>
  <c r="G10" i="2"/>
  <c r="K10" i="2"/>
  <c r="K18" i="2"/>
  <c r="K24" i="2"/>
  <c r="D10" i="2"/>
  <c r="C15" i="2"/>
  <c r="C12" i="2"/>
  <c r="G24" i="2"/>
  <c r="G14" i="2"/>
  <c r="J10" i="2"/>
  <c r="F10" i="2"/>
  <c r="M18" i="2"/>
  <c r="I18" i="2"/>
  <c r="C22" i="2"/>
  <c r="J18" i="2"/>
  <c r="C21" i="2"/>
  <c r="L18" i="2"/>
  <c r="H18" i="2"/>
  <c r="C26" i="2"/>
  <c r="J24" i="2"/>
  <c r="C25" i="2"/>
  <c r="J14" i="2"/>
  <c r="F14" i="2"/>
  <c r="D14" i="2"/>
  <c r="C13" i="2"/>
  <c r="L10" i="2"/>
  <c r="H10" i="2"/>
  <c r="M24" i="2"/>
  <c r="I24" i="2"/>
  <c r="C28" i="2"/>
  <c r="L24" i="2"/>
  <c r="H24" i="2"/>
  <c r="M14" i="2"/>
  <c r="E14" i="2"/>
  <c r="L14" i="2"/>
  <c r="H14" i="2"/>
  <c r="C16" i="2"/>
  <c r="F24" i="2"/>
  <c r="C27" i="2"/>
  <c r="E24" i="2"/>
  <c r="C29" i="2"/>
  <c r="D24" i="2"/>
  <c r="F18" i="2"/>
  <c r="E18" i="2"/>
  <c r="C19" i="2"/>
  <c r="C23" i="2"/>
  <c r="D18" i="2"/>
  <c r="C17" i="2"/>
  <c r="C11" i="2"/>
  <c r="D8" i="10"/>
  <c r="C13" i="10"/>
  <c r="J8" i="10"/>
  <c r="L10" i="1"/>
  <c r="D10" i="1"/>
  <c r="F10" i="1"/>
  <c r="C10" i="9"/>
  <c r="M10" i="1"/>
  <c r="K9" i="9"/>
  <c r="C9" i="10"/>
  <c r="G10" i="1"/>
  <c r="I10" i="1"/>
  <c r="E10" i="1"/>
  <c r="C10" i="1"/>
  <c r="F9" i="9"/>
  <c r="J9" i="9"/>
  <c r="D9" i="9"/>
  <c r="H9" i="9"/>
  <c r="L9" i="9"/>
  <c r="E9" i="9"/>
  <c r="I9" i="9"/>
  <c r="M9" i="9"/>
  <c r="C19" i="9"/>
  <c r="G9" i="9"/>
  <c r="K9" i="1" l="1"/>
  <c r="K9" i="3"/>
  <c r="E9" i="3"/>
  <c r="E9" i="1"/>
  <c r="D9" i="3"/>
  <c r="D9" i="1"/>
  <c r="C10" i="3"/>
  <c r="C8" i="12"/>
  <c r="C9" i="4"/>
  <c r="E9" i="4"/>
  <c r="K9" i="4"/>
  <c r="L9" i="4"/>
  <c r="H9" i="4"/>
  <c r="D9" i="4"/>
  <c r="G9" i="4"/>
  <c r="I9" i="4"/>
  <c r="J9" i="4"/>
  <c r="M9" i="4"/>
  <c r="F9" i="4"/>
  <c r="C8" i="6"/>
  <c r="F9" i="2"/>
  <c r="H9" i="2"/>
  <c r="J9" i="2"/>
  <c r="K9" i="2"/>
  <c r="E9" i="2"/>
  <c r="C18" i="2"/>
  <c r="C24" i="2"/>
  <c r="L9" i="2"/>
  <c r="I9" i="2"/>
  <c r="G9" i="2"/>
  <c r="M9" i="2"/>
  <c r="C14" i="2"/>
  <c r="C10" i="2"/>
  <c r="D9" i="2"/>
  <c r="C8" i="10"/>
  <c r="C9" i="9"/>
  <c r="C9" i="3" l="1"/>
  <c r="C9" i="1"/>
  <c r="C9" i="2"/>
</calcChain>
</file>

<file path=xl/comments1.xml><?xml version="1.0" encoding="utf-8"?>
<comments xmlns="http://schemas.openxmlformats.org/spreadsheetml/2006/main">
  <authors>
    <author>Rigamonti Michele / T140440</author>
  </authors>
  <commentList>
    <comment ref="AK29" authorId="0" shapeId="0">
      <text>
        <r>
          <rPr>
            <b/>
            <sz val="9"/>
            <color indexed="81"/>
            <rFont val="Tahoma"/>
            <family val="2"/>
          </rPr>
          <t xml:space="preserve">Rigamonti Michele / T140440:
</t>
        </r>
        <r>
          <rPr>
            <sz val="9"/>
            <color indexed="81"/>
            <rFont val="Tahoma"/>
            <family val="2"/>
          </rPr>
          <t>Il totale di Pianura e Montagna coincide con il totale aggiornato del foglio "Totale 1979-1985"</t>
        </r>
      </text>
    </comment>
  </commentList>
</comments>
</file>

<file path=xl/sharedStrings.xml><?xml version="1.0" encoding="utf-8"?>
<sst xmlns="http://schemas.openxmlformats.org/spreadsheetml/2006/main" count="508" uniqueCount="69">
  <si>
    <t>Distretti</t>
  </si>
  <si>
    <t>Laghi</t>
  </si>
  <si>
    <t>Mendrisio</t>
  </si>
  <si>
    <t>Lugano</t>
  </si>
  <si>
    <t>Locarno</t>
  </si>
  <si>
    <t>Vallem.</t>
  </si>
  <si>
    <t>Bellinzona</t>
  </si>
  <si>
    <t>Riviera</t>
  </si>
  <si>
    <t>Blenio</t>
  </si>
  <si>
    <t>Leventina</t>
  </si>
  <si>
    <t>Maggiore</t>
  </si>
  <si>
    <t>Superfici boscate</t>
  </si>
  <si>
    <t>Bosco</t>
  </si>
  <si>
    <t>Bosco arbustivo</t>
  </si>
  <si>
    <t>Boschetto</t>
  </si>
  <si>
    <t>Superfici agricole</t>
  </si>
  <si>
    <t>Alpeggi</t>
  </si>
  <si>
    <t>Superfici d'insediamento</t>
  </si>
  <si>
    <t>Area edificata</t>
  </si>
  <si>
    <t>Zone verdi e di riposo</t>
  </si>
  <si>
    <t>Superfici improduttive</t>
  </si>
  <si>
    <t>Corsi d'acqua</t>
  </si>
  <si>
    <t>T_020205_02C</t>
  </si>
  <si>
    <t>Ghiacciai, nevai</t>
  </si>
  <si>
    <t>Superficie del traffico</t>
  </si>
  <si>
    <t>Vegetazione improduttiva</t>
  </si>
  <si>
    <t>Ticino</t>
  </si>
  <si>
    <t>Area industriale e artigianale</t>
  </si>
  <si>
    <t>Superficie d'insediamento speciali</t>
  </si>
  <si>
    <t>Frutteti, vigneti e orti</t>
  </si>
  <si>
    <t>Campi, prati naturali e pascoli locali</t>
  </si>
  <si>
    <t>Terreni senza vegetazione</t>
  </si>
  <si>
    <t>Vallemaggia</t>
  </si>
  <si>
    <t>Totale</t>
  </si>
  <si>
    <t>Campi</t>
  </si>
  <si>
    <t>Prati naturali e pascoli locali</t>
  </si>
  <si>
    <t>Superfici d'insediamento speciali</t>
  </si>
  <si>
    <t>Superfici del traffico</t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</si>
  <si>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Eventuali differenze tra le somme dei valori e i totali presentati sono dovute ad arrotondamenti.</t>
    </r>
  </si>
  <si>
    <t>Lago di</t>
  </si>
  <si>
    <t>Lago</t>
  </si>
  <si>
    <r>
      <rPr>
        <vertAlign val="super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Al di sotto dei 500 m s.l.m.</t>
    </r>
  </si>
  <si>
    <t>T_020205_03C</t>
  </si>
  <si>
    <r>
      <t>Superficie</t>
    </r>
    <r>
      <rPr>
        <b/>
        <vertAlign val="superscript"/>
        <sz val="10"/>
        <rFont val="Arial"/>
        <family val="2"/>
      </rPr>
      <t>1, 2</t>
    </r>
    <r>
      <rPr>
        <b/>
        <sz val="10"/>
        <rFont val="Arial"/>
        <family val="2"/>
      </rPr>
      <t xml:space="preserve"> (in ettari), secondo l'utilizzazione del suolo, per distretto, in Ticino, 2004/09</t>
    </r>
    <r>
      <rPr>
        <b/>
        <vertAlign val="superscript"/>
        <sz val="10"/>
        <rFont val="Arial"/>
        <family val="2"/>
      </rPr>
      <t>r</t>
    </r>
  </si>
  <si>
    <t>Fonte: Statistica svizzera della superficie (AREA) 1979/1985, Ufficio federale di statistica, Neuchâtel</t>
  </si>
  <si>
    <r>
      <t>Superficie</t>
    </r>
    <r>
      <rPr>
        <b/>
        <vertAlign val="superscript"/>
        <sz val="10"/>
        <rFont val="Arial"/>
        <family val="2"/>
      </rPr>
      <t>1, 2</t>
    </r>
    <r>
      <rPr>
        <b/>
        <sz val="10"/>
        <rFont val="Arial"/>
        <family val="2"/>
      </rPr>
      <t xml:space="preserve"> (in ettari), secondo l'utilizzazione del suolo, per distretto, in Ticino, 2013/2018</t>
    </r>
  </si>
  <si>
    <t>Fonte: Statistica svizzera della superficie (AREA) 1979/1985, Ufficio federale di statistica, Neuchâtel; elaborazione: Ufficio di statistica, Giubiasco</t>
  </si>
  <si>
    <r>
      <t>1</t>
    </r>
    <r>
      <rPr>
        <sz val="8"/>
        <rFont val="Arial"/>
        <family val="2"/>
      </rPr>
      <t>Superficie per punti (numero di punti campione all'interno dei confini comunali).</t>
    </r>
  </si>
  <si>
    <r>
      <t>Superficie</t>
    </r>
    <r>
      <rPr>
        <b/>
        <vertAlign val="superscript"/>
        <sz val="10"/>
        <color indexed="8"/>
        <rFont val="Arial"/>
        <family val="2"/>
      </rPr>
      <t>1, 2</t>
    </r>
    <r>
      <rPr>
        <b/>
        <sz val="10"/>
        <color indexed="8"/>
        <rFont val="Arial"/>
        <family val="2"/>
      </rPr>
      <t xml:space="preserve"> (in ettari), secondo l'utilizzazione del suolo, nelle zone di pianura</t>
    </r>
    <r>
      <rPr>
        <b/>
        <vertAlign val="superscript"/>
        <sz val="10"/>
        <color indexed="8"/>
        <rFont val="Arial"/>
        <family val="2"/>
      </rPr>
      <t>3</t>
    </r>
    <r>
      <rPr>
        <b/>
        <sz val="10"/>
        <color indexed="8"/>
        <rFont val="Arial"/>
        <family val="2"/>
      </rPr>
      <t>, per distretto, in Ticino, 2013/2018</t>
    </r>
  </si>
  <si>
    <r>
      <t>Superficie</t>
    </r>
    <r>
      <rPr>
        <b/>
        <vertAlign val="superscript"/>
        <sz val="10"/>
        <color indexed="8"/>
        <rFont val="Arial"/>
        <family val="2"/>
      </rPr>
      <t>1, 2</t>
    </r>
    <r>
      <rPr>
        <b/>
        <sz val="10"/>
        <color indexed="8"/>
        <rFont val="Arial"/>
        <family val="2"/>
      </rPr>
      <t xml:space="preserve"> (in ettari), secondo l'utilizzazione del suolo, nelle zone di montagna</t>
    </r>
    <r>
      <rPr>
        <b/>
        <vertAlign val="superscript"/>
        <sz val="10"/>
        <color indexed="8"/>
        <rFont val="Arial"/>
        <family val="2"/>
      </rPr>
      <t>3</t>
    </r>
    <r>
      <rPr>
        <b/>
        <sz val="10"/>
        <color indexed="8"/>
        <rFont val="Arial"/>
        <family val="2"/>
      </rPr>
      <t>, per distretto, in Ticino, 2013/2018</t>
    </r>
  </si>
  <si>
    <r>
      <t>Superficie</t>
    </r>
    <r>
      <rPr>
        <b/>
        <vertAlign val="superscript"/>
        <sz val="10"/>
        <color indexed="8"/>
        <rFont val="Arial"/>
        <family val="2"/>
      </rPr>
      <t>1, 2</t>
    </r>
    <r>
      <rPr>
        <b/>
        <sz val="10"/>
        <color indexed="8"/>
        <rFont val="Arial"/>
        <family val="2"/>
      </rPr>
      <t xml:space="preserve"> (in ettari), secondo l'utilizzazione del suolo, nelle zone di pianura</t>
    </r>
    <r>
      <rPr>
        <b/>
        <vertAlign val="superscript"/>
        <sz val="10"/>
        <color indexed="8"/>
        <rFont val="Arial"/>
        <family val="2"/>
      </rPr>
      <t>3</t>
    </r>
    <r>
      <rPr>
        <b/>
        <sz val="10"/>
        <color indexed="8"/>
        <rFont val="Arial"/>
        <family val="2"/>
      </rPr>
      <t>,  per distretto, in Ticino</t>
    </r>
    <r>
      <rPr>
        <b/>
        <sz val="10"/>
        <color indexed="8"/>
        <rFont val="Arial"/>
        <family val="2"/>
      </rPr>
      <t>, 2004/09</t>
    </r>
  </si>
  <si>
    <r>
      <t>Superficie</t>
    </r>
    <r>
      <rPr>
        <b/>
        <vertAlign val="superscript"/>
        <sz val="10"/>
        <color indexed="8"/>
        <rFont val="Arial"/>
        <family val="2"/>
      </rPr>
      <t>1, 2</t>
    </r>
    <r>
      <rPr>
        <b/>
        <sz val="10"/>
        <color indexed="8"/>
        <rFont val="Arial"/>
        <family val="2"/>
      </rPr>
      <t xml:space="preserve"> (in ettari), secondo l'utilizzazione del suolo, nelle zone di montagna</t>
    </r>
    <r>
      <rPr>
        <b/>
        <vertAlign val="superscript"/>
        <sz val="10"/>
        <color indexed="8"/>
        <rFont val="Arial"/>
        <family val="2"/>
      </rPr>
      <t>3</t>
    </r>
    <r>
      <rPr>
        <b/>
        <sz val="10"/>
        <color indexed="8"/>
        <rFont val="Arial"/>
        <family val="2"/>
      </rPr>
      <t>, per distretto, in Ticino</t>
    </r>
    <r>
      <rPr>
        <b/>
        <sz val="10"/>
        <color indexed="8"/>
        <rFont val="Arial"/>
        <family val="2"/>
      </rPr>
      <t>, 2004/2009</t>
    </r>
  </si>
  <si>
    <r>
      <t>Superficie</t>
    </r>
    <r>
      <rPr>
        <b/>
        <vertAlign val="superscript"/>
        <sz val="10"/>
        <color indexed="8"/>
        <rFont val="Arial"/>
        <family val="2"/>
      </rPr>
      <t>1, 2</t>
    </r>
    <r>
      <rPr>
        <b/>
        <sz val="10"/>
        <color indexed="8"/>
        <rFont val="Arial"/>
        <family val="2"/>
      </rPr>
      <t xml:space="preserve"> (in ettari), secondo l'utilizzazione del suolo, nelle zone di pianura</t>
    </r>
    <r>
      <rPr>
        <b/>
        <vertAlign val="superscript"/>
        <sz val="10"/>
        <color indexed="8"/>
        <rFont val="Arial"/>
        <family val="2"/>
      </rPr>
      <t>3</t>
    </r>
    <r>
      <rPr>
        <b/>
        <sz val="10"/>
        <color indexed="8"/>
        <rFont val="Arial"/>
        <family val="2"/>
      </rPr>
      <t>, per distretto, in Ticino</t>
    </r>
    <r>
      <rPr>
        <b/>
        <sz val="10"/>
        <color indexed="8"/>
        <rFont val="Arial"/>
        <family val="2"/>
      </rPr>
      <t xml:space="preserve"> 1992/97</t>
    </r>
  </si>
  <si>
    <r>
      <t>Superficie</t>
    </r>
    <r>
      <rPr>
        <b/>
        <vertAlign val="superscript"/>
        <sz val="10"/>
        <color indexed="8"/>
        <rFont val="Arial"/>
        <family val="2"/>
      </rPr>
      <t>1, 2</t>
    </r>
    <r>
      <rPr>
        <b/>
        <sz val="10"/>
        <color indexed="8"/>
        <rFont val="Arial"/>
        <family val="2"/>
      </rPr>
      <t xml:space="preserve"> (in ettari), secondo l'utilizzazione del suolo, nelle zone di montagna</t>
    </r>
    <r>
      <rPr>
        <b/>
        <vertAlign val="superscript"/>
        <sz val="10"/>
        <color indexed="8"/>
        <rFont val="Arial"/>
        <family val="2"/>
      </rPr>
      <t>3</t>
    </r>
    <r>
      <rPr>
        <b/>
        <sz val="10"/>
        <color indexed="8"/>
        <rFont val="Arial"/>
        <family val="2"/>
      </rPr>
      <t>, per distretto, in Ticino</t>
    </r>
    <r>
      <rPr>
        <b/>
        <sz val="10"/>
        <color indexed="8"/>
        <rFont val="Arial"/>
        <family val="2"/>
      </rPr>
      <t>, 1979/85</t>
    </r>
  </si>
  <si>
    <r>
      <t>Superficie</t>
    </r>
    <r>
      <rPr>
        <b/>
        <vertAlign val="superscript"/>
        <sz val="10"/>
        <color indexed="8"/>
        <rFont val="Arial"/>
        <family val="2"/>
      </rPr>
      <t>1, 2</t>
    </r>
    <r>
      <rPr>
        <b/>
        <sz val="10"/>
        <color indexed="8"/>
        <rFont val="Arial"/>
        <family val="2"/>
      </rPr>
      <t xml:space="preserve"> (in ettari), secondo l'utilizzazione del suolo, nelle zone di montagna</t>
    </r>
    <r>
      <rPr>
        <b/>
        <vertAlign val="superscript"/>
        <sz val="10"/>
        <color indexed="8"/>
        <rFont val="Arial"/>
        <family val="2"/>
      </rPr>
      <t>3</t>
    </r>
    <r>
      <rPr>
        <b/>
        <sz val="10"/>
        <color indexed="8"/>
        <rFont val="Arial"/>
        <family val="2"/>
      </rPr>
      <t>, per distretto, in Ticino,</t>
    </r>
    <r>
      <rPr>
        <b/>
        <sz val="10"/>
        <color indexed="8"/>
        <rFont val="Arial"/>
        <family val="2"/>
      </rPr>
      <t xml:space="preserve"> 1992/1997</t>
    </r>
  </si>
  <si>
    <r>
      <t>Superficie</t>
    </r>
    <r>
      <rPr>
        <b/>
        <vertAlign val="superscript"/>
        <sz val="10"/>
        <color indexed="8"/>
        <rFont val="Arial"/>
        <family val="2"/>
      </rPr>
      <t>1, 2</t>
    </r>
    <r>
      <rPr>
        <b/>
        <sz val="10"/>
        <color indexed="8"/>
        <rFont val="Arial"/>
        <family val="2"/>
      </rPr>
      <t xml:space="preserve"> (in ettari), secondo l'utilizzazione del suolo, nelle zone di pianura</t>
    </r>
    <r>
      <rPr>
        <b/>
        <vertAlign val="superscript"/>
        <sz val="10"/>
        <color indexed="8"/>
        <rFont val="Arial"/>
        <family val="2"/>
      </rPr>
      <t>3</t>
    </r>
    <r>
      <rPr>
        <b/>
        <sz val="10"/>
        <color indexed="8"/>
        <rFont val="Arial"/>
        <family val="2"/>
      </rPr>
      <t>, per distretto, in Ticino</t>
    </r>
    <r>
      <rPr>
        <b/>
        <sz val="10"/>
        <color indexed="8"/>
        <rFont val="Arial"/>
        <family val="2"/>
      </rPr>
      <t>, 1979/85</t>
    </r>
  </si>
  <si>
    <r>
      <t>Superficie</t>
    </r>
    <r>
      <rPr>
        <b/>
        <vertAlign val="superscript"/>
        <sz val="10"/>
        <rFont val="Arial"/>
        <family val="2"/>
      </rPr>
      <t>1, 2</t>
    </r>
    <r>
      <rPr>
        <b/>
        <sz val="10"/>
        <rFont val="Arial"/>
        <family val="2"/>
      </rPr>
      <t xml:space="preserve"> (in ettari), secondo l'utilizzazione del suolo, per distretto, in Ticino, 1992/97</t>
    </r>
  </si>
  <si>
    <r>
      <t>1</t>
    </r>
    <r>
      <rPr>
        <sz val="8"/>
        <color theme="1"/>
        <rFont val="Arial"/>
        <family val="2"/>
      </rPr>
      <t>Superficie per punti (numero di punti campione all'interno dei confini comunali).</t>
    </r>
  </si>
  <si>
    <t>Avvertenza: frontiere amministrative: 1.1.2021 swissBOUNDARIES3D © swisstopo, ed. 1.1.2021. Stato della banca dati: 10.2021.</t>
  </si>
  <si>
    <t>Fonte: Statistica svizzera della superficie (AREA) 2013/2018, Ufficio federale di statistica, Neuchâtel</t>
  </si>
  <si>
    <t>Fonte: Statistica svizzera della superficie (AREA) 1992/1997, Ufficio federale di statistica, Neuchâtel</t>
  </si>
  <si>
    <t>Fonte: Statistica svizzera della superficie (AREA) 2004/2009, Ufficio federale di statistica, Neuchâtel</t>
  </si>
  <si>
    <t>Ustat, ultima modifica: 03.05.2022</t>
  </si>
  <si>
    <t>Fonte: Statistica svizzera della superficie (AREA) 2013/2018, Ufficio federale di statistica, Neuchâtel; elaborazione: Ufficio di statistica, Giubiasco</t>
  </si>
  <si>
    <t>Fonte: Statistica svizzera della superficie (AREA) 1992/1997, Ufficio federale di statistica, Neuchâtel; elaborazione: Ufficio di statistica, Giubiasco</t>
  </si>
  <si>
    <t>Fonte: Statistica svizzera della superficie (AREA) 2004/2009, Ufficio federale di statistica, Neuchâtel; elaborazione: Ufficio di statistica, Giubiasco</t>
  </si>
  <si>
    <r>
      <t>3</t>
    </r>
    <r>
      <rPr>
        <sz val="8"/>
        <color indexed="8"/>
        <rFont val="Arial"/>
        <family val="2"/>
      </rPr>
      <t>A partire dai 500 m s.l.m.</t>
    </r>
  </si>
  <si>
    <r>
      <rPr>
        <vertAlign val="super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A partire dai 500 m s.l.m.</t>
    </r>
  </si>
  <si>
    <r>
      <t>Superficie</t>
    </r>
    <r>
      <rPr>
        <b/>
        <vertAlign val="superscript"/>
        <sz val="10"/>
        <rFont val="Arial"/>
        <family val="2"/>
      </rPr>
      <t>1, 2</t>
    </r>
    <r>
      <rPr>
        <b/>
        <sz val="10"/>
        <rFont val="Arial"/>
        <family val="2"/>
      </rPr>
      <t xml:space="preserve"> (in ettari), secondo l'utilizzazione del suolo, per distretto, in Ticino, 1979/85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</si>
</sst>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);\(#,##0\)"/>
    <numFmt numFmtId="165" formatCode="0.0"/>
    <numFmt numFmtId="166" formatCode="#\ ###\ ##0"/>
  </numFmts>
  <fonts count="3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11"/>
      <name val="Calibri"/>
      <family val="2"/>
      <scheme val="minor"/>
    </font>
    <font>
      <u/>
      <sz val="9"/>
      <color rgb="FF0000FF"/>
      <name val="Calibri"/>
      <family val="2"/>
      <scheme val="minor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vertAlign val="superscript"/>
      <sz val="8"/>
      <color theme="1"/>
      <name val="Arial"/>
      <family val="2"/>
    </font>
    <font>
      <sz val="1"/>
      <color theme="1"/>
      <name val="Arial"/>
      <family val="2"/>
    </font>
    <font>
      <sz val="7"/>
      <color theme="1"/>
      <name val="Arial"/>
      <family val="2"/>
    </font>
    <font>
      <sz val="8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6" fillId="0" borderId="0" xfId="0" applyFont="1"/>
    <xf numFmtId="0" fontId="6" fillId="0" borderId="0" xfId="0" applyFont="1" applyBorder="1" applyAlignment="1">
      <alignment horizontal="left"/>
    </xf>
    <xf numFmtId="164" fontId="6" fillId="0" borderId="2" xfId="0" applyNumberFormat="1" applyFont="1" applyFill="1" applyBorder="1" applyAlignment="1">
      <alignment horizontal="left"/>
    </xf>
    <xf numFmtId="3" fontId="7" fillId="0" borderId="2" xfId="0" applyNumberFormat="1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left"/>
    </xf>
    <xf numFmtId="3" fontId="6" fillId="0" borderId="3" xfId="0" applyNumberFormat="1" applyFont="1" applyFill="1" applyBorder="1" applyAlignment="1">
      <alignment horizontal="right"/>
    </xf>
    <xf numFmtId="0" fontId="6" fillId="0" borderId="0" xfId="0" applyFont="1" applyBorder="1"/>
    <xf numFmtId="0" fontId="8" fillId="0" borderId="0" xfId="0" applyFont="1"/>
    <xf numFmtId="3" fontId="4" fillId="0" borderId="0" xfId="0" applyNumberFormat="1" applyFont="1"/>
    <xf numFmtId="3" fontId="6" fillId="0" borderId="0" xfId="0" applyNumberFormat="1" applyFont="1"/>
    <xf numFmtId="0" fontId="3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65" fontId="2" fillId="0" borderId="0" xfId="0" applyNumberFormat="1" applyFont="1"/>
    <xf numFmtId="165" fontId="6" fillId="0" borderId="0" xfId="0" applyNumberFormat="1" applyFont="1"/>
    <xf numFmtId="3" fontId="0" fillId="0" borderId="0" xfId="0" applyNumberFormat="1" applyFill="1"/>
    <xf numFmtId="0" fontId="0" fillId="0" borderId="0" xfId="0" applyFill="1"/>
    <xf numFmtId="3" fontId="4" fillId="0" borderId="0" xfId="0" applyNumberFormat="1" applyFont="1" applyFill="1"/>
    <xf numFmtId="0" fontId="2" fillId="0" borderId="0" xfId="0" applyFont="1" applyBorder="1" applyAlignment="1">
      <alignment horizontal="left"/>
    </xf>
    <xf numFmtId="0" fontId="19" fillId="0" borderId="0" xfId="0" applyFont="1"/>
    <xf numFmtId="0" fontId="20" fillId="0" borderId="3" xfId="0" applyFont="1" applyBorder="1"/>
    <xf numFmtId="0" fontId="20" fillId="0" borderId="4" xfId="0" applyFont="1" applyBorder="1"/>
    <xf numFmtId="0" fontId="20" fillId="0" borderId="6" xfId="0" applyFont="1" applyBorder="1"/>
    <xf numFmtId="0" fontId="21" fillId="0" borderId="0" xfId="0" applyFont="1"/>
    <xf numFmtId="0" fontId="22" fillId="0" borderId="0" xfId="0" applyFont="1"/>
    <xf numFmtId="0" fontId="20" fillId="0" borderId="0" xfId="0" applyFont="1" applyBorder="1"/>
    <xf numFmtId="0" fontId="20" fillId="0" borderId="5" xfId="0" applyFont="1" applyBorder="1"/>
    <xf numFmtId="0" fontId="20" fillId="0" borderId="7" xfId="0" applyFont="1" applyBorder="1"/>
    <xf numFmtId="0" fontId="20" fillId="0" borderId="0" xfId="0" applyFont="1"/>
    <xf numFmtId="0" fontId="23" fillId="0" borderId="2" xfId="0" applyFont="1" applyBorder="1"/>
    <xf numFmtId="3" fontId="23" fillId="0" borderId="2" xfId="0" applyNumberFormat="1" applyFont="1" applyBorder="1"/>
    <xf numFmtId="0" fontId="24" fillId="0" borderId="0" xfId="0" applyFont="1"/>
    <xf numFmtId="0" fontId="24" fillId="0" borderId="3" xfId="0" applyFont="1" applyBorder="1"/>
    <xf numFmtId="0" fontId="24" fillId="0" borderId="2" xfId="0" applyFont="1" applyBorder="1"/>
    <xf numFmtId="3" fontId="24" fillId="0" borderId="2" xfId="0" applyNumberFormat="1" applyFont="1" applyBorder="1"/>
    <xf numFmtId="0" fontId="24" fillId="0" borderId="0" xfId="0" applyFont="1" applyBorder="1"/>
    <xf numFmtId="0" fontId="24" fillId="0" borderId="1" xfId="0" applyFont="1" applyBorder="1"/>
    <xf numFmtId="3" fontId="24" fillId="0" borderId="3" xfId="0" applyNumberFormat="1" applyFont="1" applyBorder="1"/>
    <xf numFmtId="3" fontId="24" fillId="0" borderId="0" xfId="0" applyNumberFormat="1" applyFont="1"/>
    <xf numFmtId="0" fontId="25" fillId="0" borderId="0" xfId="0" applyFont="1"/>
    <xf numFmtId="0" fontId="20" fillId="0" borderId="4" xfId="0" applyFont="1" applyFill="1" applyBorder="1"/>
    <xf numFmtId="0" fontId="20" fillId="0" borderId="5" xfId="0" applyFont="1" applyFill="1" applyBorder="1"/>
    <xf numFmtId="0" fontId="20" fillId="0" borderId="0" xfId="0" applyFont="1" applyFill="1" applyBorder="1"/>
    <xf numFmtId="0" fontId="21" fillId="0" borderId="0" xfId="0" applyFont="1" applyAlignment="1">
      <alignment horizontal="right"/>
    </xf>
    <xf numFmtId="0" fontId="20" fillId="0" borderId="0" xfId="0" applyFont="1" applyFill="1"/>
    <xf numFmtId="0" fontId="21" fillId="0" borderId="1" xfId="0" applyFont="1" applyBorder="1" applyAlignment="1">
      <alignment horizontal="right"/>
    </xf>
    <xf numFmtId="3" fontId="23" fillId="0" borderId="2" xfId="0" applyNumberFormat="1" applyFont="1" applyFill="1" applyBorder="1"/>
    <xf numFmtId="3" fontId="24" fillId="0" borderId="2" xfId="0" applyNumberFormat="1" applyFont="1" applyFill="1" applyBorder="1"/>
    <xf numFmtId="0" fontId="25" fillId="0" borderId="0" xfId="0" applyFont="1" applyFill="1"/>
    <xf numFmtId="0" fontId="26" fillId="0" borderId="0" xfId="0" applyFont="1"/>
    <xf numFmtId="0" fontId="26" fillId="0" borderId="0" xfId="0" applyFont="1" applyFill="1"/>
    <xf numFmtId="0" fontId="21" fillId="0" borderId="1" xfId="0" applyFont="1" applyFill="1" applyBorder="1" applyAlignment="1">
      <alignment horizontal="right"/>
    </xf>
    <xf numFmtId="3" fontId="24" fillId="0" borderId="0" xfId="0" applyNumberFormat="1" applyFont="1" applyFill="1"/>
    <xf numFmtId="0" fontId="21" fillId="0" borderId="0" xfId="0" applyFont="1" applyFill="1"/>
    <xf numFmtId="0" fontId="21" fillId="0" borderId="0" xfId="0" applyFont="1" applyBorder="1" applyAlignment="1">
      <alignment horizontal="right"/>
    </xf>
    <xf numFmtId="0" fontId="21" fillId="0" borderId="0" xfId="0" applyFont="1" applyBorder="1"/>
    <xf numFmtId="164" fontId="7" fillId="0" borderId="2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Border="1"/>
    <xf numFmtId="0" fontId="27" fillId="0" borderId="0" xfId="0" applyFont="1" applyBorder="1"/>
    <xf numFmtId="0" fontId="27" fillId="0" borderId="0" xfId="0" applyFont="1" applyFill="1" applyBorder="1"/>
    <xf numFmtId="0" fontId="17" fillId="0" borderId="0" xfId="0" applyFont="1" applyBorder="1"/>
    <xf numFmtId="3" fontId="27" fillId="0" borderId="0" xfId="0" applyNumberFormat="1" applyFont="1" applyBorder="1"/>
    <xf numFmtId="166" fontId="17" fillId="0" borderId="0" xfId="0" applyNumberFormat="1" applyFont="1" applyFill="1" applyBorder="1" applyAlignment="1">
      <alignment horizontal="right" wrapText="1"/>
    </xf>
    <xf numFmtId="3" fontId="17" fillId="0" borderId="0" xfId="0" applyNumberFormat="1" applyFont="1" applyBorder="1"/>
    <xf numFmtId="0" fontId="24" fillId="0" borderId="0" xfId="0" applyFont="1" applyAlignment="1">
      <alignment horizontal="right" indent="1"/>
    </xf>
    <xf numFmtId="0" fontId="27" fillId="0" borderId="0" xfId="0" applyFont="1" applyBorder="1" applyAlignment="1">
      <alignment wrapText="1"/>
    </xf>
    <xf numFmtId="0" fontId="18" fillId="0" borderId="0" xfId="0" applyFont="1"/>
    <xf numFmtId="0" fontId="18" fillId="0" borderId="0" xfId="0" applyFont="1" applyAlignment="1">
      <alignment wrapText="1"/>
    </xf>
    <xf numFmtId="0" fontId="4" fillId="0" borderId="0" xfId="0" applyFont="1" applyAlignment="1">
      <alignment wrapText="1"/>
    </xf>
    <xf numFmtId="3" fontId="0" fillId="0" borderId="0" xfId="0" applyNumberFormat="1"/>
    <xf numFmtId="0" fontId="1" fillId="0" borderId="0" xfId="0" applyFont="1" applyBorder="1"/>
    <xf numFmtId="0" fontId="5" fillId="0" borderId="0" xfId="0" applyFont="1" applyBorder="1"/>
    <xf numFmtId="166" fontId="21" fillId="0" borderId="0" xfId="0" applyNumberFormat="1" applyFont="1" applyBorder="1" applyAlignment="1">
      <alignment vertical="top" wrapText="1"/>
    </xf>
    <xf numFmtId="3" fontId="2" fillId="0" borderId="0" xfId="0" applyNumberFormat="1" applyFont="1" applyBorder="1"/>
    <xf numFmtId="0" fontId="1" fillId="0" borderId="0" xfId="0" applyFont="1" applyBorder="1" applyAlignment="1">
      <alignment wrapText="1"/>
    </xf>
    <xf numFmtId="166" fontId="21" fillId="0" borderId="0" xfId="0" applyNumberFormat="1" applyFont="1" applyBorder="1" applyAlignment="1">
      <alignment horizontal="right" vertical="top" wrapText="1"/>
    </xf>
    <xf numFmtId="166" fontId="21" fillId="0" borderId="0" xfId="0" applyNumberFormat="1" applyFont="1" applyBorder="1" applyAlignment="1">
      <alignment horizontal="left" vertical="top"/>
    </xf>
    <xf numFmtId="3" fontId="6" fillId="0" borderId="0" xfId="0" applyNumberFormat="1" applyFont="1" applyBorder="1"/>
    <xf numFmtId="0" fontId="28" fillId="0" borderId="0" xfId="0" applyFont="1" applyFill="1" applyBorder="1" applyAlignment="1">
      <alignment vertical="top" wrapText="1"/>
    </xf>
    <xf numFmtId="166" fontId="21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/>
    <xf numFmtId="166" fontId="21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/>
    <xf numFmtId="166" fontId="21" fillId="0" borderId="0" xfId="0" applyNumberFormat="1" applyFont="1" applyFill="1" applyBorder="1" applyAlignment="1">
      <alignment horizontal="right" vertical="top" wrapText="1"/>
    </xf>
    <xf numFmtId="166" fontId="21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/>
    <xf numFmtId="166" fontId="6" fillId="0" borderId="0" xfId="0" applyNumberFormat="1" applyFont="1" applyFill="1" applyBorder="1"/>
    <xf numFmtId="0" fontId="0" fillId="0" borderId="0" xfId="0" applyBorder="1" applyAlignment="1"/>
    <xf numFmtId="0" fontId="0" fillId="0" borderId="0" xfId="0" applyAlignment="1">
      <alignment horizontal="left"/>
    </xf>
    <xf numFmtId="0" fontId="6" fillId="0" borderId="1" xfId="0" applyFont="1" applyBorder="1" applyAlignment="1">
      <alignment horizontal="left"/>
    </xf>
    <xf numFmtId="0" fontId="31" fillId="0" borderId="0" xfId="0" applyFont="1" applyAlignment="1"/>
    <xf numFmtId="0" fontId="0" fillId="0" borderId="0" xfId="0" applyAlignment="1"/>
    <xf numFmtId="0" fontId="25" fillId="0" borderId="0" xfId="0" applyFont="1" applyAlignment="1"/>
    <xf numFmtId="0" fontId="24" fillId="0" borderId="0" xfId="0" applyFont="1" applyAlignment="1"/>
    <xf numFmtId="0" fontId="4" fillId="0" borderId="0" xfId="0" applyFont="1" applyBorder="1"/>
    <xf numFmtId="0" fontId="3" fillId="0" borderId="0" xfId="0" applyFont="1" applyBorder="1"/>
    <xf numFmtId="0" fontId="27" fillId="0" borderId="0" xfId="0" applyFont="1" applyBorder="1" applyAlignment="1">
      <alignment horizontal="left"/>
    </xf>
    <xf numFmtId="0" fontId="8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3" fontId="4" fillId="0" borderId="0" xfId="0" applyNumberFormat="1" applyFont="1" applyBorder="1"/>
    <xf numFmtId="3" fontId="1" fillId="0" borderId="0" xfId="0" applyNumberFormat="1" applyFont="1" applyBorder="1"/>
    <xf numFmtId="0" fontId="18" fillId="0" borderId="0" xfId="0" applyFont="1" applyBorder="1"/>
    <xf numFmtId="0" fontId="18" fillId="0" borderId="0" xfId="0" applyFont="1" applyBorder="1" applyAlignment="1">
      <alignment wrapText="1"/>
    </xf>
    <xf numFmtId="3" fontId="0" fillId="0" borderId="0" xfId="0" applyNumberFormat="1" applyBorder="1"/>
    <xf numFmtId="0" fontId="3" fillId="0" borderId="0" xfId="0" applyFont="1" applyFill="1" applyBorder="1"/>
    <xf numFmtId="0" fontId="25" fillId="0" borderId="0" xfId="0" applyFont="1" applyBorder="1"/>
    <xf numFmtId="3" fontId="0" fillId="0" borderId="0" xfId="0" applyNumberFormat="1" applyBorder="1" applyAlignment="1">
      <alignment wrapText="1"/>
    </xf>
    <xf numFmtId="0" fontId="19" fillId="0" borderId="0" xfId="0" applyFont="1" applyFill="1" applyAlignment="1">
      <alignment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/>
    <xf numFmtId="0" fontId="19" fillId="0" borderId="0" xfId="0" applyFont="1" applyFill="1" applyBorder="1"/>
    <xf numFmtId="0" fontId="33" fillId="0" borderId="0" xfId="0" applyFont="1" applyFill="1"/>
    <xf numFmtId="0" fontId="33" fillId="0" borderId="0" xfId="0" applyFont="1" applyFill="1" applyBorder="1"/>
    <xf numFmtId="0" fontId="34" fillId="0" borderId="0" xfId="0" applyFont="1" applyFill="1"/>
    <xf numFmtId="0" fontId="34" fillId="0" borderId="0" xfId="0" applyFont="1" applyFill="1" applyBorder="1"/>
    <xf numFmtId="0" fontId="35" fillId="0" borderId="0" xfId="0" applyFont="1" applyFill="1"/>
    <xf numFmtId="0" fontId="35" fillId="0" borderId="0" xfId="0" applyFont="1" applyFill="1" applyBorder="1"/>
    <xf numFmtId="0" fontId="35" fillId="0" borderId="0" xfId="0" applyFont="1"/>
    <xf numFmtId="0" fontId="35" fillId="0" borderId="0" xfId="0" applyFont="1" applyBorder="1"/>
    <xf numFmtId="0" fontId="19" fillId="0" borderId="0" xfId="0" applyFont="1" applyBorder="1"/>
    <xf numFmtId="0" fontId="33" fillId="0" borderId="0" xfId="0" applyFont="1"/>
    <xf numFmtId="0" fontId="33" fillId="0" borderId="0" xfId="0" applyFont="1" applyBorder="1"/>
    <xf numFmtId="0" fontId="34" fillId="0" borderId="0" xfId="0" applyFont="1"/>
    <xf numFmtId="0" fontId="34" fillId="0" borderId="0" xfId="0" applyFont="1" applyBorder="1"/>
    <xf numFmtId="0" fontId="19" fillId="0" borderId="0" xfId="0" applyFont="1" applyAlignment="1">
      <alignment wrapText="1"/>
    </xf>
    <xf numFmtId="3" fontId="24" fillId="0" borderId="3" xfId="0" applyNumberFormat="1" applyFont="1" applyFill="1" applyBorder="1"/>
    <xf numFmtId="164" fontId="7" fillId="0" borderId="0" xfId="0" applyNumberFormat="1" applyFont="1" applyFill="1" applyBorder="1" applyAlignment="1">
      <alignment horizontal="left"/>
    </xf>
    <xf numFmtId="164" fontId="6" fillId="0" borderId="3" xfId="0" applyNumberFormat="1" applyFont="1" applyFill="1" applyBorder="1" applyAlignment="1">
      <alignment horizontal="left"/>
    </xf>
    <xf numFmtId="0" fontId="19" fillId="0" borderId="0" xfId="0" applyFont="1" applyAlignment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3" fillId="0" borderId="6" xfId="0" applyNumberFormat="1" applyFont="1" applyFill="1" applyBorder="1" applyAlignment="1">
      <alignment horizontal="left"/>
    </xf>
    <xf numFmtId="164" fontId="3" fillId="0" borderId="3" xfId="0" applyNumberFormat="1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64" fontId="2" fillId="0" borderId="7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24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4" fillId="0" borderId="0" xfId="0" applyFont="1" applyFill="1" applyAlignment="1">
      <alignment wrapText="1"/>
    </xf>
    <xf numFmtId="0" fontId="19" fillId="0" borderId="0" xfId="0" applyFont="1" applyAlignment="1">
      <alignment wrapText="1"/>
    </xf>
    <xf numFmtId="0" fontId="32" fillId="0" borderId="0" xfId="0" applyFont="1" applyFill="1" applyAlignment="1">
      <alignment horizontal="left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/>
    <xf numFmtId="0" fontId="0" fillId="0" borderId="0" xfId="0" applyAlignment="1"/>
    <xf numFmtId="0" fontId="30" fillId="0" borderId="0" xfId="0" applyFont="1" applyAlignment="1"/>
    <xf numFmtId="0" fontId="0" fillId="0" borderId="0" xfId="0" applyFont="1" applyAlignment="1"/>
    <xf numFmtId="0" fontId="0" fillId="0" borderId="1" xfId="0" applyBorder="1" applyAlignment="1"/>
    <xf numFmtId="0" fontId="20" fillId="0" borderId="6" xfId="0" applyFont="1" applyBorder="1" applyAlignment="1"/>
    <xf numFmtId="0" fontId="0" fillId="0" borderId="3" xfId="0" applyBorder="1" applyAlignment="1"/>
    <xf numFmtId="0" fontId="0" fillId="0" borderId="9" xfId="0" applyBorder="1" applyAlignment="1"/>
    <xf numFmtId="0" fontId="20" fillId="0" borderId="7" xfId="0" applyFont="1" applyBorder="1" applyAlignment="1"/>
    <xf numFmtId="0" fontId="0" fillId="0" borderId="8" xfId="0" applyBorder="1" applyAlignment="1"/>
    <xf numFmtId="0" fontId="24" fillId="0" borderId="0" xfId="0" applyFont="1" applyAlignment="1"/>
    <xf numFmtId="0" fontId="10" fillId="0" borderId="0" xfId="0" applyFont="1" applyFill="1" applyAlignment="1">
      <alignment horizontal="left"/>
    </xf>
    <xf numFmtId="0" fontId="19" fillId="0" borderId="0" xfId="0" applyFont="1" applyAlignment="1"/>
    <xf numFmtId="0" fontId="24" fillId="0" borderId="0" xfId="0" applyFont="1" applyFill="1" applyAlignment="1"/>
    <xf numFmtId="0" fontId="25" fillId="0" borderId="0" xfId="0" applyFont="1" applyAlignment="1"/>
    <xf numFmtId="0" fontId="29" fillId="0" borderId="0" xfId="0" applyFont="1" applyFill="1" applyBorder="1" applyAlignment="1"/>
    <xf numFmtId="0" fontId="31" fillId="0" borderId="0" xfId="0" applyFont="1" applyAlignment="1"/>
    <xf numFmtId="0" fontId="10" fillId="0" borderId="0" xfId="0" applyFont="1" applyFill="1" applyAlignment="1"/>
    <xf numFmtId="0" fontId="13" fillId="0" borderId="0" xfId="0" applyFont="1" applyFill="1" applyAlignment="1"/>
    <xf numFmtId="0" fontId="0" fillId="0" borderId="0" xfId="0" applyBorder="1" applyAlignment="1">
      <alignment horizontal="left"/>
    </xf>
    <xf numFmtId="0" fontId="20" fillId="0" borderId="6" xfId="0" applyFont="1" applyFill="1" applyBorder="1" applyAlignment="1"/>
    <xf numFmtId="0" fontId="0" fillId="0" borderId="3" xfId="0" applyFill="1" applyBorder="1" applyAlignment="1"/>
    <xf numFmtId="0" fontId="20" fillId="0" borderId="7" xfId="0" applyFont="1" applyFill="1" applyBorder="1" applyAlignment="1"/>
    <xf numFmtId="0" fontId="0" fillId="0" borderId="0" xfId="0" applyFill="1" applyAlignment="1"/>
    <xf numFmtId="0" fontId="24" fillId="0" borderId="0" xfId="0" applyFont="1" applyBorder="1" applyAlignment="1"/>
    <xf numFmtId="0" fontId="0" fillId="0" borderId="0" xfId="0" applyBorder="1" applyAlignment="1"/>
    <xf numFmtId="0" fontId="24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29" fillId="0" borderId="0" xfId="0" applyFont="1" applyFill="1" applyBorder="1" applyAlignment="1">
      <alignment wrapText="1"/>
    </xf>
    <xf numFmtId="0" fontId="10" fillId="0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0" fontId="25" fillId="0" borderId="0" xfId="0" applyFont="1" applyAlignment="1">
      <alignment wrapText="1"/>
    </xf>
    <xf numFmtId="0" fontId="2" fillId="0" borderId="0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1" fillId="0" borderId="7" xfId="0" applyFont="1" applyBorder="1" applyAlignment="1"/>
    <xf numFmtId="0" fontId="20" fillId="0" borderId="1" xfId="0" applyFont="1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86"/>
  <sheetViews>
    <sheetView tabSelected="1" zoomScaleNormal="100" workbookViewId="0">
      <pane ySplit="8" topLeftCell="A9" activePane="bottomLeft" state="frozen"/>
      <selection pane="bottomLeft" sqref="A1:M1"/>
    </sheetView>
  </sheetViews>
  <sheetFormatPr defaultRowHeight="12.75" x14ac:dyDescent="0.2"/>
  <cols>
    <col min="1" max="1" width="2.7109375" customWidth="1"/>
    <col min="2" max="2" width="30.7109375" customWidth="1"/>
    <col min="3" max="3" width="9.7109375" style="2" customWidth="1"/>
    <col min="4" max="4" width="9.7109375" customWidth="1"/>
    <col min="5" max="8" width="9.7109375" style="25" customWidth="1"/>
    <col min="9" max="13" width="9.7109375" customWidth="1"/>
    <col min="15" max="15" width="9.140625" style="109"/>
    <col min="16" max="16" width="12.7109375" style="109" customWidth="1"/>
    <col min="17" max="17" width="16.28515625" style="109" customWidth="1"/>
    <col min="18" max="18" width="16.85546875" style="109" customWidth="1"/>
    <col min="19" max="19" width="9.140625" style="109"/>
    <col min="20" max="20" width="11" style="109" customWidth="1"/>
    <col min="21" max="21" width="13.5703125" style="109" customWidth="1"/>
    <col min="22" max="23" width="9.140625" style="109"/>
    <col min="24" max="24" width="12.42578125" style="109" customWidth="1"/>
    <col min="25" max="35" width="9.140625" style="109"/>
    <col min="36" max="36" width="19.140625" style="109" customWidth="1"/>
    <col min="37" max="37" width="9.7109375" style="109" customWidth="1"/>
    <col min="38" max="53" width="9.140625" style="109"/>
  </cols>
  <sheetData>
    <row r="1" spans="1:53" s="1" customFormat="1" ht="12" customHeight="1" x14ac:dyDescent="0.2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</row>
    <row r="2" spans="1:53" s="2" customFormat="1" ht="12" customHeight="1" x14ac:dyDescent="0.2">
      <c r="A2" s="149" t="s">
        <v>45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O2" s="105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</row>
    <row r="3" spans="1:53" s="3" customFormat="1" ht="12" customHeight="1" x14ac:dyDescent="0.2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</row>
    <row r="4" spans="1:53" s="3" customFormat="1" ht="12" customHeight="1" x14ac:dyDescent="0.25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O4" s="82"/>
      <c r="P4" s="69"/>
      <c r="Q4" s="82"/>
      <c r="R4" s="82"/>
      <c r="S4" s="82"/>
      <c r="T4" s="82"/>
      <c r="U4" s="82"/>
      <c r="V4" s="83"/>
      <c r="W4" s="83"/>
      <c r="X4" s="83"/>
      <c r="Y4" s="89"/>
      <c r="Z4" s="90"/>
      <c r="AA4" s="90"/>
      <c r="AB4" s="90"/>
      <c r="AC4" s="90"/>
      <c r="AD4" s="91"/>
      <c r="AE4" s="91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</row>
    <row r="5" spans="1:53" s="4" customFormat="1" ht="12" customHeight="1" x14ac:dyDescent="0.25">
      <c r="A5" s="145"/>
      <c r="B5" s="145"/>
      <c r="C5" s="20" t="s">
        <v>26</v>
      </c>
      <c r="D5" s="146" t="s">
        <v>0</v>
      </c>
      <c r="E5" s="147"/>
      <c r="F5" s="147"/>
      <c r="G5" s="147"/>
      <c r="H5" s="147"/>
      <c r="I5" s="147"/>
      <c r="J5" s="147"/>
      <c r="K5" s="147"/>
      <c r="L5" s="148" t="s">
        <v>1</v>
      </c>
      <c r="M5" s="145"/>
      <c r="O5" s="106"/>
      <c r="P5" s="69"/>
      <c r="Q5" s="69"/>
      <c r="R5" s="69"/>
      <c r="S5" s="69"/>
      <c r="T5" s="84"/>
      <c r="U5" s="68"/>
      <c r="V5" s="85"/>
      <c r="W5" s="85"/>
      <c r="X5" s="85"/>
      <c r="Y5" s="92"/>
      <c r="Z5" s="92"/>
      <c r="AA5" s="92"/>
      <c r="AB5" s="92"/>
      <c r="AC5" s="92"/>
      <c r="AD5" s="93"/>
      <c r="AE5" s="118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</row>
    <row r="6" spans="1:53" s="1" customFormat="1" ht="12" customHeight="1" x14ac:dyDescent="0.25">
      <c r="A6" s="143"/>
      <c r="B6" s="143"/>
      <c r="C6" s="21"/>
      <c r="D6" s="153"/>
      <c r="E6" s="154"/>
      <c r="F6" s="154"/>
      <c r="G6" s="154"/>
      <c r="H6" s="154"/>
      <c r="I6" s="154"/>
      <c r="J6" s="154"/>
      <c r="K6" s="154"/>
      <c r="L6" s="155"/>
      <c r="M6" s="143"/>
      <c r="O6" s="68"/>
      <c r="P6" s="69"/>
      <c r="Q6" s="69"/>
      <c r="R6" s="69"/>
      <c r="S6" s="69"/>
      <c r="T6" s="84"/>
      <c r="U6" s="68"/>
      <c r="V6" s="86"/>
      <c r="W6" s="86"/>
      <c r="X6" s="86"/>
      <c r="Y6" s="94"/>
      <c r="Z6" s="94"/>
      <c r="AA6" s="94"/>
      <c r="AB6" s="94"/>
      <c r="AC6" s="94"/>
      <c r="AD6" s="93"/>
      <c r="AE6" s="93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</row>
    <row r="7" spans="1:53" s="1" customFormat="1" ht="12" customHeight="1" x14ac:dyDescent="0.25">
      <c r="A7" s="143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52" t="s">
        <v>39</v>
      </c>
      <c r="M7" s="52" t="s">
        <v>40</v>
      </c>
      <c r="O7" s="68"/>
      <c r="P7" s="69"/>
      <c r="Q7" s="69"/>
      <c r="R7" s="69"/>
      <c r="S7" s="69"/>
      <c r="T7" s="84"/>
      <c r="U7" s="68"/>
      <c r="V7" s="87"/>
      <c r="W7" s="87"/>
      <c r="X7" s="87"/>
      <c r="Y7" s="95"/>
      <c r="Z7" s="95"/>
      <c r="AA7" s="95"/>
      <c r="AB7" s="95"/>
      <c r="AC7" s="95"/>
      <c r="AD7" s="93"/>
      <c r="AE7" s="93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</row>
    <row r="8" spans="1:53" s="1" customFormat="1" ht="12" customHeight="1" x14ac:dyDescent="0.25">
      <c r="A8" s="5"/>
      <c r="B8" s="5"/>
      <c r="C8" s="7"/>
      <c r="D8" s="8" t="s">
        <v>2</v>
      </c>
      <c r="E8" s="8" t="s">
        <v>3</v>
      </c>
      <c r="F8" s="8" t="s">
        <v>4</v>
      </c>
      <c r="G8" s="54" t="s">
        <v>32</v>
      </c>
      <c r="H8" s="8" t="s">
        <v>6</v>
      </c>
      <c r="I8" s="8" t="s">
        <v>7</v>
      </c>
      <c r="J8" s="8" t="s">
        <v>8</v>
      </c>
      <c r="K8" s="8" t="s">
        <v>9</v>
      </c>
      <c r="L8" s="52" t="s">
        <v>3</v>
      </c>
      <c r="M8" s="52" t="s">
        <v>10</v>
      </c>
      <c r="N8" s="22"/>
      <c r="O8" s="68"/>
      <c r="P8" s="69"/>
      <c r="Q8" s="69"/>
      <c r="R8" s="69"/>
      <c r="S8" s="69"/>
      <c r="T8" s="84"/>
      <c r="U8" s="68"/>
      <c r="V8" s="68"/>
      <c r="W8" s="68"/>
      <c r="X8" s="68"/>
      <c r="Y8" s="93"/>
      <c r="Z8" s="93"/>
      <c r="AA8" s="93"/>
      <c r="AB8" s="93"/>
      <c r="AC8" s="93"/>
      <c r="AD8" s="93"/>
      <c r="AE8" s="93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</row>
    <row r="9" spans="1:53" s="9" customFormat="1" ht="11.25" customHeight="1" x14ac:dyDescent="0.25">
      <c r="A9" s="65" t="s">
        <v>33</v>
      </c>
      <c r="B9" s="65"/>
      <c r="C9" s="12">
        <f>SUM(C10,C14,C18,C24)</f>
        <v>281230</v>
      </c>
      <c r="D9" s="12">
        <f t="shared" ref="D9:M9" si="0">SUM(D10,D14,D18,D24)</f>
        <v>10081</v>
      </c>
      <c r="E9" s="12">
        <f t="shared" si="0"/>
        <v>30805</v>
      </c>
      <c r="F9" s="12">
        <f t="shared" si="0"/>
        <v>55044</v>
      </c>
      <c r="G9" s="12">
        <f t="shared" si="0"/>
        <v>56937</v>
      </c>
      <c r="H9" s="12">
        <f t="shared" si="0"/>
        <v>22642</v>
      </c>
      <c r="I9" s="12">
        <f t="shared" si="0"/>
        <v>14569</v>
      </c>
      <c r="J9" s="12">
        <f t="shared" si="0"/>
        <v>36072</v>
      </c>
      <c r="K9" s="12">
        <f t="shared" si="0"/>
        <v>47939</v>
      </c>
      <c r="L9" s="12">
        <f t="shared" si="0"/>
        <v>2992</v>
      </c>
      <c r="M9" s="12">
        <f t="shared" si="0"/>
        <v>4149</v>
      </c>
      <c r="N9" s="23"/>
      <c r="O9" s="16"/>
      <c r="P9" s="69"/>
      <c r="Q9" s="69"/>
      <c r="R9" s="69"/>
      <c r="S9" s="69"/>
      <c r="T9" s="88"/>
      <c r="U9" s="16"/>
      <c r="V9" s="16"/>
      <c r="W9" s="16"/>
      <c r="X9" s="16"/>
      <c r="Y9" s="96"/>
      <c r="Z9" s="97"/>
      <c r="AA9" s="97"/>
      <c r="AB9" s="97"/>
      <c r="AC9" s="97"/>
      <c r="AD9" s="96"/>
      <c r="AE9" s="9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</row>
    <row r="10" spans="1:53" s="9" customFormat="1" ht="11.25" customHeight="1" x14ac:dyDescent="0.25">
      <c r="A10" s="156" t="s">
        <v>11</v>
      </c>
      <c r="B10" s="156"/>
      <c r="C10" s="13">
        <f>SUM(C11:C13)</f>
        <v>146118</v>
      </c>
      <c r="D10" s="13">
        <f t="shared" ref="D10:M10" si="1">SUM(D11:D13)</f>
        <v>6052</v>
      </c>
      <c r="E10" s="13">
        <f t="shared" si="1"/>
        <v>20348</v>
      </c>
      <c r="F10" s="13">
        <f t="shared" si="1"/>
        <v>33915</v>
      </c>
      <c r="G10" s="13">
        <f t="shared" si="1"/>
        <v>28118</v>
      </c>
      <c r="H10" s="13">
        <f t="shared" si="1"/>
        <v>15517</v>
      </c>
      <c r="I10" s="13">
        <f t="shared" si="1"/>
        <v>8643</v>
      </c>
      <c r="J10" s="13">
        <f t="shared" si="1"/>
        <v>14244</v>
      </c>
      <c r="K10" s="13">
        <f t="shared" si="1"/>
        <v>19266</v>
      </c>
      <c r="L10" s="13">
        <f t="shared" si="1"/>
        <v>0</v>
      </c>
      <c r="M10" s="13">
        <f t="shared" si="1"/>
        <v>15</v>
      </c>
      <c r="N10" s="23"/>
      <c r="O10" s="16"/>
      <c r="P10" s="16"/>
      <c r="Q10" s="69"/>
      <c r="R10" s="69"/>
      <c r="S10" s="69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</row>
    <row r="11" spans="1:53" s="9" customFormat="1" ht="11.25" customHeight="1" x14ac:dyDescent="0.2">
      <c r="A11" s="10"/>
      <c r="B11" s="11" t="s">
        <v>12</v>
      </c>
      <c r="C11" s="13">
        <f>SUM('Pianura 2013-2018'!C11,'Montagna 2013-2018'!C10)</f>
        <v>124872</v>
      </c>
      <c r="D11" s="13">
        <f>SUM('Pianura 2013-2018'!D11,'Montagna 2013-2018'!D10)</f>
        <v>5851</v>
      </c>
      <c r="E11" s="13">
        <f>SUM('Pianura 2013-2018'!E11,'Montagna 2013-2018'!E10)</f>
        <v>19087</v>
      </c>
      <c r="F11" s="13">
        <f>SUM('Pianura 2013-2018'!F11,'Montagna 2013-2018'!F10)</f>
        <v>29019</v>
      </c>
      <c r="G11" s="13">
        <f>SUM('Pianura 2013-2018'!G11,'Montagna 2013-2018'!G10)</f>
        <v>22842</v>
      </c>
      <c r="H11" s="13">
        <f>SUM('Pianura 2013-2018'!H11,'Montagna 2013-2018'!H10)</f>
        <v>13832</v>
      </c>
      <c r="I11" s="13">
        <f>SUM('Pianura 2013-2018'!I11,'Montagna 2013-2018'!I10)</f>
        <v>7091</v>
      </c>
      <c r="J11" s="13">
        <f>SUM('Pianura 2013-2018'!J11,'Montagna 2013-2018'!J10)</f>
        <v>11124</v>
      </c>
      <c r="K11" s="13">
        <f>SUM('Pianura 2013-2018'!K11,'Montagna 2013-2018'!K10)</f>
        <v>16011</v>
      </c>
      <c r="L11" s="13">
        <f>SUM('Pianura 2013-2018'!L11,'Montagna 2013-2018'!L10)</f>
        <v>0</v>
      </c>
      <c r="M11" s="13">
        <f>SUM('Pianura 2013-2018'!M11,'Montagna 2013-2018'!M10)</f>
        <v>15</v>
      </c>
      <c r="N11" s="23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</row>
    <row r="12" spans="1:53" s="9" customFormat="1" ht="11.25" customHeight="1" x14ac:dyDescent="0.25">
      <c r="A12" s="10"/>
      <c r="B12" s="11" t="s">
        <v>13</v>
      </c>
      <c r="C12" s="13">
        <f>SUM('Pianura 2013-2018'!C12,'Montagna 2013-2018'!C11)</f>
        <v>13347</v>
      </c>
      <c r="D12" s="13">
        <f>SUM('Pianura 2013-2018'!D12,'Montagna 2013-2018'!D11)</f>
        <v>5</v>
      </c>
      <c r="E12" s="13">
        <f>SUM('Pianura 2013-2018'!E12,'Montagna 2013-2018'!E11)</f>
        <v>593</v>
      </c>
      <c r="F12" s="13">
        <f>SUM('Pianura 2013-2018'!F12,'Montagna 2013-2018'!F11)</f>
        <v>3153</v>
      </c>
      <c r="G12" s="13">
        <f>SUM('Pianura 2013-2018'!G12,'Montagna 2013-2018'!G11)</f>
        <v>2876</v>
      </c>
      <c r="H12" s="13">
        <f>SUM('Pianura 2013-2018'!H12,'Montagna 2013-2018'!H11)</f>
        <v>1229</v>
      </c>
      <c r="I12" s="13">
        <f>SUM('Pianura 2013-2018'!I12,'Montagna 2013-2018'!I11)</f>
        <v>1102</v>
      </c>
      <c r="J12" s="13">
        <f>SUM('Pianura 2013-2018'!J12,'Montagna 2013-2018'!J11)</f>
        <v>2156</v>
      </c>
      <c r="K12" s="13">
        <f>SUM('Pianura 2013-2018'!K12,'Montagna 2013-2018'!K11)</f>
        <v>2233</v>
      </c>
      <c r="L12" s="13">
        <f>SUM('Pianura 2013-2018'!L12,'Montagna 2013-2018'!L11)</f>
        <v>0</v>
      </c>
      <c r="M12" s="13">
        <f>SUM('Pianura 2013-2018'!M12,'Montagna 2013-2018'!M11)</f>
        <v>0</v>
      </c>
      <c r="N12" s="23"/>
      <c r="O12" s="16"/>
      <c r="P12" s="69"/>
      <c r="Q12" s="69"/>
      <c r="R12" s="69"/>
      <c r="S12" s="69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</row>
    <row r="13" spans="1:53" s="9" customFormat="1" ht="11.25" customHeight="1" x14ac:dyDescent="0.25">
      <c r="A13" s="10"/>
      <c r="B13" s="11" t="s">
        <v>14</v>
      </c>
      <c r="C13" s="13">
        <f>SUM('Pianura 2013-2018'!C13,'Montagna 2013-2018'!C12)</f>
        <v>7899</v>
      </c>
      <c r="D13" s="13">
        <f>SUM('Pianura 2013-2018'!D13,'Montagna 2013-2018'!D12)</f>
        <v>196</v>
      </c>
      <c r="E13" s="13">
        <f>SUM('Pianura 2013-2018'!E13,'Montagna 2013-2018'!E12)</f>
        <v>668</v>
      </c>
      <c r="F13" s="13">
        <f>SUM('Pianura 2013-2018'!F13,'Montagna 2013-2018'!F12)</f>
        <v>1743</v>
      </c>
      <c r="G13" s="13">
        <f>SUM('Pianura 2013-2018'!G13,'Montagna 2013-2018'!G12)</f>
        <v>2400</v>
      </c>
      <c r="H13" s="13">
        <f>SUM('Pianura 2013-2018'!H13,'Montagna 2013-2018'!H12)</f>
        <v>456</v>
      </c>
      <c r="I13" s="13">
        <f>SUM('Pianura 2013-2018'!I13,'Montagna 2013-2018'!I12)</f>
        <v>450</v>
      </c>
      <c r="J13" s="13">
        <f>SUM('Pianura 2013-2018'!J13,'Montagna 2013-2018'!J12)</f>
        <v>964</v>
      </c>
      <c r="K13" s="13">
        <f>SUM('Pianura 2013-2018'!K13,'Montagna 2013-2018'!K12)</f>
        <v>1022</v>
      </c>
      <c r="L13" s="13">
        <f>SUM('Pianura 2013-2018'!L13,'Montagna 2013-2018'!L12)</f>
        <v>0</v>
      </c>
      <c r="M13" s="13">
        <f>SUM('Pianura 2013-2018'!M13,'Montagna 2013-2018'!M12)</f>
        <v>0</v>
      </c>
      <c r="N13" s="23"/>
      <c r="O13" s="16"/>
      <c r="P13" s="69"/>
      <c r="Q13" s="69"/>
      <c r="R13" s="69"/>
      <c r="S13" s="69"/>
      <c r="T13" s="69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</row>
    <row r="14" spans="1:53" s="9" customFormat="1" ht="12" customHeight="1" x14ac:dyDescent="0.25">
      <c r="A14" s="151" t="s">
        <v>15</v>
      </c>
      <c r="B14" s="151"/>
      <c r="C14" s="13">
        <f>SUM(C15:C17)</f>
        <v>34635</v>
      </c>
      <c r="D14" s="13">
        <f t="shared" ref="D14:M14" si="2">SUM(D15:D17)</f>
        <v>1755</v>
      </c>
      <c r="E14" s="13">
        <f t="shared" si="2"/>
        <v>3635</v>
      </c>
      <c r="F14" s="13">
        <f t="shared" si="2"/>
        <v>4350</v>
      </c>
      <c r="G14" s="13">
        <f t="shared" si="2"/>
        <v>4316</v>
      </c>
      <c r="H14" s="13">
        <f t="shared" si="2"/>
        <v>2772</v>
      </c>
      <c r="I14" s="13">
        <f t="shared" si="2"/>
        <v>1174</v>
      </c>
      <c r="J14" s="13">
        <f t="shared" si="2"/>
        <v>7428</v>
      </c>
      <c r="K14" s="13">
        <f t="shared" si="2"/>
        <v>9205</v>
      </c>
      <c r="L14" s="13">
        <f t="shared" si="2"/>
        <v>0</v>
      </c>
      <c r="M14" s="13">
        <f t="shared" si="2"/>
        <v>0</v>
      </c>
      <c r="N14" s="23"/>
      <c r="O14" s="16"/>
      <c r="P14" s="69"/>
      <c r="Q14" s="69"/>
      <c r="R14" s="69"/>
      <c r="S14" s="69"/>
      <c r="T14" s="72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</row>
    <row r="15" spans="1:53" s="9" customFormat="1" ht="11.25" customHeight="1" x14ac:dyDescent="0.25">
      <c r="A15" s="16"/>
      <c r="B15" s="11" t="s">
        <v>29</v>
      </c>
      <c r="C15" s="13">
        <f>SUM('Pianura 2013-2018'!C15,'Montagna 2013-2018'!C14)</f>
        <v>1881</v>
      </c>
      <c r="D15" s="13">
        <f>SUM('Pianura 2013-2018'!D15,'Montagna 2013-2018'!D14)</f>
        <v>541</v>
      </c>
      <c r="E15" s="13">
        <f>SUM('Pianura 2013-2018'!E15,'Montagna 2013-2018'!E14)</f>
        <v>447</v>
      </c>
      <c r="F15" s="13">
        <f>SUM('Pianura 2013-2018'!F15,'Montagna 2013-2018'!F14)</f>
        <v>318</v>
      </c>
      <c r="G15" s="13">
        <f>SUM('Pianura 2013-2018'!G15,'Montagna 2013-2018'!G14)</f>
        <v>61</v>
      </c>
      <c r="H15" s="13">
        <f>SUM('Pianura 2013-2018'!H15,'Montagna 2013-2018'!H14)</f>
        <v>356</v>
      </c>
      <c r="I15" s="13">
        <f>SUM('Pianura 2013-2018'!I15,'Montagna 2013-2018'!I14)</f>
        <v>51</v>
      </c>
      <c r="J15" s="13">
        <f>SUM('Pianura 2013-2018'!J15,'Montagna 2013-2018'!J14)</f>
        <v>65</v>
      </c>
      <c r="K15" s="13">
        <f>SUM('Pianura 2013-2018'!K15,'Montagna 2013-2018'!K14)</f>
        <v>42</v>
      </c>
      <c r="L15" s="13">
        <f>SUM('Pianura 2013-2018'!L15,'Montagna 2013-2018'!L14)</f>
        <v>0</v>
      </c>
      <c r="M15" s="13">
        <f>SUM('Pianura 2013-2018'!M15,'Montagna 2013-2018'!M14)</f>
        <v>0</v>
      </c>
      <c r="N15" s="23"/>
      <c r="O15" s="16"/>
      <c r="P15" s="69"/>
      <c r="Q15" s="69"/>
      <c r="R15" s="69"/>
      <c r="S15" s="69"/>
      <c r="T15" s="72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</row>
    <row r="16" spans="1:53" s="9" customFormat="1" ht="11.25" customHeight="1" x14ac:dyDescent="0.25">
      <c r="A16" s="16"/>
      <c r="B16" s="11" t="s">
        <v>30</v>
      </c>
      <c r="C16" s="13">
        <f>SUM('Pianura 2013-2018'!C16:C17,'Montagna 2013-2018'!C15:C16)</f>
        <v>8734</v>
      </c>
      <c r="D16" s="13">
        <f>SUM('Pianura 2013-2018'!D16:D17,'Montagna 2013-2018'!D15:D16)</f>
        <v>967</v>
      </c>
      <c r="E16" s="13">
        <f>SUM('Pianura 2013-2018'!E16:E17,'Montagna 2013-2018'!E15:E16)</f>
        <v>1483</v>
      </c>
      <c r="F16" s="13">
        <f>SUM('Pianura 2013-2018'!F16:F17,'Montagna 2013-2018'!F15:F16)</f>
        <v>1390</v>
      </c>
      <c r="G16" s="13">
        <f>SUM('Pianura 2013-2018'!G16:G17,'Montagna 2013-2018'!G15:G16)</f>
        <v>673</v>
      </c>
      <c r="H16" s="13">
        <f>SUM('Pianura 2013-2018'!H16:H17,'Montagna 2013-2018'!H15:H16)</f>
        <v>1482</v>
      </c>
      <c r="I16" s="13">
        <f>SUM('Pianura 2013-2018'!I16:I17,'Montagna 2013-2018'!I15:I16)</f>
        <v>447</v>
      </c>
      <c r="J16" s="13">
        <f>SUM('Pianura 2013-2018'!J16:J17,'Montagna 2013-2018'!J15:J16)</f>
        <v>896</v>
      </c>
      <c r="K16" s="13">
        <f>SUM('Pianura 2013-2018'!K16:K17,'Montagna 2013-2018'!K15:K16)</f>
        <v>1396</v>
      </c>
      <c r="L16" s="13">
        <f>SUM('Pianura 2013-2018'!L16:L17,'Montagna 2013-2018'!L15:L16)</f>
        <v>0</v>
      </c>
      <c r="M16" s="13">
        <f>SUM('Pianura 2013-2018'!M16:M17,'Montagna 2013-2018'!M15:M16)</f>
        <v>0</v>
      </c>
      <c r="N16" s="23"/>
      <c r="O16" s="16"/>
      <c r="P16" s="69"/>
      <c r="Q16" s="69"/>
      <c r="R16" s="69"/>
      <c r="S16" s="69"/>
      <c r="T16" s="72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</row>
    <row r="17" spans="1:53" s="9" customFormat="1" ht="11.25" customHeight="1" x14ac:dyDescent="0.25">
      <c r="A17" s="16"/>
      <c r="B17" s="11" t="s">
        <v>16</v>
      </c>
      <c r="C17" s="13">
        <f>SUM('Pianura 2013-2018'!C18,'Montagna 2013-2018'!C17)</f>
        <v>24020</v>
      </c>
      <c r="D17" s="13">
        <f>SUM('Pianura 2013-2018'!D18,'Montagna 2013-2018'!D17)</f>
        <v>247</v>
      </c>
      <c r="E17" s="13">
        <f>SUM('Pianura 2013-2018'!E18,'Montagna 2013-2018'!E17)</f>
        <v>1705</v>
      </c>
      <c r="F17" s="13">
        <f>SUM('Pianura 2013-2018'!F18,'Montagna 2013-2018'!F17)</f>
        <v>2642</v>
      </c>
      <c r="G17" s="13">
        <f>SUM('Pianura 2013-2018'!G18,'Montagna 2013-2018'!G17)</f>
        <v>3582</v>
      </c>
      <c r="H17" s="13">
        <f>SUM('Pianura 2013-2018'!H18,'Montagna 2013-2018'!H17)</f>
        <v>934</v>
      </c>
      <c r="I17" s="13">
        <f>SUM('Pianura 2013-2018'!I18,'Montagna 2013-2018'!I17)</f>
        <v>676</v>
      </c>
      <c r="J17" s="13">
        <f>SUM('Pianura 2013-2018'!J18,'Montagna 2013-2018'!J17)</f>
        <v>6467</v>
      </c>
      <c r="K17" s="13">
        <f>SUM('Pianura 2013-2018'!K18,'Montagna 2013-2018'!K17)</f>
        <v>7767</v>
      </c>
      <c r="L17" s="13">
        <f>SUM('Pianura 2013-2018'!L18,'Montagna 2013-2018'!L17)</f>
        <v>0</v>
      </c>
      <c r="M17" s="13">
        <f>SUM('Pianura 2013-2018'!M18,'Montagna 2013-2018'!M17)</f>
        <v>0</v>
      </c>
      <c r="N17" s="23"/>
      <c r="O17" s="16"/>
      <c r="P17" s="69"/>
      <c r="Q17" s="69"/>
      <c r="R17" s="69"/>
      <c r="S17" s="69"/>
      <c r="T17" s="72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</row>
    <row r="18" spans="1:53" s="9" customFormat="1" ht="11.25" customHeight="1" x14ac:dyDescent="0.25">
      <c r="A18" s="151" t="s">
        <v>17</v>
      </c>
      <c r="B18" s="151"/>
      <c r="C18" s="13">
        <f>SUM(C19:C23)</f>
        <v>16563</v>
      </c>
      <c r="D18" s="13">
        <f t="shared" ref="D18:M18" si="3">SUM(D19:D23)</f>
        <v>2164</v>
      </c>
      <c r="E18" s="13">
        <f t="shared" si="3"/>
        <v>5323</v>
      </c>
      <c r="F18" s="13">
        <f t="shared" si="3"/>
        <v>3181</v>
      </c>
      <c r="G18" s="13">
        <f t="shared" si="3"/>
        <v>733</v>
      </c>
      <c r="H18" s="13">
        <f t="shared" si="3"/>
        <v>2296</v>
      </c>
      <c r="I18" s="13">
        <f t="shared" si="3"/>
        <v>696</v>
      </c>
      <c r="J18" s="13">
        <f t="shared" si="3"/>
        <v>688</v>
      </c>
      <c r="K18" s="13">
        <f t="shared" si="3"/>
        <v>1468</v>
      </c>
      <c r="L18" s="13">
        <f t="shared" si="3"/>
        <v>6</v>
      </c>
      <c r="M18" s="13">
        <f t="shared" si="3"/>
        <v>8</v>
      </c>
      <c r="N18" s="23"/>
      <c r="O18" s="16"/>
      <c r="P18" s="16"/>
      <c r="Q18" s="69"/>
      <c r="R18" s="69"/>
      <c r="S18" s="69"/>
      <c r="T18" s="69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</row>
    <row r="19" spans="1:53" s="9" customFormat="1" ht="11.25" customHeight="1" x14ac:dyDescent="0.2">
      <c r="A19" s="16"/>
      <c r="B19" s="11" t="s">
        <v>18</v>
      </c>
      <c r="C19" s="13">
        <f>SUM('Pianura 2013-2018'!C20,'Montagna 2013-2018'!C19)</f>
        <v>8571</v>
      </c>
      <c r="D19" s="13">
        <f>SUM('Pianura 2013-2018'!D20,'Montagna 2013-2018'!D19)</f>
        <v>1084</v>
      </c>
      <c r="E19" s="13">
        <f>SUM('Pianura 2013-2018'!E20,'Montagna 2013-2018'!E19)</f>
        <v>3071</v>
      </c>
      <c r="F19" s="13">
        <f>SUM('Pianura 2013-2018'!F20,'Montagna 2013-2018'!F19)</f>
        <v>1813</v>
      </c>
      <c r="G19" s="13">
        <f>SUM('Pianura 2013-2018'!G20,'Montagna 2013-2018'!G19)</f>
        <v>343</v>
      </c>
      <c r="H19" s="13">
        <f>SUM('Pianura 2013-2018'!H20,'Montagna 2013-2018'!H19)</f>
        <v>1169</v>
      </c>
      <c r="I19" s="13">
        <f>SUM('Pianura 2013-2018'!I20,'Montagna 2013-2018'!I19)</f>
        <v>244</v>
      </c>
      <c r="J19" s="13">
        <f>SUM('Pianura 2013-2018'!J20,'Montagna 2013-2018'!J19)</f>
        <v>370</v>
      </c>
      <c r="K19" s="13">
        <f>SUM('Pianura 2013-2018'!K20,'Montagna 2013-2018'!K19)</f>
        <v>473</v>
      </c>
      <c r="L19" s="13">
        <f>SUM('Pianura 2013-2018'!L20,'Montagna 2013-2018'!L19)</f>
        <v>2</v>
      </c>
      <c r="M19" s="13">
        <f>SUM('Pianura 2013-2018'!M20,'Montagna 2013-2018'!M19)</f>
        <v>2</v>
      </c>
      <c r="N19" s="23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</row>
    <row r="20" spans="1:53" s="9" customFormat="1" ht="11.25" customHeight="1" x14ac:dyDescent="0.25">
      <c r="A20" s="16"/>
      <c r="B20" s="11" t="s">
        <v>27</v>
      </c>
      <c r="C20" s="13">
        <f>SUM('Pianura 2013-2018'!C21,'Montagna 2013-2018'!C20)</f>
        <v>1188</v>
      </c>
      <c r="D20" s="13">
        <f>SUM('Pianura 2013-2018'!D21,'Montagna 2013-2018'!D20)</f>
        <v>251</v>
      </c>
      <c r="E20" s="13">
        <f>SUM('Pianura 2013-2018'!E21,'Montagna 2013-2018'!E20)</f>
        <v>360</v>
      </c>
      <c r="F20" s="13">
        <f>SUM('Pianura 2013-2018'!F21,'Montagna 2013-2018'!F20)</f>
        <v>142</v>
      </c>
      <c r="G20" s="13">
        <f>SUM('Pianura 2013-2018'!G21,'Montagna 2013-2018'!G20)</f>
        <v>41</v>
      </c>
      <c r="H20" s="13">
        <f>SUM('Pianura 2013-2018'!H21,'Montagna 2013-2018'!H20)</f>
        <v>206</v>
      </c>
      <c r="I20" s="13">
        <f>SUM('Pianura 2013-2018'!I21,'Montagna 2013-2018'!I20)</f>
        <v>96</v>
      </c>
      <c r="J20" s="13">
        <f>SUM('Pianura 2013-2018'!J21,'Montagna 2013-2018'!J20)</f>
        <v>20</v>
      </c>
      <c r="K20" s="13">
        <f>SUM('Pianura 2013-2018'!K21,'Montagna 2013-2018'!K20)</f>
        <v>72</v>
      </c>
      <c r="L20" s="13">
        <f>SUM('Pianura 2013-2018'!L21,'Montagna 2013-2018'!L20)</f>
        <v>0</v>
      </c>
      <c r="M20" s="13">
        <f>SUM('Pianura 2013-2018'!M21,'Montagna 2013-2018'!M20)</f>
        <v>0</v>
      </c>
      <c r="N20" s="23"/>
      <c r="O20" s="16"/>
      <c r="P20" s="69"/>
      <c r="Q20" s="69"/>
      <c r="R20" s="69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</row>
    <row r="21" spans="1:53" s="9" customFormat="1" ht="11.25" customHeight="1" x14ac:dyDescent="0.25">
      <c r="A21" s="16"/>
      <c r="B21" s="11" t="s">
        <v>28</v>
      </c>
      <c r="C21" s="13">
        <f>SUM('Pianura 2013-2018'!C22,'Montagna 2013-2018'!C21)</f>
        <v>1090</v>
      </c>
      <c r="D21" s="13">
        <f>SUM('Pianura 2013-2018'!D22,'Montagna 2013-2018'!D21)</f>
        <v>136</v>
      </c>
      <c r="E21" s="13">
        <f>SUM('Pianura 2013-2018'!E22,'Montagna 2013-2018'!E21)</f>
        <v>289</v>
      </c>
      <c r="F21" s="13">
        <f>SUM('Pianura 2013-2018'!F22,'Montagna 2013-2018'!F21)</f>
        <v>138</v>
      </c>
      <c r="G21" s="13">
        <f>SUM('Pianura 2013-2018'!G22,'Montagna 2013-2018'!G21)</f>
        <v>108</v>
      </c>
      <c r="H21" s="13">
        <f>SUM('Pianura 2013-2018'!H22,'Montagna 2013-2018'!H21)</f>
        <v>142</v>
      </c>
      <c r="I21" s="13">
        <f>SUM('Pianura 2013-2018'!I22,'Montagna 2013-2018'!I21)</f>
        <v>97</v>
      </c>
      <c r="J21" s="13">
        <f>SUM('Pianura 2013-2018'!J22,'Montagna 2013-2018'!J21)</f>
        <v>45</v>
      </c>
      <c r="K21" s="13">
        <f>SUM('Pianura 2013-2018'!K22,'Montagna 2013-2018'!K21)</f>
        <v>134</v>
      </c>
      <c r="L21" s="13">
        <f>SUM('Pianura 2013-2018'!L22,'Montagna 2013-2018'!L21)</f>
        <v>1</v>
      </c>
      <c r="M21" s="13">
        <f>SUM('Pianura 2013-2018'!M22,'Montagna 2013-2018'!M21)</f>
        <v>0</v>
      </c>
      <c r="N21" s="23"/>
      <c r="O21" s="16"/>
      <c r="P21" s="69"/>
      <c r="Q21" s="72"/>
      <c r="R21" s="72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</row>
    <row r="22" spans="1:53" s="9" customFormat="1" ht="11.25" customHeight="1" x14ac:dyDescent="0.2">
      <c r="A22" s="16"/>
      <c r="B22" s="11" t="s">
        <v>19</v>
      </c>
      <c r="C22" s="13">
        <f>SUM('Pianura 2013-2018'!C23,'Montagna 2013-2018'!C22)</f>
        <v>974</v>
      </c>
      <c r="D22" s="13">
        <f>SUM('Pianura 2013-2018'!D23,'Montagna 2013-2018'!D22)</f>
        <v>101</v>
      </c>
      <c r="E22" s="13">
        <f>SUM('Pianura 2013-2018'!E23,'Montagna 2013-2018'!E22)</f>
        <v>319</v>
      </c>
      <c r="F22" s="13">
        <f>SUM('Pianura 2013-2018'!F23,'Montagna 2013-2018'!F22)</f>
        <v>341</v>
      </c>
      <c r="G22" s="13">
        <f>SUM('Pianura 2013-2018'!G23,'Montagna 2013-2018'!G22)</f>
        <v>17</v>
      </c>
      <c r="H22" s="13">
        <f>SUM('Pianura 2013-2018'!H23,'Montagna 2013-2018'!H22)</f>
        <v>113</v>
      </c>
      <c r="I22" s="13">
        <f>SUM('Pianura 2013-2018'!I23,'Montagna 2013-2018'!I22)</f>
        <v>24</v>
      </c>
      <c r="J22" s="13">
        <f>SUM('Pianura 2013-2018'!J23,'Montagna 2013-2018'!J22)</f>
        <v>19</v>
      </c>
      <c r="K22" s="13">
        <f>SUM('Pianura 2013-2018'!K23,'Montagna 2013-2018'!K22)</f>
        <v>32</v>
      </c>
      <c r="L22" s="13">
        <f>SUM('Pianura 2013-2018'!L23,'Montagna 2013-2018'!L22)</f>
        <v>2</v>
      </c>
      <c r="M22" s="13">
        <f>SUM('Pianura 2013-2018'!M23,'Montagna 2013-2018'!M22)</f>
        <v>6</v>
      </c>
      <c r="N22" s="23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</row>
    <row r="23" spans="1:53" s="9" customFormat="1" ht="11.25" customHeight="1" x14ac:dyDescent="0.2">
      <c r="A23" s="16"/>
      <c r="B23" s="11" t="s">
        <v>24</v>
      </c>
      <c r="C23" s="13">
        <f>SUM('Pianura 2013-2018'!C24,'Montagna 2013-2018'!C23)</f>
        <v>4740</v>
      </c>
      <c r="D23" s="13">
        <f>SUM('Pianura 2013-2018'!D24,'Montagna 2013-2018'!D23)</f>
        <v>592</v>
      </c>
      <c r="E23" s="13">
        <f>SUM('Pianura 2013-2018'!E24,'Montagna 2013-2018'!E23)</f>
        <v>1284</v>
      </c>
      <c r="F23" s="13">
        <f>SUM('Pianura 2013-2018'!F24,'Montagna 2013-2018'!F23)</f>
        <v>747</v>
      </c>
      <c r="G23" s="13">
        <f>SUM('Pianura 2013-2018'!G24,'Montagna 2013-2018'!G23)</f>
        <v>224</v>
      </c>
      <c r="H23" s="13">
        <f>SUM('Pianura 2013-2018'!H24,'Montagna 2013-2018'!H23)</f>
        <v>666</v>
      </c>
      <c r="I23" s="13">
        <f>SUM('Pianura 2013-2018'!I24,'Montagna 2013-2018'!I23)</f>
        <v>235</v>
      </c>
      <c r="J23" s="13">
        <f>SUM('Pianura 2013-2018'!J24,'Montagna 2013-2018'!J23)</f>
        <v>234</v>
      </c>
      <c r="K23" s="13">
        <f>SUM('Pianura 2013-2018'!K24,'Montagna 2013-2018'!K23)</f>
        <v>757</v>
      </c>
      <c r="L23" s="13">
        <f>SUM('Pianura 2013-2018'!L24,'Montagna 2013-2018'!L23)</f>
        <v>1</v>
      </c>
      <c r="M23" s="13">
        <f>SUM('Pianura 2013-2018'!M24,'Montagna 2013-2018'!M23)</f>
        <v>0</v>
      </c>
      <c r="N23" s="23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</row>
    <row r="24" spans="1:53" s="9" customFormat="1" ht="11.25" customHeight="1" x14ac:dyDescent="0.2">
      <c r="A24" s="151" t="s">
        <v>20</v>
      </c>
      <c r="B24" s="151"/>
      <c r="C24" s="13">
        <f>SUM(C25:C29)</f>
        <v>83914</v>
      </c>
      <c r="D24" s="13">
        <f t="shared" ref="D24:M24" si="4">SUM(D25:D29)</f>
        <v>110</v>
      </c>
      <c r="E24" s="13">
        <f t="shared" si="4"/>
        <v>1499</v>
      </c>
      <c r="F24" s="13">
        <f t="shared" si="4"/>
        <v>13598</v>
      </c>
      <c r="G24" s="13">
        <f t="shared" si="4"/>
        <v>23770</v>
      </c>
      <c r="H24" s="13">
        <f t="shared" si="4"/>
        <v>2057</v>
      </c>
      <c r="I24" s="13">
        <f t="shared" si="4"/>
        <v>4056</v>
      </c>
      <c r="J24" s="13">
        <f t="shared" si="4"/>
        <v>13712</v>
      </c>
      <c r="K24" s="13">
        <f t="shared" si="4"/>
        <v>18000</v>
      </c>
      <c r="L24" s="13">
        <f t="shared" si="4"/>
        <v>2986</v>
      </c>
      <c r="M24" s="13">
        <f t="shared" si="4"/>
        <v>4126</v>
      </c>
      <c r="N24" s="23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</row>
    <row r="25" spans="1:53" s="9" customFormat="1" ht="11.25" customHeight="1" x14ac:dyDescent="0.2">
      <c r="A25" s="16"/>
      <c r="B25" s="11" t="s">
        <v>1</v>
      </c>
      <c r="C25" s="13">
        <f>SUM('Pianura 2013-2018'!C26,'Montagna 2013-2018'!C25)</f>
        <v>8437</v>
      </c>
      <c r="D25" s="13">
        <f>SUM('Pianura 2013-2018'!D26,'Montagna 2013-2018'!D25)</f>
        <v>3</v>
      </c>
      <c r="E25" s="13">
        <f>SUM('Pianura 2013-2018'!E26,'Montagna 2013-2018'!E25)</f>
        <v>46</v>
      </c>
      <c r="F25" s="13">
        <f>SUM('Pianura 2013-2018'!F26,'Montagna 2013-2018'!F25)</f>
        <v>225</v>
      </c>
      <c r="G25" s="13">
        <f>SUM('Pianura 2013-2018'!G26,'Montagna 2013-2018'!G25)</f>
        <v>425</v>
      </c>
      <c r="H25" s="13">
        <f>SUM('Pianura 2013-2018'!H26,'Montagna 2013-2018'!H25)</f>
        <v>17</v>
      </c>
      <c r="I25" s="13">
        <f>SUM('Pianura 2013-2018'!I26,'Montagna 2013-2018'!I25)</f>
        <v>8</v>
      </c>
      <c r="J25" s="13">
        <f>SUM('Pianura 2013-2018'!J26,'Montagna 2013-2018'!J25)</f>
        <v>165</v>
      </c>
      <c r="K25" s="13">
        <f>SUM('Pianura 2013-2018'!K26,'Montagna 2013-2018'!K25)</f>
        <v>482</v>
      </c>
      <c r="L25" s="13">
        <f>SUM('Pianura 2013-2018'!L26,'Montagna 2013-2018'!L25)</f>
        <v>2983</v>
      </c>
      <c r="M25" s="13">
        <f>SUM('Pianura 2013-2018'!M26,'Montagna 2013-2018'!M25)</f>
        <v>4083</v>
      </c>
      <c r="N25" s="23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</row>
    <row r="26" spans="1:53" s="9" customFormat="1" ht="11.25" customHeight="1" x14ac:dyDescent="0.2">
      <c r="A26" s="16"/>
      <c r="B26" s="11" t="s">
        <v>21</v>
      </c>
      <c r="C26" s="13">
        <f>SUM('Pianura 2013-2018'!C27,'Montagna 2013-2018'!C26)</f>
        <v>3331</v>
      </c>
      <c r="D26" s="13">
        <f>SUM('Pianura 2013-2018'!D27,'Montagna 2013-2018'!D26)</f>
        <v>37</v>
      </c>
      <c r="E26" s="13">
        <f>SUM('Pianura 2013-2018'!E27,'Montagna 2013-2018'!E26)</f>
        <v>151</v>
      </c>
      <c r="F26" s="13">
        <f>SUM('Pianura 2013-2018'!F27,'Montagna 2013-2018'!F26)</f>
        <v>870</v>
      </c>
      <c r="G26" s="13">
        <f>SUM('Pianura 2013-2018'!G27,'Montagna 2013-2018'!G26)</f>
        <v>842</v>
      </c>
      <c r="H26" s="13">
        <f>SUM('Pianura 2013-2018'!H27,'Montagna 2013-2018'!H26)</f>
        <v>322</v>
      </c>
      <c r="I26" s="13">
        <f>SUM('Pianura 2013-2018'!I27,'Montagna 2013-2018'!I26)</f>
        <v>225</v>
      </c>
      <c r="J26" s="13">
        <f>SUM('Pianura 2013-2018'!J27,'Montagna 2013-2018'!J26)</f>
        <v>444</v>
      </c>
      <c r="K26" s="13">
        <f>SUM('Pianura 2013-2018'!K27,'Montagna 2013-2018'!K26)</f>
        <v>433</v>
      </c>
      <c r="L26" s="13">
        <f>SUM('Pianura 2013-2018'!L27,'Montagna 2013-2018'!L26)</f>
        <v>1</v>
      </c>
      <c r="M26" s="13">
        <f>SUM('Pianura 2013-2018'!M27,'Montagna 2013-2018'!M26)</f>
        <v>6</v>
      </c>
      <c r="N26" s="23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</row>
    <row r="27" spans="1:53" s="9" customFormat="1" ht="11.25" customHeight="1" x14ac:dyDescent="0.2">
      <c r="A27" s="16"/>
      <c r="B27" s="11" t="s">
        <v>25</v>
      </c>
      <c r="C27" s="13">
        <f>SUM('Pianura 2013-2018'!C28,'Montagna 2013-2018'!C27)</f>
        <v>38588</v>
      </c>
      <c r="D27" s="13">
        <f>SUM('Pianura 2013-2018'!D28,'Montagna 2013-2018'!D27)</f>
        <v>64</v>
      </c>
      <c r="E27" s="13">
        <f>SUM('Pianura 2013-2018'!E28,'Montagna 2013-2018'!E27)</f>
        <v>1217</v>
      </c>
      <c r="F27" s="13">
        <f>SUM('Pianura 2013-2018'!F28,'Montagna 2013-2018'!F27)</f>
        <v>8111</v>
      </c>
      <c r="G27" s="13">
        <f>SUM('Pianura 2013-2018'!G28,'Montagna 2013-2018'!G27)</f>
        <v>10841</v>
      </c>
      <c r="H27" s="13">
        <f>SUM('Pianura 2013-2018'!H28,'Montagna 2013-2018'!H27)</f>
        <v>1257</v>
      </c>
      <c r="I27" s="13">
        <f>SUM('Pianura 2013-2018'!I28,'Montagna 2013-2018'!I27)</f>
        <v>1940</v>
      </c>
      <c r="J27" s="13">
        <f>SUM('Pianura 2013-2018'!J28,'Montagna 2013-2018'!J27)</f>
        <v>6434</v>
      </c>
      <c r="K27" s="13">
        <f>SUM('Pianura 2013-2018'!K28,'Montagna 2013-2018'!K27)</f>
        <v>8685</v>
      </c>
      <c r="L27" s="13">
        <f>SUM('Pianura 2013-2018'!L28,'Montagna 2013-2018'!L27)</f>
        <v>2</v>
      </c>
      <c r="M27" s="13">
        <f>SUM('Pianura 2013-2018'!M28,'Montagna 2013-2018'!M27)</f>
        <v>37</v>
      </c>
      <c r="N27" s="23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</row>
    <row r="28" spans="1:53" s="9" customFormat="1" ht="11.25" customHeight="1" x14ac:dyDescent="0.2">
      <c r="A28" s="16"/>
      <c r="B28" s="11" t="s">
        <v>31</v>
      </c>
      <c r="C28" s="13">
        <f>SUM('Pianura 2013-2018'!C29,'Montagna 2013-2018'!C28)</f>
        <v>32840</v>
      </c>
      <c r="D28" s="13">
        <f>SUM('Pianura 2013-2018'!D29,'Montagna 2013-2018'!D28)</f>
        <v>6</v>
      </c>
      <c r="E28" s="13">
        <f>SUM('Pianura 2013-2018'!E29,'Montagna 2013-2018'!E28)</f>
        <v>85</v>
      </c>
      <c r="F28" s="13">
        <f>SUM('Pianura 2013-2018'!F29,'Montagna 2013-2018'!F28)</f>
        <v>4392</v>
      </c>
      <c r="G28" s="13">
        <f>SUM('Pianura 2013-2018'!G29,'Montagna 2013-2018'!G28)</f>
        <v>11319</v>
      </c>
      <c r="H28" s="13">
        <f>SUM('Pianura 2013-2018'!H29,'Montagna 2013-2018'!H28)</f>
        <v>461</v>
      </c>
      <c r="I28" s="13">
        <f>SUM('Pianura 2013-2018'!I29,'Montagna 2013-2018'!I28)</f>
        <v>1868</v>
      </c>
      <c r="J28" s="13">
        <f>SUM('Pianura 2013-2018'!J29,'Montagna 2013-2018'!J28)</f>
        <v>6471</v>
      </c>
      <c r="K28" s="13">
        <f>SUM('Pianura 2013-2018'!K29,'Montagna 2013-2018'!K28)</f>
        <v>8238</v>
      </c>
      <c r="L28" s="13">
        <f>SUM('Pianura 2013-2018'!L29,'Montagna 2013-2018'!L28)</f>
        <v>0</v>
      </c>
      <c r="M28" s="13">
        <f>SUM('Pianura 2013-2018'!M29,'Montagna 2013-2018'!M28)</f>
        <v>0</v>
      </c>
      <c r="N28" s="23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</row>
    <row r="29" spans="1:53" s="16" customFormat="1" ht="11.25" customHeight="1" x14ac:dyDescent="0.2">
      <c r="B29" s="14" t="s">
        <v>23</v>
      </c>
      <c r="C29" s="15">
        <f>SUM('Pianura 2013-2018'!C30,'Montagna 2013-2018'!C29)</f>
        <v>718</v>
      </c>
      <c r="D29" s="15">
        <f>SUM('Pianura 2013-2018'!D30,'Montagna 2013-2018'!D29)</f>
        <v>0</v>
      </c>
      <c r="E29" s="15">
        <f>SUM('Pianura 2013-2018'!E30,'Montagna 2013-2018'!E29)</f>
        <v>0</v>
      </c>
      <c r="F29" s="15">
        <f>SUM('Pianura 2013-2018'!F30,'Montagna 2013-2018'!F29)</f>
        <v>0</v>
      </c>
      <c r="G29" s="15">
        <f>SUM('Pianura 2013-2018'!G30,'Montagna 2013-2018'!G29)</f>
        <v>343</v>
      </c>
      <c r="H29" s="15">
        <f>SUM('Pianura 2013-2018'!H30,'Montagna 2013-2018'!H29)</f>
        <v>0</v>
      </c>
      <c r="I29" s="15">
        <f>SUM('Pianura 2013-2018'!I30,'Montagna 2013-2018'!I29)</f>
        <v>15</v>
      </c>
      <c r="J29" s="15">
        <f>SUM('Pianura 2013-2018'!J30,'Montagna 2013-2018'!J29)</f>
        <v>198</v>
      </c>
      <c r="K29" s="15">
        <f>SUM('Pianura 2013-2018'!K30,'Montagna 2013-2018'!K29)</f>
        <v>162</v>
      </c>
      <c r="L29" s="15">
        <f>SUM('Pianura 2013-2018'!L30,'Montagna 2013-2018'!L29)</f>
        <v>0</v>
      </c>
      <c r="M29" s="15">
        <f>SUM('Pianura 2013-2018'!M30,'Montagna 2013-2018'!M29)</f>
        <v>0</v>
      </c>
    </row>
    <row r="30" spans="1:53" s="17" customFormat="1" ht="5.25" customHeight="1" x14ac:dyDescent="0.15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</row>
    <row r="31" spans="1:53" s="123" customFormat="1" ht="12" customHeight="1" x14ac:dyDescent="0.2">
      <c r="A31" s="159" t="s">
        <v>58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</row>
    <row r="32" spans="1:53" s="123" customFormat="1" ht="12" customHeight="1" x14ac:dyDescent="0.2">
      <c r="A32" s="161" t="s">
        <v>57</v>
      </c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</row>
    <row r="33" spans="1:53" s="48" customFormat="1" ht="12" customHeight="1" x14ac:dyDescent="0.2">
      <c r="A33" s="163" t="s">
        <v>38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</row>
    <row r="34" spans="1:53" s="48" customFormat="1" ht="5.25" customHeight="1" x14ac:dyDescent="0.2">
      <c r="A34" s="157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3" s="125" customFormat="1" ht="12" customHeight="1" x14ac:dyDescent="0.2">
      <c r="A35" s="162" t="s">
        <v>59</v>
      </c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</row>
    <row r="36" spans="1:53" s="125" customFormat="1" ht="5.25" customHeight="1" x14ac:dyDescent="0.2">
      <c r="A36" s="157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</row>
    <row r="37" spans="1:53" s="129" customFormat="1" ht="12" customHeight="1" x14ac:dyDescent="0.25">
      <c r="A37" s="157" t="s">
        <v>62</v>
      </c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O37" s="130"/>
      <c r="P37" s="116"/>
      <c r="Q37" s="116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</row>
    <row r="38" spans="1:53" s="131" customFormat="1" ht="12" customHeight="1" x14ac:dyDescent="0.2">
      <c r="A38" s="157" t="s">
        <v>22</v>
      </c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</row>
    <row r="39" spans="1:53" ht="15" x14ac:dyDescent="0.25">
      <c r="C39"/>
      <c r="E39" s="24"/>
      <c r="P39" s="116"/>
      <c r="Q39" s="116"/>
      <c r="R39" s="81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</row>
    <row r="40" spans="1:53" x14ac:dyDescent="0.2"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3" x14ac:dyDescent="0.2"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</row>
    <row r="53" spans="37:47" x14ac:dyDescent="0.2"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</row>
    <row r="73" spans="36:47" x14ac:dyDescent="0.2"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</row>
    <row r="74" spans="36:47" x14ac:dyDescent="0.2"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</row>
    <row r="81" spans="36:47" x14ac:dyDescent="0.2"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11"/>
    </row>
    <row r="82" spans="36:47" x14ac:dyDescent="0.2">
      <c r="AJ82" s="111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20"/>
    </row>
    <row r="83" spans="36:47" x14ac:dyDescent="0.2">
      <c r="AJ83" s="111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20"/>
    </row>
    <row r="84" spans="36:47" x14ac:dyDescent="0.2">
      <c r="AJ84" s="111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</row>
    <row r="85" spans="36:47" x14ac:dyDescent="0.2">
      <c r="AJ85" s="98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</row>
    <row r="86" spans="36:47" x14ac:dyDescent="0.2">
      <c r="AJ86" s="111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20"/>
    </row>
  </sheetData>
  <sortState ref="P40:AH154">
    <sortCondition ref="R40:R154"/>
  </sortState>
  <mergeCells count="24">
    <mergeCell ref="A37:M37"/>
    <mergeCell ref="A38:M38"/>
    <mergeCell ref="A31:M31"/>
    <mergeCell ref="A32:M32"/>
    <mergeCell ref="A34:M34"/>
    <mergeCell ref="A35:M35"/>
    <mergeCell ref="A36:M36"/>
    <mergeCell ref="A33:M33"/>
    <mergeCell ref="A14:B14"/>
    <mergeCell ref="A18:B18"/>
    <mergeCell ref="A24:B24"/>
    <mergeCell ref="A30:M30"/>
    <mergeCell ref="D6:K6"/>
    <mergeCell ref="L6:M6"/>
    <mergeCell ref="A10:B10"/>
    <mergeCell ref="A6:B6"/>
    <mergeCell ref="A7:K7"/>
    <mergeCell ref="A1:M1"/>
    <mergeCell ref="A3:M3"/>
    <mergeCell ref="A4:M4"/>
    <mergeCell ref="A5:B5"/>
    <mergeCell ref="D5:K5"/>
    <mergeCell ref="L5:M5"/>
    <mergeCell ref="A2:M2"/>
  </mergeCells>
  <pageMargins left="0.75" right="0.75" top="1" bottom="1" header="0.5" footer="0.5"/>
  <pageSetup paperSize="9" scale="92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46"/>
  <sheetViews>
    <sheetView zoomScaleNormal="100" workbookViewId="0">
      <pane ySplit="8" topLeftCell="A9" activePane="bottomLeft" state="frozen"/>
      <selection pane="bottomLeft" sqref="A1:M1"/>
    </sheetView>
  </sheetViews>
  <sheetFormatPr defaultRowHeight="12.75" x14ac:dyDescent="0.2"/>
  <cols>
    <col min="1" max="1" width="2.7109375" customWidth="1"/>
    <col min="2" max="2" width="30.7109375" customWidth="1"/>
    <col min="3" max="4" width="9.7109375" customWidth="1"/>
    <col min="5" max="8" width="9.7109375" style="25" customWidth="1"/>
    <col min="9" max="13" width="9.7109375" customWidth="1"/>
    <col min="16" max="16" width="24.42578125" style="109" customWidth="1"/>
    <col min="17" max="17" width="9.140625" style="109"/>
    <col min="18" max="18" width="19.7109375" style="109" customWidth="1"/>
    <col min="19" max="19" width="12.140625" style="109" customWidth="1"/>
    <col min="20" max="21" width="9.140625" style="109"/>
    <col min="22" max="22" width="10.5703125" style="109" customWidth="1"/>
    <col min="23" max="24" width="9.140625" style="109"/>
    <col min="25" max="25" width="10.5703125" style="109" customWidth="1"/>
    <col min="26" max="26" width="9.140625" style="109"/>
    <col min="27" max="27" width="10.5703125" style="109" customWidth="1"/>
    <col min="28" max="28" width="9.140625" style="109"/>
    <col min="29" max="29" width="19.5703125" style="109" customWidth="1"/>
    <col min="30" max="36" width="9.140625" style="109"/>
    <col min="37" max="37" width="11.7109375" style="109" customWidth="1"/>
    <col min="38" max="54" width="9.140625" style="109"/>
    <col min="55" max="55" width="19.140625" style="109" customWidth="1"/>
    <col min="56" max="56" width="7.5703125" style="109" customWidth="1"/>
    <col min="57" max="61" width="9.140625" style="109"/>
    <col min="62" max="62" width="19.7109375" style="109" customWidth="1"/>
    <col min="63" max="74" width="9.140625" style="109"/>
    <col min="75" max="75" width="9.42578125" style="109" customWidth="1"/>
    <col min="76" max="76" width="9.140625" style="109"/>
    <col min="77" max="77" width="14.140625" style="109" customWidth="1"/>
    <col min="78" max="91" width="9.140625" style="109"/>
  </cols>
  <sheetData>
    <row r="1" spans="1:91" s="1" customFormat="1" ht="12" customHeight="1" x14ac:dyDescent="0.2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</row>
    <row r="2" spans="1:91" s="2" customFormat="1" ht="12" customHeight="1" x14ac:dyDescent="0.2">
      <c r="A2" s="149" t="s">
        <v>68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</row>
    <row r="3" spans="1:91" s="3" customFormat="1" ht="12" customHeight="1" x14ac:dyDescent="0.2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</row>
    <row r="4" spans="1:91" s="3" customFormat="1" ht="12" customHeight="1" x14ac:dyDescent="0.2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</row>
    <row r="5" spans="1:91" s="4" customFormat="1" ht="12" customHeight="1" x14ac:dyDescent="0.2">
      <c r="A5" s="145"/>
      <c r="B5" s="145"/>
      <c r="C5" s="20" t="s">
        <v>26</v>
      </c>
      <c r="D5" s="146" t="s">
        <v>0</v>
      </c>
      <c r="E5" s="147"/>
      <c r="F5" s="147"/>
      <c r="G5" s="147"/>
      <c r="H5" s="147"/>
      <c r="I5" s="147"/>
      <c r="J5" s="147"/>
      <c r="K5" s="147"/>
      <c r="L5" s="148" t="s">
        <v>1</v>
      </c>
      <c r="M5" s="145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</row>
    <row r="6" spans="1:91" s="1" customFormat="1" ht="12" customHeight="1" x14ac:dyDescent="0.25">
      <c r="A6" s="143"/>
      <c r="B6" s="143"/>
      <c r="C6" s="21"/>
      <c r="D6" s="153"/>
      <c r="E6" s="154"/>
      <c r="F6" s="154"/>
      <c r="G6" s="154"/>
      <c r="H6" s="154"/>
      <c r="I6" s="154"/>
      <c r="J6" s="154"/>
      <c r="K6" s="154"/>
      <c r="L6" s="155"/>
      <c r="M6" s="143"/>
      <c r="O6" s="68"/>
      <c r="P6" s="69"/>
      <c r="Q6" s="69"/>
      <c r="R6" s="76"/>
      <c r="S6" s="76"/>
      <c r="T6" s="76"/>
      <c r="U6" s="69"/>
      <c r="V6" s="69"/>
      <c r="W6" s="69"/>
      <c r="X6" s="69"/>
      <c r="Y6" s="76"/>
      <c r="Z6" s="69"/>
      <c r="AA6" s="69"/>
      <c r="AB6" s="68"/>
      <c r="AC6" s="69"/>
      <c r="AD6" s="76"/>
      <c r="AE6" s="76"/>
      <c r="AF6" s="76"/>
      <c r="AG6" s="69"/>
      <c r="AH6" s="69"/>
      <c r="AI6" s="69"/>
      <c r="AJ6" s="69"/>
      <c r="AK6" s="76"/>
      <c r="AL6" s="69"/>
      <c r="AM6" s="69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</row>
    <row r="7" spans="1:91" s="1" customFormat="1" ht="12" customHeigh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66" t="s">
        <v>39</v>
      </c>
      <c r="M7" s="66" t="s">
        <v>40</v>
      </c>
      <c r="O7" s="68"/>
      <c r="P7" s="69"/>
      <c r="Q7" s="69"/>
      <c r="R7" s="71"/>
      <c r="S7" s="71"/>
      <c r="T7" s="69"/>
      <c r="U7" s="73"/>
      <c r="V7" s="69"/>
      <c r="W7" s="69"/>
      <c r="X7" s="69"/>
      <c r="Y7" s="69"/>
      <c r="Z7" s="69"/>
      <c r="AA7" s="69"/>
      <c r="AB7" s="68"/>
      <c r="AC7" s="69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69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</row>
    <row r="8" spans="1:91" s="1" customFormat="1" ht="12" customHeight="1" x14ac:dyDescent="0.25">
      <c r="A8" s="5"/>
      <c r="B8" s="5"/>
      <c r="C8" s="7"/>
      <c r="D8" s="8" t="s">
        <v>2</v>
      </c>
      <c r="E8" s="8" t="s">
        <v>3</v>
      </c>
      <c r="F8" s="8" t="s">
        <v>4</v>
      </c>
      <c r="G8" s="54" t="s">
        <v>32</v>
      </c>
      <c r="H8" s="8" t="s">
        <v>6</v>
      </c>
      <c r="I8" s="8" t="s">
        <v>7</v>
      </c>
      <c r="J8" s="8" t="s">
        <v>8</v>
      </c>
      <c r="K8" s="8" t="s">
        <v>9</v>
      </c>
      <c r="L8" s="6" t="s">
        <v>3</v>
      </c>
      <c r="M8" s="6" t="s">
        <v>10</v>
      </c>
      <c r="O8" s="16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8"/>
      <c r="AC8" s="69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69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</row>
    <row r="9" spans="1:91" s="9" customFormat="1" ht="11.25" customHeight="1" x14ac:dyDescent="0.25">
      <c r="A9" s="65" t="s">
        <v>33</v>
      </c>
      <c r="B9" s="65"/>
      <c r="C9" s="12">
        <f>SUM('Pianura 1979-1985'!C9,'Montagna 1979-1985'!C8)</f>
        <v>281230</v>
      </c>
      <c r="D9" s="12">
        <f>SUM('Pianura 1979-1985'!D9,'Montagna 1979-1985'!D8)</f>
        <v>10081</v>
      </c>
      <c r="E9" s="12">
        <f>SUM('Pianura 1979-1985'!E9,'Montagna 1979-1985'!E8)</f>
        <v>30805</v>
      </c>
      <c r="F9" s="12">
        <f>SUM('Pianura 1979-1985'!F9,'Montagna 1979-1985'!F8)</f>
        <v>55044</v>
      </c>
      <c r="G9" s="12">
        <f>SUM('Pianura 1979-1985'!G9,'Montagna 1979-1985'!G8)</f>
        <v>56937</v>
      </c>
      <c r="H9" s="12">
        <f>SUM('Pianura 1979-1985'!H9,'Montagna 1979-1985'!H8)</f>
        <v>22642</v>
      </c>
      <c r="I9" s="12">
        <f>SUM('Pianura 1979-1985'!I9,'Montagna 1979-1985'!I8)</f>
        <v>14569</v>
      </c>
      <c r="J9" s="12">
        <f>SUM('Pianura 1979-1985'!J9,'Montagna 1979-1985'!J8)</f>
        <v>36072</v>
      </c>
      <c r="K9" s="12">
        <f>SUM('Pianura 1979-1985'!K9,'Montagna 1979-1985'!K8)</f>
        <v>47939</v>
      </c>
      <c r="L9" s="12">
        <f>SUM('Pianura 1979-1985'!L9,'Montagna 1979-1985'!L8)</f>
        <v>2992</v>
      </c>
      <c r="M9" s="12">
        <f>SUM('Pianura 1979-1985'!M9,'Montagna 1979-1985'!M8)</f>
        <v>4149</v>
      </c>
      <c r="N9" s="19"/>
      <c r="O9" s="16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16"/>
      <c r="AC9" s="69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69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</row>
    <row r="10" spans="1:91" s="9" customFormat="1" ht="11.25" customHeight="1" x14ac:dyDescent="0.25">
      <c r="A10" s="156" t="s">
        <v>11</v>
      </c>
      <c r="B10" s="156"/>
      <c r="C10" s="13">
        <f>SUM('Pianura 1979-1985'!C10,'Montagna 1979-1985'!C9)</f>
        <v>132708</v>
      </c>
      <c r="D10" s="13">
        <f>SUM('Pianura 1979-1985'!D10,'Montagna 1979-1985'!D9)</f>
        <v>5968</v>
      </c>
      <c r="E10" s="13">
        <f>SUM('Pianura 1979-1985'!E10,'Montagna 1979-1985'!E9)</f>
        <v>19606</v>
      </c>
      <c r="F10" s="13">
        <f>SUM('Pianura 1979-1985'!F10,'Montagna 1979-1985'!F9)</f>
        <v>31298</v>
      </c>
      <c r="G10" s="13">
        <f>SUM('Pianura 1979-1985'!G10,'Montagna 1979-1985'!G9)</f>
        <v>23974</v>
      </c>
      <c r="H10" s="13">
        <f>SUM('Pianura 1979-1985'!H10,'Montagna 1979-1985'!H9)</f>
        <v>14960</v>
      </c>
      <c r="I10" s="13">
        <f>SUM('Pianura 1979-1985'!I10,'Montagna 1979-1985'!I9)</f>
        <v>7780</v>
      </c>
      <c r="J10" s="13">
        <f>SUM('Pianura 1979-1985'!J10,'Montagna 1979-1985'!J9)</f>
        <v>12476</v>
      </c>
      <c r="K10" s="13">
        <f>SUM('Pianura 1979-1985'!K10,'Montagna 1979-1985'!K9)</f>
        <v>16632</v>
      </c>
      <c r="L10" s="13">
        <f>SUM('Pianura 1979-1985'!L10,'Montagna 1979-1985'!L9)</f>
        <v>0</v>
      </c>
      <c r="M10" s="13">
        <f>SUM('Pianura 1979-1985'!M10,'Montagna 1979-1985'!M9)</f>
        <v>14</v>
      </c>
      <c r="N10" s="19"/>
      <c r="O10" s="16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16"/>
      <c r="AC10" s="69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69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</row>
    <row r="11" spans="1:91" s="9" customFormat="1" ht="11.25" customHeight="1" x14ac:dyDescent="0.25">
      <c r="A11" s="10"/>
      <c r="B11" s="11" t="s">
        <v>12</v>
      </c>
      <c r="C11" s="13">
        <f>SUM('Pianura 1979-1985'!C11,'Montagna 1979-1985'!C10)</f>
        <v>108206</v>
      </c>
      <c r="D11" s="13">
        <f>SUM('Pianura 1979-1985'!D11,'Montagna 1979-1985'!D10)</f>
        <v>5633</v>
      </c>
      <c r="E11" s="13">
        <f>SUM('Pianura 1979-1985'!E11,'Montagna 1979-1985'!E10)</f>
        <v>17981</v>
      </c>
      <c r="F11" s="13">
        <f>SUM('Pianura 1979-1985'!F11,'Montagna 1979-1985'!F10)</f>
        <v>25641</v>
      </c>
      <c r="G11" s="13">
        <f>SUM('Pianura 1979-1985'!G11,'Montagna 1979-1985'!G10)</f>
        <v>17997</v>
      </c>
      <c r="H11" s="13">
        <f>SUM('Pianura 1979-1985'!H11,'Montagna 1979-1985'!H10)</f>
        <v>12951</v>
      </c>
      <c r="I11" s="13">
        <f>SUM('Pianura 1979-1985'!I11,'Montagna 1979-1985'!I10)</f>
        <v>6177</v>
      </c>
      <c r="J11" s="13">
        <f>SUM('Pianura 1979-1985'!J11,'Montagna 1979-1985'!J10)</f>
        <v>8961</v>
      </c>
      <c r="K11" s="13">
        <f>SUM('Pianura 1979-1985'!K11,'Montagna 1979-1985'!K10)</f>
        <v>12854</v>
      </c>
      <c r="L11" s="13">
        <f>SUM('Pianura 1979-1985'!L11,'Montagna 1979-1985'!L10)</f>
        <v>0</v>
      </c>
      <c r="M11" s="13">
        <f>SUM('Pianura 1979-1985'!M11,'Montagna 1979-1985'!M10)</f>
        <v>11</v>
      </c>
      <c r="N11" s="19"/>
      <c r="O11" s="16"/>
      <c r="P11" s="107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16"/>
      <c r="AC11" s="107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69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</row>
    <row r="12" spans="1:91" s="9" customFormat="1" ht="11.25" customHeight="1" x14ac:dyDescent="0.25">
      <c r="A12" s="10"/>
      <c r="B12" s="11" t="s">
        <v>13</v>
      </c>
      <c r="C12" s="13">
        <f>SUM('Pianura 1979-1985'!C12,'Montagna 1979-1985'!C11)</f>
        <v>16170</v>
      </c>
      <c r="D12" s="13">
        <f>SUM('Pianura 1979-1985'!D12,'Montagna 1979-1985'!D11)</f>
        <v>4</v>
      </c>
      <c r="E12" s="13">
        <f>SUM('Pianura 1979-1985'!E12,'Montagna 1979-1985'!E11)</f>
        <v>625</v>
      </c>
      <c r="F12" s="13">
        <f>SUM('Pianura 1979-1985'!F12,'Montagna 1979-1985'!F11)</f>
        <v>3881</v>
      </c>
      <c r="G12" s="13">
        <f>SUM('Pianura 1979-1985'!G12,'Montagna 1979-1985'!G11)</f>
        <v>3615</v>
      </c>
      <c r="H12" s="13">
        <f>SUM('Pianura 1979-1985'!H12,'Montagna 1979-1985'!H11)</f>
        <v>1552</v>
      </c>
      <c r="I12" s="13">
        <f>SUM('Pianura 1979-1985'!I12,'Montagna 1979-1985'!I11)</f>
        <v>1171</v>
      </c>
      <c r="J12" s="13">
        <f>SUM('Pianura 1979-1985'!J12,'Montagna 1979-1985'!J11)</f>
        <v>2631</v>
      </c>
      <c r="K12" s="13">
        <f>SUM('Pianura 1979-1985'!K12,'Montagna 1979-1985'!K11)</f>
        <v>2691</v>
      </c>
      <c r="L12" s="13">
        <f>SUM('Pianura 1979-1985'!L12,'Montagna 1979-1985'!L11)</f>
        <v>0</v>
      </c>
      <c r="M12" s="13">
        <f>SUM('Pianura 1979-1985'!M12,'Montagna 1979-1985'!M11)</f>
        <v>0</v>
      </c>
      <c r="N12" s="19"/>
      <c r="O12" s="16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16"/>
      <c r="AC12" s="69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69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</row>
    <row r="13" spans="1:91" s="9" customFormat="1" ht="11.25" customHeight="1" x14ac:dyDescent="0.25">
      <c r="A13" s="10"/>
      <c r="B13" s="11" t="s">
        <v>14</v>
      </c>
      <c r="C13" s="13">
        <f>SUM('Pianura 1979-1985'!C13,'Montagna 1979-1985'!C12)</f>
        <v>8332</v>
      </c>
      <c r="D13" s="13">
        <f>SUM('Pianura 1979-1985'!D13,'Montagna 1979-1985'!D12)</f>
        <v>331</v>
      </c>
      <c r="E13" s="13">
        <f>SUM('Pianura 1979-1985'!E13,'Montagna 1979-1985'!E12)</f>
        <v>1000</v>
      </c>
      <c r="F13" s="13">
        <f>SUM('Pianura 1979-1985'!F13,'Montagna 1979-1985'!F12)</f>
        <v>1776</v>
      </c>
      <c r="G13" s="13">
        <f>SUM('Pianura 1979-1985'!G13,'Montagna 1979-1985'!G12)</f>
        <v>2362</v>
      </c>
      <c r="H13" s="13">
        <f>SUM('Pianura 1979-1985'!H13,'Montagna 1979-1985'!H12)</f>
        <v>457</v>
      </c>
      <c r="I13" s="13">
        <f>SUM('Pianura 1979-1985'!I13,'Montagna 1979-1985'!I12)</f>
        <v>432</v>
      </c>
      <c r="J13" s="13">
        <f>SUM('Pianura 1979-1985'!J13,'Montagna 1979-1985'!J12)</f>
        <v>884</v>
      </c>
      <c r="K13" s="13">
        <f>SUM('Pianura 1979-1985'!K13,'Montagna 1979-1985'!K12)</f>
        <v>1087</v>
      </c>
      <c r="L13" s="13">
        <f>SUM('Pianura 1979-1985'!L13,'Montagna 1979-1985'!L12)</f>
        <v>0</v>
      </c>
      <c r="M13" s="13">
        <f>SUM('Pianura 1979-1985'!M13,'Montagna 1979-1985'!M12)</f>
        <v>3</v>
      </c>
      <c r="N13" s="19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69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69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</row>
    <row r="14" spans="1:91" s="9" customFormat="1" ht="12" customHeight="1" x14ac:dyDescent="0.25">
      <c r="A14" s="151" t="s">
        <v>15</v>
      </c>
      <c r="B14" s="151"/>
      <c r="C14" s="13">
        <f>+'Pianura 1979-1985'!C14+'Montagna 1979-1985'!C13</f>
        <v>43410</v>
      </c>
      <c r="D14" s="13">
        <f>+'Pianura 1979-1985'!D14+'Montagna 1979-1985'!D13</f>
        <v>2295</v>
      </c>
      <c r="E14" s="13">
        <f>+'Pianura 1979-1985'!E14+'Montagna 1979-1985'!E13</f>
        <v>5166</v>
      </c>
      <c r="F14" s="13">
        <f>+'Pianura 1979-1985'!F14+'Montagna 1979-1985'!F13</f>
        <v>5973</v>
      </c>
      <c r="G14" s="13">
        <f>+'Pianura 1979-1985'!G14+'Montagna 1979-1985'!G13</f>
        <v>5702</v>
      </c>
      <c r="H14" s="13">
        <f>+'Pianura 1979-1985'!H14+'Montagna 1979-1985'!H13</f>
        <v>3713</v>
      </c>
      <c r="I14" s="13">
        <f>+'Pianura 1979-1985'!I14+'Montagna 1979-1985'!I13</f>
        <v>1479</v>
      </c>
      <c r="J14" s="13">
        <f>+'Pianura 1979-1985'!J14+'Montagna 1979-1985'!J13</f>
        <v>8264</v>
      </c>
      <c r="K14" s="13">
        <f>+'Pianura 1979-1985'!K14+'Montagna 1979-1985'!K13</f>
        <v>10818</v>
      </c>
      <c r="L14" s="13">
        <v>0</v>
      </c>
      <c r="M14" s="13">
        <v>0</v>
      </c>
      <c r="N14" s="19"/>
      <c r="P14" s="107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69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69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</row>
    <row r="15" spans="1:91" s="9" customFormat="1" ht="11.25" customHeight="1" x14ac:dyDescent="0.25">
      <c r="A15" s="16"/>
      <c r="B15" s="11" t="s">
        <v>29</v>
      </c>
      <c r="C15" s="13">
        <f>SUM('Pianura 1979-1985'!C15,'Montagna 1979-1985'!C14)</f>
        <v>2075</v>
      </c>
      <c r="D15" s="13">
        <f>SUM('Pianura 1979-1985'!D15,'Montagna 1979-1985'!D14)</f>
        <v>417</v>
      </c>
      <c r="E15" s="13">
        <f>SUM('Pianura 1979-1985'!E15,'Montagna 1979-1985'!E14)</f>
        <v>483</v>
      </c>
      <c r="F15" s="13">
        <f>SUM('Pianura 1979-1985'!F15,'Montagna 1979-1985'!F14)</f>
        <v>476</v>
      </c>
      <c r="G15" s="13">
        <f>SUM('Pianura 1979-1985'!G15,'Montagna 1979-1985'!G14)</f>
        <v>74</v>
      </c>
      <c r="H15" s="13">
        <f>SUM('Pianura 1979-1985'!H15,'Montagna 1979-1985'!H14)</f>
        <v>448</v>
      </c>
      <c r="I15" s="13">
        <f>SUM('Pianura 1979-1985'!I15,'Montagna 1979-1985'!I14)</f>
        <v>57</v>
      </c>
      <c r="J15" s="13">
        <f>SUM('Pianura 1979-1985'!J15,'Montagna 1979-1985'!J14)</f>
        <v>81</v>
      </c>
      <c r="K15" s="13">
        <f>SUM('Pianura 1979-1985'!K15,'Montagna 1979-1985'!K14)</f>
        <v>39</v>
      </c>
      <c r="L15" s="13">
        <f>SUM('Pianura 1979-1985'!L15,'Montagna 1979-1985'!L14)</f>
        <v>0</v>
      </c>
      <c r="M15" s="13">
        <f>SUM('Pianura 1979-1985'!M15,'Montagna 1979-1985'!M14)</f>
        <v>0</v>
      </c>
      <c r="N15" s="19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69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69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</row>
    <row r="16" spans="1:91" s="9" customFormat="1" ht="11.25" customHeight="1" x14ac:dyDescent="0.25">
      <c r="A16" s="16"/>
      <c r="B16" s="11" t="s">
        <v>30</v>
      </c>
      <c r="C16" s="13">
        <f>SUM('Pianura 1979-1985'!C16:C17,'Montagna 1979-1985'!C15:C16)</f>
        <v>11213</v>
      </c>
      <c r="D16" s="13">
        <f>SUM('Pianura 1979-1985'!D16:D17,'Montagna 1979-1985'!D15:D16)</f>
        <v>1520</v>
      </c>
      <c r="E16" s="13">
        <f>SUM('Pianura 1979-1985'!E16:E17,'Montagna 1979-1985'!E15:E16)</f>
        <v>2214</v>
      </c>
      <c r="F16" s="13">
        <f>SUM('Pianura 1979-1985'!F16:F17,'Montagna 1979-1985'!F15:F16)</f>
        <v>1690</v>
      </c>
      <c r="G16" s="13">
        <f>SUM('Pianura 1979-1985'!G16:G17,'Montagna 1979-1985'!G15:G16)</f>
        <v>807</v>
      </c>
      <c r="H16" s="13">
        <f>SUM('Pianura 1979-1985'!H16:H17,'Montagna 1979-1985'!H15:H16)</f>
        <v>1871</v>
      </c>
      <c r="I16" s="13">
        <f>SUM('Pianura 1979-1985'!I16:I17,'Montagna 1979-1985'!I15:I16)</f>
        <v>553</v>
      </c>
      <c r="J16" s="13">
        <f>SUM('Pianura 1979-1985'!J16:J17,'Montagna 1979-1985'!J15:J16)</f>
        <v>913</v>
      </c>
      <c r="K16" s="13">
        <f>SUM('Pianura 1979-1985'!K16:K17,'Montagna 1979-1985'!K15:K16)</f>
        <v>1645</v>
      </c>
      <c r="L16" s="13">
        <f>SUM('Pianura 1979-1985'!L16:L17,'Montagna 1979-1985'!L15:L16)</f>
        <v>0</v>
      </c>
      <c r="M16" s="13">
        <f>SUM('Pianura 1979-1985'!M16:M17,'Montagna 1979-1985'!M15:M16)</f>
        <v>0</v>
      </c>
      <c r="N16" s="19"/>
      <c r="P16" s="69"/>
      <c r="Q16" s="69"/>
      <c r="R16" s="71"/>
      <c r="S16" s="69"/>
      <c r="T16" s="71"/>
      <c r="U16" s="74"/>
      <c r="V16" s="71"/>
      <c r="W16" s="69"/>
      <c r="X16" s="71"/>
      <c r="Y16" s="69"/>
      <c r="Z16" s="69"/>
      <c r="AA16" s="69"/>
      <c r="AB16" s="16"/>
      <c r="AC16" s="69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69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</row>
    <row r="17" spans="1:91" s="9" customFormat="1" ht="11.25" customHeight="1" x14ac:dyDescent="0.25">
      <c r="A17" s="16"/>
      <c r="B17" s="11" t="s">
        <v>16</v>
      </c>
      <c r="C17" s="13">
        <f>SUM('Pianura 1979-1985'!C18,'Montagna 1979-1985'!C17)</f>
        <v>30122</v>
      </c>
      <c r="D17" s="13">
        <f>SUM('Pianura 1979-1985'!D18,'Montagna 1979-1985'!D17)</f>
        <v>358</v>
      </c>
      <c r="E17" s="13">
        <f>SUM('Pianura 1979-1985'!E18,'Montagna 1979-1985'!E17)</f>
        <v>2469</v>
      </c>
      <c r="F17" s="13">
        <f>SUM('Pianura 1979-1985'!F18,'Montagna 1979-1985'!F17)</f>
        <v>3807</v>
      </c>
      <c r="G17" s="13">
        <f>SUM('Pianura 1979-1985'!G18,'Montagna 1979-1985'!G17)</f>
        <v>4821</v>
      </c>
      <c r="H17" s="13">
        <f>SUM('Pianura 1979-1985'!H18,'Montagna 1979-1985'!H17)</f>
        <v>1394</v>
      </c>
      <c r="I17" s="13">
        <f>SUM('Pianura 1979-1985'!I18,'Montagna 1979-1985'!I17)</f>
        <v>869</v>
      </c>
      <c r="J17" s="13">
        <f>SUM('Pianura 1979-1985'!J18,'Montagna 1979-1985'!J17)</f>
        <v>7270</v>
      </c>
      <c r="K17" s="13">
        <f>SUM('Pianura 1979-1985'!K18,'Montagna 1979-1985'!K17)</f>
        <v>9134</v>
      </c>
      <c r="L17" s="13">
        <f>SUM('Pianura 1979-1985'!L18,'Montagna 1979-1985'!L17)</f>
        <v>0</v>
      </c>
      <c r="M17" s="13">
        <f>SUM('Pianura 1979-1985'!M18,'Montagna 1979-1985'!M17)</f>
        <v>0</v>
      </c>
      <c r="N17" s="19"/>
      <c r="P17" s="69"/>
      <c r="Q17" s="69"/>
      <c r="R17" s="69"/>
      <c r="S17" s="69"/>
      <c r="T17" s="71"/>
      <c r="U17" s="72"/>
      <c r="V17" s="71"/>
      <c r="W17" s="69"/>
      <c r="X17" s="71"/>
      <c r="Y17" s="69"/>
      <c r="Z17" s="71"/>
      <c r="AA17" s="69"/>
      <c r="AB17" s="16"/>
      <c r="AC17" s="69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69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</row>
    <row r="18" spans="1:91" s="9" customFormat="1" ht="11.25" customHeight="1" x14ac:dyDescent="0.25">
      <c r="A18" s="151" t="s">
        <v>17</v>
      </c>
      <c r="B18" s="151"/>
      <c r="C18" s="13">
        <f>SUM('Pianura 1979-1985'!C19,'Montagna 1979-1985'!C18)</f>
        <v>13057</v>
      </c>
      <c r="D18" s="13">
        <f>SUM('Pianura 1979-1985'!D19,'Montagna 1979-1985'!D18)</f>
        <v>1674</v>
      </c>
      <c r="E18" s="13">
        <f>SUM('Pianura 1979-1985'!E19,'Montagna 1979-1985'!E18)</f>
        <v>4180</v>
      </c>
      <c r="F18" s="13">
        <f>SUM('Pianura 1979-1985'!F19,'Montagna 1979-1985'!F18)</f>
        <v>2547</v>
      </c>
      <c r="G18" s="13">
        <f>SUM('Pianura 1979-1985'!G19,'Montagna 1979-1985'!G18)</f>
        <v>593</v>
      </c>
      <c r="H18" s="13">
        <f>SUM('Pianura 1979-1985'!H19,'Montagna 1979-1985'!H18)</f>
        <v>1611</v>
      </c>
      <c r="I18" s="13">
        <f>SUM('Pianura 1979-1985'!I19,'Montagna 1979-1985'!I18)</f>
        <v>553</v>
      </c>
      <c r="J18" s="13">
        <f>SUM('Pianura 1979-1985'!J19,'Montagna 1979-1985'!J18)</f>
        <v>557</v>
      </c>
      <c r="K18" s="13">
        <f>SUM('Pianura 1979-1985'!K19,'Montagna 1979-1985'!K18)</f>
        <v>1327</v>
      </c>
      <c r="L18" s="13">
        <f>SUM('Pianura 1979-1985'!L19,'Montagna 1979-1985'!L18)</f>
        <v>5</v>
      </c>
      <c r="M18" s="13">
        <f>SUM('Pianura 1979-1985'!M19,'Montagna 1979-1985'!M18)</f>
        <v>10</v>
      </c>
      <c r="N18" s="19"/>
      <c r="P18" s="69"/>
      <c r="Q18" s="69"/>
      <c r="R18" s="69"/>
      <c r="S18" s="71"/>
      <c r="T18" s="71"/>
      <c r="U18" s="69"/>
      <c r="V18" s="69"/>
      <c r="W18" s="69"/>
      <c r="X18" s="69"/>
      <c r="Y18" s="71"/>
      <c r="Z18" s="70"/>
      <c r="AA18" s="69"/>
      <c r="AB18" s="16"/>
      <c r="AC18" s="69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69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</row>
    <row r="19" spans="1:91" s="9" customFormat="1" ht="11.25" customHeight="1" x14ac:dyDescent="0.25">
      <c r="A19" s="16"/>
      <c r="B19" s="11" t="s">
        <v>18</v>
      </c>
      <c r="C19" s="13">
        <f>SUM('Pianura 1979-1985'!C20,'Montagna 1979-1985'!C19)</f>
        <v>6261</v>
      </c>
      <c r="D19" s="13">
        <f>SUM('Pianura 1979-1985'!D20,'Montagna 1979-1985'!D19)</f>
        <v>799</v>
      </c>
      <c r="E19" s="13">
        <f>SUM('Pianura 1979-1985'!E20,'Montagna 1979-1985'!E19)</f>
        <v>2263</v>
      </c>
      <c r="F19" s="13">
        <f>SUM('Pianura 1979-1985'!F20,'Montagna 1979-1985'!F19)</f>
        <v>1393</v>
      </c>
      <c r="G19" s="13">
        <f>SUM('Pianura 1979-1985'!G20,'Montagna 1979-1985'!G19)</f>
        <v>248</v>
      </c>
      <c r="H19" s="13">
        <f>SUM('Pianura 1979-1985'!H20,'Montagna 1979-1985'!H19)</f>
        <v>744</v>
      </c>
      <c r="I19" s="13">
        <f>SUM('Pianura 1979-1985'!I20,'Montagna 1979-1985'!I19)</f>
        <v>177</v>
      </c>
      <c r="J19" s="13">
        <f>SUM('Pianura 1979-1985'!J20,'Montagna 1979-1985'!J19)</f>
        <v>278</v>
      </c>
      <c r="K19" s="13">
        <f>SUM('Pianura 1979-1985'!K20,'Montagna 1979-1985'!K19)</f>
        <v>355</v>
      </c>
      <c r="L19" s="13">
        <f>SUM('Pianura 1979-1985'!L20,'Montagna 1979-1985'!L19)</f>
        <v>3</v>
      </c>
      <c r="M19" s="13">
        <f>SUM('Pianura 1979-1985'!M20,'Montagna 1979-1985'!M19)</f>
        <v>1</v>
      </c>
      <c r="N19" s="1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16"/>
      <c r="AC19" s="69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69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</row>
    <row r="20" spans="1:91" s="9" customFormat="1" ht="11.25" customHeight="1" x14ac:dyDescent="0.25">
      <c r="A20" s="16"/>
      <c r="B20" s="11" t="s">
        <v>27</v>
      </c>
      <c r="C20" s="13">
        <f>SUM('Pianura 1979-1985'!C21,'Montagna 1979-1985'!C20)</f>
        <v>868</v>
      </c>
      <c r="D20" s="13">
        <f>SUM('Pianura 1979-1985'!D21,'Montagna 1979-1985'!D20)</f>
        <v>152</v>
      </c>
      <c r="E20" s="13">
        <f>SUM('Pianura 1979-1985'!E21,'Montagna 1979-1985'!E20)</f>
        <v>263</v>
      </c>
      <c r="F20" s="13">
        <f>SUM('Pianura 1979-1985'!F21,'Montagna 1979-1985'!F20)</f>
        <v>101</v>
      </c>
      <c r="G20" s="13">
        <f>SUM('Pianura 1979-1985'!G21,'Montagna 1979-1985'!G20)</f>
        <v>33</v>
      </c>
      <c r="H20" s="13">
        <f>SUM('Pianura 1979-1985'!H21,'Montagna 1979-1985'!H20)</f>
        <v>159</v>
      </c>
      <c r="I20" s="13">
        <f>SUM('Pianura 1979-1985'!I21,'Montagna 1979-1985'!I20)</f>
        <v>62</v>
      </c>
      <c r="J20" s="13">
        <f>SUM('Pianura 1979-1985'!J21,'Montagna 1979-1985'!J20)</f>
        <v>12</v>
      </c>
      <c r="K20" s="13">
        <f>SUM('Pianura 1979-1985'!K21,'Montagna 1979-1985'!K20)</f>
        <v>86</v>
      </c>
      <c r="L20" s="13">
        <f>SUM('Pianura 1979-1985'!L21,'Montagna 1979-1985'!L20)</f>
        <v>0</v>
      </c>
      <c r="M20" s="13">
        <f>SUM('Pianura 1979-1985'!M21,'Montagna 1979-1985'!M20)</f>
        <v>0</v>
      </c>
      <c r="N20" s="1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16"/>
      <c r="AC20" s="69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69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</row>
    <row r="21" spans="1:91" s="9" customFormat="1" ht="11.25" customHeight="1" x14ac:dyDescent="0.25">
      <c r="A21" s="16"/>
      <c r="B21" s="11" t="s">
        <v>28</v>
      </c>
      <c r="C21" s="13">
        <f>SUM('Pianura 1979-1985'!C22,'Montagna 1979-1985'!C21)</f>
        <v>1357</v>
      </c>
      <c r="D21" s="13">
        <f>SUM('Pianura 1979-1985'!D22,'Montagna 1979-1985'!D21)</f>
        <v>165</v>
      </c>
      <c r="E21" s="13">
        <f>SUM('Pianura 1979-1985'!E22,'Montagna 1979-1985'!E21)</f>
        <v>338</v>
      </c>
      <c r="F21" s="13">
        <f>SUM('Pianura 1979-1985'!F22,'Montagna 1979-1985'!F21)</f>
        <v>152</v>
      </c>
      <c r="G21" s="13">
        <f>SUM('Pianura 1979-1985'!G22,'Montagna 1979-1985'!G21)</f>
        <v>108</v>
      </c>
      <c r="H21" s="13">
        <f>SUM('Pianura 1979-1985'!H22,'Montagna 1979-1985'!H21)</f>
        <v>123</v>
      </c>
      <c r="I21" s="13">
        <f>SUM('Pianura 1979-1985'!I22,'Montagna 1979-1985'!I21)</f>
        <v>151</v>
      </c>
      <c r="J21" s="13">
        <f>SUM('Pianura 1979-1985'!J22,'Montagna 1979-1985'!J21)</f>
        <v>51</v>
      </c>
      <c r="K21" s="13">
        <f>SUM('Pianura 1979-1985'!K22,'Montagna 1979-1985'!K21)</f>
        <v>268</v>
      </c>
      <c r="L21" s="13">
        <f>SUM('Pianura 1979-1985'!L22,'Montagna 1979-1985'!L21)</f>
        <v>0</v>
      </c>
      <c r="M21" s="13">
        <f>SUM('Pianura 1979-1985'!M22,'Montagna 1979-1985'!M21)</f>
        <v>1</v>
      </c>
      <c r="N21" s="1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16"/>
      <c r="AC21" s="69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69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</row>
    <row r="22" spans="1:91" s="9" customFormat="1" ht="11.25" customHeight="1" x14ac:dyDescent="0.25">
      <c r="A22" s="16"/>
      <c r="B22" s="11" t="s">
        <v>19</v>
      </c>
      <c r="C22" s="13">
        <f>SUM('Pianura 1979-1985'!C23,'Montagna 1979-1985'!C22)</f>
        <v>711</v>
      </c>
      <c r="D22" s="13">
        <f>SUM('Pianura 1979-1985'!D23,'Montagna 1979-1985'!D22)</f>
        <v>67</v>
      </c>
      <c r="E22" s="13">
        <f>SUM('Pianura 1979-1985'!E23,'Montagna 1979-1985'!E22)</f>
        <v>249</v>
      </c>
      <c r="F22" s="13">
        <f>SUM('Pianura 1979-1985'!F23,'Montagna 1979-1985'!F22)</f>
        <v>242</v>
      </c>
      <c r="G22" s="13">
        <f>SUM('Pianura 1979-1985'!G23,'Montagna 1979-1985'!G22)</f>
        <v>16</v>
      </c>
      <c r="H22" s="13">
        <f>SUM('Pianura 1979-1985'!H23,'Montagna 1979-1985'!H22)</f>
        <v>78</v>
      </c>
      <c r="I22" s="13">
        <f>SUM('Pianura 1979-1985'!I23,'Montagna 1979-1985'!I22)</f>
        <v>19</v>
      </c>
      <c r="J22" s="13">
        <f>SUM('Pianura 1979-1985'!J23,'Montagna 1979-1985'!J22)</f>
        <v>11</v>
      </c>
      <c r="K22" s="13">
        <f>SUM('Pianura 1979-1985'!K23,'Montagna 1979-1985'!K22)</f>
        <v>20</v>
      </c>
      <c r="L22" s="13">
        <f>SUM('Pianura 1979-1985'!L23,'Montagna 1979-1985'!L22)</f>
        <v>1</v>
      </c>
      <c r="M22" s="13">
        <f>SUM('Pianura 1979-1985'!M23,'Montagna 1979-1985'!M22)</f>
        <v>8</v>
      </c>
      <c r="N22" s="19"/>
      <c r="P22" s="69"/>
      <c r="Q22" s="69"/>
      <c r="R22" s="69"/>
      <c r="S22" s="69"/>
      <c r="T22" s="69"/>
      <c r="U22" s="72"/>
      <c r="V22" s="69"/>
      <c r="W22" s="69"/>
      <c r="X22" s="69"/>
      <c r="Y22" s="69"/>
      <c r="Z22" s="69"/>
      <c r="AA22" s="69"/>
      <c r="AB22" s="16"/>
      <c r="AC22" s="69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69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</row>
    <row r="23" spans="1:91" s="9" customFormat="1" ht="11.25" customHeight="1" x14ac:dyDescent="0.25">
      <c r="A23" s="16"/>
      <c r="B23" s="11" t="s">
        <v>24</v>
      </c>
      <c r="C23" s="13">
        <f>SUM('Pianura 1979-1985'!C24,'Montagna 1979-1985'!C23)</f>
        <v>3860</v>
      </c>
      <c r="D23" s="13">
        <f>SUM('Pianura 1979-1985'!D24,'Montagna 1979-1985'!D23)</f>
        <v>491</v>
      </c>
      <c r="E23" s="13">
        <f>SUM('Pianura 1979-1985'!E24,'Montagna 1979-1985'!E23)</f>
        <v>1067</v>
      </c>
      <c r="F23" s="13">
        <f>SUM('Pianura 1979-1985'!F24,'Montagna 1979-1985'!F23)</f>
        <v>659</v>
      </c>
      <c r="G23" s="13">
        <f>SUM('Pianura 1979-1985'!G24,'Montagna 1979-1985'!G23)</f>
        <v>188</v>
      </c>
      <c r="H23" s="13">
        <f>SUM('Pianura 1979-1985'!H24,'Montagna 1979-1985'!H23)</f>
        <v>507</v>
      </c>
      <c r="I23" s="13">
        <f>SUM('Pianura 1979-1985'!I24,'Montagna 1979-1985'!I23)</f>
        <v>144</v>
      </c>
      <c r="J23" s="13">
        <f>SUM('Pianura 1979-1985'!J24,'Montagna 1979-1985'!J23)</f>
        <v>205</v>
      </c>
      <c r="K23" s="13">
        <f>SUM('Pianura 1979-1985'!K24,'Montagna 1979-1985'!K23)</f>
        <v>598</v>
      </c>
      <c r="L23" s="13">
        <f>SUM('Pianura 1979-1985'!L24,'Montagna 1979-1985'!L23)</f>
        <v>1</v>
      </c>
      <c r="M23" s="13">
        <f>SUM('Pianura 1979-1985'!M24,'Montagna 1979-1985'!M23)</f>
        <v>0</v>
      </c>
      <c r="N23" s="1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16"/>
      <c r="AC23" s="69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69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</row>
    <row r="24" spans="1:91" s="9" customFormat="1" ht="11.25" customHeight="1" x14ac:dyDescent="0.25">
      <c r="A24" s="151" t="s">
        <v>20</v>
      </c>
      <c r="B24" s="151"/>
      <c r="C24" s="13">
        <f>SUM('Pianura 1979-1985'!C25,'Montagna 1979-1985'!C24)</f>
        <v>92055</v>
      </c>
      <c r="D24" s="13">
        <f>SUM('Pianura 1979-1985'!D25,'Montagna 1979-1985'!D24)</f>
        <v>144</v>
      </c>
      <c r="E24" s="13">
        <f>SUM('Pianura 1979-1985'!E25,'Montagna 1979-1985'!E24)</f>
        <v>1853</v>
      </c>
      <c r="F24" s="13">
        <f>SUM('Pianura 1979-1985'!F25,'Montagna 1979-1985'!F24)</f>
        <v>15226</v>
      </c>
      <c r="G24" s="13">
        <f>SUM('Pianura 1979-1985'!G25,'Montagna 1979-1985'!G24)</f>
        <v>26668</v>
      </c>
      <c r="H24" s="13">
        <f>SUM('Pianura 1979-1985'!H25,'Montagna 1979-1985'!H24)</f>
        <v>2358</v>
      </c>
      <c r="I24" s="13">
        <f>SUM('Pianura 1979-1985'!I25,'Montagna 1979-1985'!I24)</f>
        <v>4757</v>
      </c>
      <c r="J24" s="13">
        <f>SUM('Pianura 1979-1985'!J25,'Montagna 1979-1985'!J24)</f>
        <v>14775</v>
      </c>
      <c r="K24" s="13">
        <f>SUM('Pianura 1979-1985'!K25,'Montagna 1979-1985'!K24)</f>
        <v>19162</v>
      </c>
      <c r="L24" s="13">
        <f>SUM('Pianura 1979-1985'!L25,'Montagna 1979-1985'!L24)</f>
        <v>2987</v>
      </c>
      <c r="M24" s="13">
        <f>SUM('Pianura 1979-1985'!M25,'Montagna 1979-1985'!M24)</f>
        <v>4125</v>
      </c>
      <c r="N24" s="1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16"/>
      <c r="AD24" s="16"/>
      <c r="AE24" s="16"/>
      <c r="AF24" s="16"/>
      <c r="AG24" s="16"/>
      <c r="AH24" s="16"/>
      <c r="AI24" s="72"/>
      <c r="AJ24" s="72"/>
      <c r="AK24" s="72"/>
      <c r="AL24" s="72"/>
      <c r="AM24" s="72"/>
      <c r="AN24" s="72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</row>
    <row r="25" spans="1:91" s="9" customFormat="1" ht="11.25" customHeight="1" x14ac:dyDescent="0.25">
      <c r="A25" s="16"/>
      <c r="B25" s="11" t="s">
        <v>1</v>
      </c>
      <c r="C25" s="13">
        <f>SUM('Pianura 1979-1985'!C26,'Montagna 1979-1985'!C25)</f>
        <v>8393</v>
      </c>
      <c r="D25" s="13">
        <f>SUM('Pianura 1979-1985'!D26,'Montagna 1979-1985'!D25)</f>
        <v>3</v>
      </c>
      <c r="E25" s="13">
        <f>SUM('Pianura 1979-1985'!E26,'Montagna 1979-1985'!E25)</f>
        <v>46</v>
      </c>
      <c r="F25" s="13">
        <f>SUM('Pianura 1979-1985'!F26,'Montagna 1979-1985'!F25)</f>
        <v>224</v>
      </c>
      <c r="G25" s="13">
        <f>SUM('Pianura 1979-1985'!G26,'Montagna 1979-1985'!G25)</f>
        <v>417</v>
      </c>
      <c r="H25" s="13">
        <f>SUM('Pianura 1979-1985'!H26,'Montagna 1979-1985'!H25)</f>
        <v>19</v>
      </c>
      <c r="I25" s="13">
        <f>SUM('Pianura 1979-1985'!I26,'Montagna 1979-1985'!I25)</f>
        <v>9</v>
      </c>
      <c r="J25" s="13">
        <f>SUM('Pianura 1979-1985'!J26,'Montagna 1979-1985'!J25)</f>
        <v>149</v>
      </c>
      <c r="K25" s="13">
        <f>SUM('Pianura 1979-1985'!K26,'Montagna 1979-1985'!K25)</f>
        <v>463</v>
      </c>
      <c r="L25" s="13">
        <f>SUM('Pianura 1979-1985'!L26,'Montagna 1979-1985'!L25)</f>
        <v>2985</v>
      </c>
      <c r="M25" s="13">
        <f>SUM('Pianura 1979-1985'!M26,'Montagna 1979-1985'!M25)</f>
        <v>4078</v>
      </c>
      <c r="N25" s="1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</row>
    <row r="26" spans="1:91" s="9" customFormat="1" ht="11.25" customHeight="1" x14ac:dyDescent="0.25">
      <c r="A26" s="16"/>
      <c r="B26" s="11" t="s">
        <v>21</v>
      </c>
      <c r="C26" s="13">
        <f>SUM('Pianura 1979-1985'!C27,'Montagna 1979-1985'!C26)</f>
        <v>3509</v>
      </c>
      <c r="D26" s="13">
        <f>SUM('Pianura 1979-1985'!D27,'Montagna 1979-1985'!D26)</f>
        <v>32</v>
      </c>
      <c r="E26" s="13">
        <f>SUM('Pianura 1979-1985'!E27,'Montagna 1979-1985'!E26)</f>
        <v>144</v>
      </c>
      <c r="F26" s="13">
        <f>SUM('Pianura 1979-1985'!F27,'Montagna 1979-1985'!F26)</f>
        <v>957</v>
      </c>
      <c r="G26" s="13">
        <f>SUM('Pianura 1979-1985'!G27,'Montagna 1979-1985'!G26)</f>
        <v>944</v>
      </c>
      <c r="H26" s="13">
        <f>SUM('Pianura 1979-1985'!H27,'Montagna 1979-1985'!H26)</f>
        <v>338</v>
      </c>
      <c r="I26" s="13">
        <f>SUM('Pianura 1979-1985'!I27,'Montagna 1979-1985'!I26)</f>
        <v>227</v>
      </c>
      <c r="J26" s="13">
        <f>SUM('Pianura 1979-1985'!J27,'Montagna 1979-1985'!J26)</f>
        <v>418</v>
      </c>
      <c r="K26" s="13">
        <f>SUM('Pianura 1979-1985'!K27,'Montagna 1979-1985'!K26)</f>
        <v>439</v>
      </c>
      <c r="L26" s="13">
        <f>SUM('Pianura 1979-1985'!L27,'Montagna 1979-1985'!L26)</f>
        <v>1</v>
      </c>
      <c r="M26" s="13">
        <f>SUM('Pianura 1979-1985'!M27,'Montagna 1979-1985'!M26)</f>
        <v>9</v>
      </c>
      <c r="N26" s="1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</row>
    <row r="27" spans="1:91" s="9" customFormat="1" ht="11.25" customHeight="1" x14ac:dyDescent="0.2">
      <c r="A27" s="16"/>
      <c r="B27" s="11" t="s">
        <v>25</v>
      </c>
      <c r="C27" s="13">
        <f>SUM('Pianura 1979-1985'!C28,'Montagna 1979-1985'!C27)</f>
        <v>44066</v>
      </c>
      <c r="D27" s="13">
        <f>SUM('Pianura 1979-1985'!D28,'Montagna 1979-1985'!D27)</f>
        <v>99</v>
      </c>
      <c r="E27" s="13">
        <f>SUM('Pianura 1979-1985'!E28,'Montagna 1979-1985'!E27)</f>
        <v>1567</v>
      </c>
      <c r="F27" s="13">
        <f>SUM('Pianura 1979-1985'!F28,'Montagna 1979-1985'!F27)</f>
        <v>9210</v>
      </c>
      <c r="G27" s="13">
        <f>SUM('Pianura 1979-1985'!G28,'Montagna 1979-1985'!G27)</f>
        <v>12764</v>
      </c>
      <c r="H27" s="13">
        <f>SUM('Pianura 1979-1985'!H28,'Montagna 1979-1985'!H27)</f>
        <v>1505</v>
      </c>
      <c r="I27" s="13">
        <f>SUM('Pianura 1979-1985'!I28,'Montagna 1979-1985'!I27)</f>
        <v>2417</v>
      </c>
      <c r="J27" s="13">
        <f>SUM('Pianura 1979-1985'!J28,'Montagna 1979-1985'!J27)</f>
        <v>7282</v>
      </c>
      <c r="K27" s="13">
        <f>SUM('Pianura 1979-1985'!K28,'Montagna 1979-1985'!K27)</f>
        <v>9183</v>
      </c>
      <c r="L27" s="13">
        <f>SUM('Pianura 1979-1985'!L28,'Montagna 1979-1985'!L27)</f>
        <v>1</v>
      </c>
      <c r="M27" s="13">
        <f>SUM('Pianura 1979-1985'!M28,'Montagna 1979-1985'!M27)</f>
        <v>38</v>
      </c>
      <c r="N27" s="19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</row>
    <row r="28" spans="1:91" s="9" customFormat="1" ht="11.25" customHeight="1" x14ac:dyDescent="0.2">
      <c r="A28" s="16"/>
      <c r="B28" s="11" t="s">
        <v>31</v>
      </c>
      <c r="C28" s="13">
        <f>SUM('Pianura 1979-1985'!C29,'Montagna 1979-1985'!C28)</f>
        <v>33367</v>
      </c>
      <c r="D28" s="13">
        <f>SUM('Pianura 1979-1985'!D29,'Montagna 1979-1985'!D28)</f>
        <v>10</v>
      </c>
      <c r="E28" s="13">
        <f>SUM('Pianura 1979-1985'!E29,'Montagna 1979-1985'!E28)</f>
        <v>96</v>
      </c>
      <c r="F28" s="13">
        <f>SUM('Pianura 1979-1985'!F29,'Montagna 1979-1985'!F28)</f>
        <v>4815</v>
      </c>
      <c r="G28" s="13">
        <f>SUM('Pianura 1979-1985'!G29,'Montagna 1979-1985'!G28)</f>
        <v>11615</v>
      </c>
      <c r="H28" s="13">
        <f>SUM('Pianura 1979-1985'!H29,'Montagna 1979-1985'!H28)</f>
        <v>488</v>
      </c>
      <c r="I28" s="13">
        <f>SUM('Pianura 1979-1985'!I29,'Montagna 1979-1985'!I28)</f>
        <v>2034</v>
      </c>
      <c r="J28" s="13">
        <f>SUM('Pianura 1979-1985'!J29,'Montagna 1979-1985'!J28)</f>
        <v>6336</v>
      </c>
      <c r="K28" s="13">
        <f>SUM('Pianura 1979-1985'!K29,'Montagna 1979-1985'!K28)</f>
        <v>7973</v>
      </c>
      <c r="L28" s="13">
        <f>SUM('Pianura 1979-1985'!L29,'Montagna 1979-1985'!L28)</f>
        <v>0</v>
      </c>
      <c r="M28" s="13">
        <f>SUM('Pianura 1979-1985'!M29,'Montagna 1979-1985'!M28)</f>
        <v>0</v>
      </c>
      <c r="N28" s="19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</row>
    <row r="29" spans="1:91" s="9" customFormat="1" ht="11.25" customHeight="1" x14ac:dyDescent="0.2">
      <c r="A29" s="16"/>
      <c r="B29" s="14" t="s">
        <v>23</v>
      </c>
      <c r="C29" s="15">
        <f>SUM('Pianura 1979-1985'!C30,'Montagna 1979-1985'!C29)</f>
        <v>2720</v>
      </c>
      <c r="D29" s="15">
        <f>SUM('Pianura 1979-1985'!D30,'Montagna 1979-1985'!D29)</f>
        <v>0</v>
      </c>
      <c r="E29" s="15">
        <f>SUM('Pianura 1979-1985'!E30,'Montagna 1979-1985'!E29)</f>
        <v>0</v>
      </c>
      <c r="F29" s="15">
        <f>SUM('Pianura 1979-1985'!F30,'Montagna 1979-1985'!F29)</f>
        <v>20</v>
      </c>
      <c r="G29" s="15">
        <f>SUM('Pianura 1979-1985'!G30,'Montagna 1979-1985'!G29)</f>
        <v>928</v>
      </c>
      <c r="H29" s="15">
        <f>SUM('Pianura 1979-1985'!H30,'Montagna 1979-1985'!H29)</f>
        <v>8</v>
      </c>
      <c r="I29" s="15">
        <f>SUM('Pianura 1979-1985'!I30,'Montagna 1979-1985'!I29)</f>
        <v>70</v>
      </c>
      <c r="J29" s="15">
        <f>SUM('Pianura 1979-1985'!J30,'Montagna 1979-1985'!J29)</f>
        <v>590</v>
      </c>
      <c r="K29" s="15">
        <f>SUM('Pianura 1979-1985'!K30,'Montagna 1979-1985'!K29)</f>
        <v>1104</v>
      </c>
      <c r="L29" s="15">
        <f>SUM('Pianura 1979-1985'!L30,'Montagna 1979-1985'!L29)</f>
        <v>0</v>
      </c>
      <c r="M29" s="15">
        <f>SUM('Pianura 1979-1985'!M30,'Montagna 1979-1985'!M29)</f>
        <v>0</v>
      </c>
      <c r="N29" s="19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</row>
    <row r="30" spans="1:91" s="17" customFormat="1" ht="12" customHeight="1" x14ac:dyDescent="0.2">
      <c r="A30" s="152"/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</row>
    <row r="31" spans="1:91" s="28" customFormat="1" ht="12" customHeight="1" x14ac:dyDescent="0.2">
      <c r="A31" s="159" t="s">
        <v>58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</row>
    <row r="32" spans="1:91" s="28" customFormat="1" ht="12" customHeight="1" x14ac:dyDescent="0.2">
      <c r="A32" s="161" t="s">
        <v>57</v>
      </c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</row>
    <row r="33" spans="1:91" s="134" customFormat="1" ht="12" customHeight="1" x14ac:dyDescent="0.2">
      <c r="A33" s="163" t="s">
        <v>38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5"/>
      <c r="BL33" s="135"/>
      <c r="BM33" s="135"/>
      <c r="BN33" s="135"/>
      <c r="BO33" s="135"/>
      <c r="BP33" s="135"/>
      <c r="BQ33" s="135"/>
      <c r="BR33" s="135"/>
      <c r="BS33" s="135"/>
      <c r="BT33" s="135"/>
      <c r="BU33" s="135"/>
      <c r="BV33" s="135"/>
      <c r="BW33" s="135"/>
      <c r="BX33" s="135"/>
      <c r="BY33" s="135"/>
      <c r="BZ33" s="135"/>
      <c r="CA33" s="135"/>
      <c r="CB33" s="135"/>
      <c r="CC33" s="135"/>
      <c r="CD33" s="135"/>
      <c r="CE33" s="135"/>
      <c r="CF33" s="135"/>
      <c r="CG33" s="135"/>
      <c r="CH33" s="135"/>
      <c r="CI33" s="135"/>
      <c r="CJ33" s="135"/>
      <c r="CK33" s="135"/>
      <c r="CL33" s="135"/>
      <c r="CM33" s="135"/>
    </row>
    <row r="34" spans="1:91" s="136" customFormat="1" ht="12" customHeight="1" x14ac:dyDescent="0.2">
      <c r="A34" s="157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7"/>
      <c r="CL34" s="137"/>
      <c r="CM34" s="137"/>
    </row>
    <row r="35" spans="1:91" s="136" customFormat="1" ht="12" customHeight="1" x14ac:dyDescent="0.2">
      <c r="A35" s="162" t="s">
        <v>44</v>
      </c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137"/>
      <c r="CI35" s="137"/>
      <c r="CJ35" s="137"/>
      <c r="CK35" s="137"/>
      <c r="CL35" s="137"/>
      <c r="CM35" s="137"/>
    </row>
    <row r="36" spans="1:91" s="134" customFormat="1" ht="12" customHeight="1" x14ac:dyDescent="0.2">
      <c r="A36" s="157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5"/>
      <c r="BQ36" s="135"/>
      <c r="BR36" s="135"/>
      <c r="BS36" s="135"/>
      <c r="BT36" s="135"/>
      <c r="BU36" s="135"/>
      <c r="BV36" s="135"/>
      <c r="BW36" s="135"/>
      <c r="BX36" s="135"/>
      <c r="BY36" s="135"/>
      <c r="BZ36" s="135"/>
      <c r="CA36" s="135"/>
      <c r="CB36" s="135"/>
      <c r="CC36" s="135"/>
      <c r="CD36" s="135"/>
      <c r="CE36" s="135"/>
      <c r="CF36" s="135"/>
      <c r="CG36" s="135"/>
      <c r="CH36" s="135"/>
      <c r="CI36" s="135"/>
      <c r="CJ36" s="135"/>
      <c r="CK36" s="135"/>
      <c r="CL36" s="135"/>
      <c r="CM36" s="135"/>
    </row>
    <row r="37" spans="1:91" s="131" customFormat="1" ht="12" customHeight="1" x14ac:dyDescent="0.2">
      <c r="A37" s="157" t="s">
        <v>62</v>
      </c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2"/>
      <c r="BR37" s="132"/>
      <c r="BS37" s="132"/>
      <c r="BT37" s="132"/>
      <c r="BU37" s="132"/>
      <c r="BV37" s="132"/>
      <c r="BW37" s="132"/>
      <c r="BX37" s="132"/>
      <c r="BY37" s="132"/>
      <c r="BZ37" s="132"/>
      <c r="CA37" s="132"/>
      <c r="CB37" s="132"/>
      <c r="CC37" s="132"/>
      <c r="CD37" s="132"/>
      <c r="CE37" s="132"/>
      <c r="CF37" s="132"/>
      <c r="CG37" s="132"/>
      <c r="CH37" s="132"/>
      <c r="CI37" s="132"/>
      <c r="CJ37" s="132"/>
      <c r="CK37" s="132"/>
      <c r="CL37" s="132"/>
      <c r="CM37" s="132"/>
    </row>
    <row r="38" spans="1:91" s="131" customFormat="1" ht="12" customHeight="1" x14ac:dyDescent="0.2">
      <c r="A38" s="157" t="s">
        <v>22</v>
      </c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  <c r="BQ38" s="132"/>
      <c r="BR38" s="132"/>
      <c r="BS38" s="132"/>
      <c r="BT38" s="132"/>
      <c r="BU38" s="132"/>
      <c r="BV38" s="132"/>
      <c r="BW38" s="132"/>
      <c r="BX38" s="132"/>
      <c r="BY38" s="132"/>
      <c r="BZ38" s="132"/>
      <c r="CA38" s="132"/>
      <c r="CB38" s="132"/>
      <c r="CC38" s="132"/>
      <c r="CD38" s="132"/>
      <c r="CE38" s="132"/>
      <c r="CF38" s="132"/>
      <c r="CG38" s="132"/>
      <c r="CH38" s="132"/>
      <c r="CI38" s="132"/>
      <c r="CJ38" s="132"/>
      <c r="CK38" s="132"/>
      <c r="CL38" s="132"/>
      <c r="CM38" s="132"/>
    </row>
    <row r="40" spans="1:91" x14ac:dyDescent="0.2">
      <c r="AJ40" s="85"/>
    </row>
    <row r="41" spans="1:91" x14ac:dyDescent="0.2">
      <c r="P41" s="110"/>
      <c r="R41" s="81"/>
      <c r="S41" s="111"/>
      <c r="T41" s="111"/>
      <c r="U41" s="111"/>
      <c r="V41" s="111"/>
      <c r="W41" s="85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L41" s="111"/>
      <c r="AM41" s="111"/>
      <c r="AN41" s="111"/>
      <c r="AO41" s="111"/>
      <c r="AP41" s="85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D41" s="112"/>
      <c r="BE41" s="112"/>
      <c r="BF41" s="111"/>
      <c r="BG41" s="111"/>
      <c r="BH41" s="111"/>
      <c r="BK41" s="111"/>
      <c r="BL41" s="111"/>
      <c r="BM41" s="111"/>
      <c r="BN41" s="111"/>
      <c r="BO41" s="111"/>
      <c r="BP41" s="111"/>
      <c r="BQ41" s="111"/>
      <c r="BR41" s="111"/>
      <c r="BS41" s="111"/>
      <c r="BT41" s="111"/>
      <c r="BU41" s="111"/>
      <c r="BV41" s="111"/>
      <c r="BW41" s="111"/>
      <c r="BZ41" s="111"/>
      <c r="CA41" s="111"/>
      <c r="CB41" s="111"/>
      <c r="CC41" s="111"/>
      <c r="CD41" s="111"/>
      <c r="CE41" s="111"/>
      <c r="CF41" s="111"/>
      <c r="CG41" s="111"/>
      <c r="CH41" s="111"/>
      <c r="CI41" s="111"/>
      <c r="CJ41" s="111"/>
      <c r="CK41" s="111"/>
      <c r="CL41" s="111"/>
    </row>
    <row r="42" spans="1:91" x14ac:dyDescent="0.2">
      <c r="BC42" s="105"/>
      <c r="BD42" s="105"/>
      <c r="BE42" s="105"/>
      <c r="BF42" s="105"/>
      <c r="BG42" s="105"/>
      <c r="BH42" s="105"/>
      <c r="BJ42" s="105"/>
      <c r="BK42" s="113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Y42" s="105"/>
      <c r="BZ42" s="113"/>
      <c r="CA42" s="113"/>
      <c r="CB42" s="113"/>
      <c r="CC42" s="113"/>
      <c r="CD42" s="113"/>
      <c r="CE42" s="113"/>
      <c r="CF42" s="113"/>
      <c r="CG42" s="113"/>
      <c r="CH42" s="113"/>
      <c r="CI42" s="113"/>
      <c r="CJ42" s="113"/>
      <c r="CK42" s="113"/>
      <c r="CL42" s="113"/>
    </row>
    <row r="43" spans="1:91" x14ac:dyDescent="0.2">
      <c r="BZ43" s="114"/>
      <c r="CA43" s="114"/>
      <c r="CB43" s="114"/>
      <c r="CC43" s="114"/>
      <c r="CD43" s="114"/>
      <c r="CE43" s="114"/>
      <c r="CF43" s="114"/>
      <c r="CG43" s="114"/>
      <c r="CH43" s="114"/>
      <c r="CI43" s="114"/>
      <c r="CJ43" s="114"/>
      <c r="CK43" s="114"/>
      <c r="CL43" s="114"/>
    </row>
    <row r="44" spans="1:91" x14ac:dyDescent="0.2">
      <c r="BZ44" s="114"/>
      <c r="CA44" s="114"/>
      <c r="CB44" s="114"/>
      <c r="CC44" s="114"/>
      <c r="CD44" s="114"/>
      <c r="CE44" s="114"/>
      <c r="CF44" s="114"/>
      <c r="CG44" s="114"/>
      <c r="CH44" s="114"/>
      <c r="CI44" s="114"/>
      <c r="CJ44" s="114"/>
      <c r="CK44" s="114"/>
      <c r="CL44" s="114"/>
    </row>
    <row r="45" spans="1:91" x14ac:dyDescent="0.2">
      <c r="BZ45" s="114"/>
      <c r="CA45" s="114"/>
      <c r="CB45" s="114"/>
      <c r="CC45" s="114"/>
      <c r="CD45" s="114"/>
      <c r="CE45" s="114"/>
      <c r="CF45" s="114"/>
      <c r="CG45" s="114"/>
      <c r="CH45" s="114"/>
      <c r="CI45" s="114"/>
      <c r="CJ45" s="114"/>
      <c r="CK45" s="114"/>
      <c r="CL45" s="114"/>
    </row>
    <row r="46" spans="1:91" x14ac:dyDescent="0.2">
      <c r="BZ46" s="114"/>
      <c r="CA46" s="114"/>
      <c r="CB46" s="114"/>
      <c r="CC46" s="114"/>
      <c r="CD46" s="114"/>
      <c r="CE46" s="114"/>
      <c r="CF46" s="114"/>
      <c r="CG46" s="114"/>
      <c r="CH46" s="114"/>
      <c r="CI46" s="114"/>
      <c r="CJ46" s="114"/>
      <c r="CK46" s="114"/>
      <c r="CL46" s="114"/>
    </row>
  </sheetData>
  <mergeCells count="23">
    <mergeCell ref="D5:K5"/>
    <mergeCell ref="A33:M33"/>
    <mergeCell ref="A34:M34"/>
    <mergeCell ref="A32:M32"/>
    <mergeCell ref="A1:M1"/>
    <mergeCell ref="A3:M3"/>
    <mergeCell ref="A4:M4"/>
    <mergeCell ref="A5:B5"/>
    <mergeCell ref="A10:B10"/>
    <mergeCell ref="D6:K6"/>
    <mergeCell ref="L5:M5"/>
    <mergeCell ref="A2:M2"/>
    <mergeCell ref="A37:M37"/>
    <mergeCell ref="L6:M6"/>
    <mergeCell ref="A6:B6"/>
    <mergeCell ref="A14:B14"/>
    <mergeCell ref="A38:M38"/>
    <mergeCell ref="A18:B18"/>
    <mergeCell ref="A24:B24"/>
    <mergeCell ref="A30:M30"/>
    <mergeCell ref="A31:M31"/>
    <mergeCell ref="A36:M36"/>
    <mergeCell ref="A35:M35"/>
  </mergeCells>
  <phoneticPr fontId="0" type="noConversion"/>
  <pageMargins left="0.75" right="0.75" top="1" bottom="1" header="0.5" footer="0.5"/>
  <pageSetup paperSize="9" scale="91" orientation="landscape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workbookViewId="0">
      <pane ySplit="8" topLeftCell="A9" activePane="bottomLeft" state="frozen"/>
      <selection pane="bottomLeft" sqref="A1:M1"/>
    </sheetView>
  </sheetViews>
  <sheetFormatPr defaultRowHeight="12.75" x14ac:dyDescent="0.2"/>
  <cols>
    <col min="1" max="1" width="2.7109375" customWidth="1"/>
    <col min="2" max="2" width="31" customWidth="1"/>
    <col min="3" max="3" width="9.7109375" style="25" customWidth="1"/>
    <col min="4" max="13" width="9.7109375" customWidth="1"/>
    <col min="16" max="16" width="18.7109375" customWidth="1"/>
  </cols>
  <sheetData>
    <row r="1" spans="1:39" ht="12" customHeight="1" x14ac:dyDescent="0.2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39" s="28" customFormat="1" ht="12" customHeight="1" x14ac:dyDescent="0.2">
      <c r="A2" s="165" t="s">
        <v>55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</row>
    <row r="3" spans="1:39" ht="12" customHeight="1" x14ac:dyDescent="0.2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</row>
    <row r="4" spans="1:39" ht="12" customHeight="1" x14ac:dyDescent="0.2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64"/>
      <c r="M4" s="164"/>
    </row>
    <row r="5" spans="1:39" s="32" customFormat="1" ht="12" customHeight="1" x14ac:dyDescent="0.2">
      <c r="A5" s="29"/>
      <c r="B5" s="29"/>
      <c r="C5" s="49" t="s">
        <v>26</v>
      </c>
      <c r="D5" s="168" t="s">
        <v>0</v>
      </c>
      <c r="E5" s="169"/>
      <c r="F5" s="169"/>
      <c r="G5" s="169"/>
      <c r="H5" s="169"/>
      <c r="I5" s="169"/>
      <c r="J5" s="169"/>
      <c r="K5" s="170"/>
      <c r="L5" s="168" t="s">
        <v>1</v>
      </c>
      <c r="M5" s="169"/>
    </row>
    <row r="6" spans="1:39" s="32" customFormat="1" ht="12" customHeight="1" x14ac:dyDescent="0.2">
      <c r="A6" s="34"/>
      <c r="B6" s="34"/>
      <c r="C6" s="50"/>
      <c r="D6" s="171"/>
      <c r="E6" s="164"/>
      <c r="F6" s="164"/>
      <c r="G6" s="164"/>
      <c r="H6" s="164"/>
      <c r="I6" s="164"/>
      <c r="J6" s="164"/>
      <c r="K6" s="172"/>
      <c r="L6" s="197"/>
      <c r="M6" s="164"/>
    </row>
    <row r="7" spans="1:39" s="32" customFormat="1" ht="12" customHeight="1" x14ac:dyDescent="0.2">
      <c r="A7" s="34"/>
      <c r="B7" s="34"/>
      <c r="C7" s="51"/>
      <c r="D7" s="34"/>
      <c r="E7" s="34"/>
      <c r="F7" s="34"/>
      <c r="G7" s="34"/>
      <c r="H7" s="34"/>
      <c r="I7" s="34"/>
      <c r="J7" s="34"/>
      <c r="K7" s="34"/>
      <c r="L7" s="52" t="s">
        <v>39</v>
      </c>
      <c r="M7" s="52" t="s">
        <v>40</v>
      </c>
    </row>
    <row r="8" spans="1:39" s="64" customFormat="1" ht="12" customHeight="1" x14ac:dyDescent="0.2">
      <c r="A8" s="34"/>
      <c r="B8" s="34"/>
      <c r="C8" s="51"/>
      <c r="D8" s="63" t="s">
        <v>2</v>
      </c>
      <c r="E8" s="63" t="s">
        <v>3</v>
      </c>
      <c r="F8" s="63" t="s">
        <v>4</v>
      </c>
      <c r="G8" s="63" t="s">
        <v>32</v>
      </c>
      <c r="H8" s="63" t="s">
        <v>6</v>
      </c>
      <c r="I8" s="63" t="s">
        <v>7</v>
      </c>
      <c r="J8" s="63" t="s">
        <v>8</v>
      </c>
      <c r="K8" s="63" t="s">
        <v>9</v>
      </c>
      <c r="L8" s="52" t="s">
        <v>3</v>
      </c>
      <c r="M8" s="52" t="s">
        <v>10</v>
      </c>
      <c r="N8" s="34"/>
      <c r="O8" s="34"/>
    </row>
    <row r="9" spans="1:39" s="40" customFormat="1" ht="11.25" x14ac:dyDescent="0.2">
      <c r="A9" s="38" t="s">
        <v>33</v>
      </c>
      <c r="B9" s="38"/>
      <c r="C9" s="55">
        <f>SUM(C10,C14,C19,C25)</f>
        <v>40430</v>
      </c>
      <c r="D9" s="55">
        <f t="shared" ref="D9:M9" si="0">SUM(D10,D14,D19,D25)</f>
        <v>4455</v>
      </c>
      <c r="E9" s="55">
        <f t="shared" si="0"/>
        <v>9112</v>
      </c>
      <c r="F9" s="55">
        <f t="shared" si="0"/>
        <v>7191</v>
      </c>
      <c r="G9" s="55">
        <f t="shared" si="0"/>
        <v>2440</v>
      </c>
      <c r="H9" s="55">
        <f t="shared" si="0"/>
        <v>6109</v>
      </c>
      <c r="I9" s="55">
        <f t="shared" si="0"/>
        <v>2175</v>
      </c>
      <c r="J9" s="55">
        <f t="shared" si="0"/>
        <v>746</v>
      </c>
      <c r="K9" s="55">
        <f t="shared" si="0"/>
        <v>1061</v>
      </c>
      <c r="L9" s="55">
        <f t="shared" si="0"/>
        <v>2992</v>
      </c>
      <c r="M9" s="55">
        <f t="shared" si="0"/>
        <v>4149</v>
      </c>
    </row>
    <row r="10" spans="1:39" s="40" customFormat="1" ht="11.25" x14ac:dyDescent="0.2">
      <c r="A10" s="41" t="s">
        <v>11</v>
      </c>
      <c r="B10" s="38"/>
      <c r="C10" s="56">
        <f>SUM(C11:C13)</f>
        <v>12795</v>
      </c>
      <c r="D10" s="56">
        <f t="shared" ref="D10:M10" si="1">SUM(D11:D13)</f>
        <v>1407</v>
      </c>
      <c r="E10" s="56">
        <f t="shared" si="1"/>
        <v>3896</v>
      </c>
      <c r="F10" s="56">
        <f t="shared" si="1"/>
        <v>2695</v>
      </c>
      <c r="G10" s="56">
        <f t="shared" si="1"/>
        <v>1296</v>
      </c>
      <c r="H10" s="56">
        <f t="shared" si="1"/>
        <v>2096</v>
      </c>
      <c r="I10" s="56">
        <f t="shared" si="1"/>
        <v>764</v>
      </c>
      <c r="J10" s="56">
        <f t="shared" si="1"/>
        <v>292</v>
      </c>
      <c r="K10" s="56">
        <f t="shared" si="1"/>
        <v>335</v>
      </c>
      <c r="L10" s="56">
        <f t="shared" si="1"/>
        <v>0</v>
      </c>
      <c r="M10" s="56">
        <f t="shared" si="1"/>
        <v>14</v>
      </c>
      <c r="AF10" s="47"/>
      <c r="AG10" s="47"/>
      <c r="AH10" s="47"/>
      <c r="AI10" s="47"/>
      <c r="AJ10" s="47"/>
      <c r="AK10" s="47"/>
      <c r="AL10" s="47"/>
      <c r="AM10" s="47"/>
    </row>
    <row r="11" spans="1:39" s="40" customFormat="1" ht="11.25" x14ac:dyDescent="0.2">
      <c r="A11" s="44"/>
      <c r="B11" s="42" t="s">
        <v>12</v>
      </c>
      <c r="C11" s="56">
        <f>SUM(D11:M11)</f>
        <v>11551</v>
      </c>
      <c r="D11" s="43">
        <v>1250</v>
      </c>
      <c r="E11" s="43">
        <v>3542</v>
      </c>
      <c r="F11" s="43">
        <v>2488</v>
      </c>
      <c r="G11" s="43">
        <v>1159</v>
      </c>
      <c r="H11" s="43">
        <v>1938</v>
      </c>
      <c r="I11" s="43">
        <v>662</v>
      </c>
      <c r="J11" s="43">
        <v>255</v>
      </c>
      <c r="K11" s="43">
        <v>246</v>
      </c>
      <c r="L11" s="43">
        <v>0</v>
      </c>
      <c r="M11" s="43">
        <v>11</v>
      </c>
      <c r="AF11" s="47"/>
      <c r="AG11" s="47"/>
      <c r="AH11" s="47"/>
      <c r="AI11" s="47"/>
      <c r="AJ11" s="47"/>
      <c r="AK11" s="47"/>
      <c r="AL11" s="47"/>
      <c r="AM11" s="47"/>
    </row>
    <row r="12" spans="1:39" s="40" customFormat="1" ht="11.25" x14ac:dyDescent="0.2">
      <c r="A12" s="44"/>
      <c r="B12" s="42" t="s">
        <v>13</v>
      </c>
      <c r="C12" s="56">
        <f t="shared" ref="C12:C30" si="2">SUM(D12:M12)</f>
        <v>160</v>
      </c>
      <c r="D12" s="43">
        <v>0</v>
      </c>
      <c r="E12" s="43">
        <v>0</v>
      </c>
      <c r="F12" s="43">
        <v>11</v>
      </c>
      <c r="G12" s="43">
        <v>21</v>
      </c>
      <c r="H12" s="43">
        <v>0</v>
      </c>
      <c r="I12" s="43">
        <v>52</v>
      </c>
      <c r="J12" s="43">
        <v>18</v>
      </c>
      <c r="K12" s="43">
        <v>58</v>
      </c>
      <c r="L12" s="43">
        <v>0</v>
      </c>
      <c r="M12" s="43">
        <v>0</v>
      </c>
      <c r="AF12" s="47"/>
      <c r="AG12" s="47"/>
      <c r="AH12" s="47"/>
      <c r="AI12" s="47"/>
      <c r="AJ12" s="47"/>
      <c r="AK12" s="47"/>
      <c r="AL12" s="47"/>
      <c r="AM12" s="47"/>
    </row>
    <row r="13" spans="1:39" s="40" customFormat="1" ht="11.25" x14ac:dyDescent="0.2">
      <c r="A13" s="45"/>
      <c r="B13" s="42" t="s">
        <v>14</v>
      </c>
      <c r="C13" s="56">
        <f t="shared" si="2"/>
        <v>1084</v>
      </c>
      <c r="D13" s="43">
        <v>157</v>
      </c>
      <c r="E13" s="43">
        <v>354</v>
      </c>
      <c r="F13" s="43">
        <v>196</v>
      </c>
      <c r="G13" s="43">
        <v>116</v>
      </c>
      <c r="H13" s="43">
        <v>158</v>
      </c>
      <c r="I13" s="43">
        <v>50</v>
      </c>
      <c r="J13" s="43">
        <v>19</v>
      </c>
      <c r="K13" s="43">
        <v>31</v>
      </c>
      <c r="L13" s="43">
        <v>0</v>
      </c>
      <c r="M13" s="43">
        <v>3</v>
      </c>
      <c r="AF13" s="47"/>
      <c r="AG13" s="47"/>
      <c r="AH13" s="47"/>
      <c r="AI13" s="47"/>
      <c r="AJ13" s="47"/>
      <c r="AK13" s="47"/>
      <c r="AL13" s="47"/>
      <c r="AM13" s="47"/>
    </row>
    <row r="14" spans="1:39" s="40" customFormat="1" ht="11.25" x14ac:dyDescent="0.2">
      <c r="A14" s="41" t="s">
        <v>15</v>
      </c>
      <c r="B14" s="42"/>
      <c r="C14" s="56">
        <f>SUM(C15:C18)</f>
        <v>8474</v>
      </c>
      <c r="D14" s="56">
        <f t="shared" ref="D14:M14" si="3">SUM(D15:D18)</f>
        <v>1469</v>
      </c>
      <c r="E14" s="56">
        <f t="shared" si="3"/>
        <v>1675</v>
      </c>
      <c r="F14" s="56">
        <f t="shared" si="3"/>
        <v>1696</v>
      </c>
      <c r="G14" s="56">
        <f t="shared" si="3"/>
        <v>376</v>
      </c>
      <c r="H14" s="56">
        <f t="shared" si="3"/>
        <v>2182</v>
      </c>
      <c r="I14" s="56">
        <f t="shared" si="3"/>
        <v>608</v>
      </c>
      <c r="J14" s="56">
        <f t="shared" si="3"/>
        <v>261</v>
      </c>
      <c r="K14" s="56">
        <f t="shared" si="3"/>
        <v>207</v>
      </c>
      <c r="L14" s="56">
        <f t="shared" si="3"/>
        <v>0</v>
      </c>
      <c r="M14" s="56">
        <f t="shared" si="3"/>
        <v>0</v>
      </c>
      <c r="AF14" s="47"/>
      <c r="AG14" s="47"/>
      <c r="AH14" s="47"/>
      <c r="AI14" s="47"/>
      <c r="AJ14" s="47"/>
      <c r="AK14" s="47"/>
      <c r="AL14" s="47"/>
      <c r="AM14" s="47"/>
    </row>
    <row r="15" spans="1:39" s="40" customFormat="1" ht="11.25" x14ac:dyDescent="0.2">
      <c r="A15" s="44"/>
      <c r="B15" s="42" t="s">
        <v>29</v>
      </c>
      <c r="C15" s="56">
        <f t="shared" si="2"/>
        <v>1758</v>
      </c>
      <c r="D15" s="43">
        <v>361</v>
      </c>
      <c r="E15" s="43">
        <v>323</v>
      </c>
      <c r="F15" s="43">
        <v>409</v>
      </c>
      <c r="G15" s="43">
        <v>73</v>
      </c>
      <c r="H15" s="43">
        <v>442</v>
      </c>
      <c r="I15" s="43">
        <v>57</v>
      </c>
      <c r="J15" s="43">
        <v>60</v>
      </c>
      <c r="K15" s="43">
        <v>33</v>
      </c>
      <c r="L15" s="43">
        <v>0</v>
      </c>
      <c r="M15" s="43">
        <v>0</v>
      </c>
      <c r="AF15" s="47"/>
      <c r="AG15" s="47"/>
      <c r="AH15" s="47"/>
      <c r="AI15" s="47"/>
      <c r="AJ15" s="47"/>
      <c r="AK15" s="47"/>
      <c r="AL15" s="47"/>
      <c r="AM15" s="47"/>
    </row>
    <row r="16" spans="1:39" s="40" customFormat="1" ht="11.25" x14ac:dyDescent="0.2">
      <c r="A16" s="44"/>
      <c r="B16" s="42" t="s">
        <v>34</v>
      </c>
      <c r="C16" s="56">
        <f t="shared" si="2"/>
        <v>2892</v>
      </c>
      <c r="D16" s="43">
        <v>514</v>
      </c>
      <c r="E16" s="43">
        <v>357</v>
      </c>
      <c r="F16" s="43">
        <v>751</v>
      </c>
      <c r="G16" s="43">
        <v>38</v>
      </c>
      <c r="H16" s="43">
        <v>886</v>
      </c>
      <c r="I16" s="43">
        <v>254</v>
      </c>
      <c r="J16" s="43">
        <v>62</v>
      </c>
      <c r="K16" s="43">
        <v>30</v>
      </c>
      <c r="L16" s="43">
        <v>0</v>
      </c>
      <c r="M16" s="43">
        <v>0</v>
      </c>
      <c r="AF16" s="47"/>
      <c r="AG16" s="47"/>
      <c r="AH16" s="47"/>
      <c r="AI16" s="47"/>
      <c r="AJ16" s="47"/>
      <c r="AK16" s="47"/>
      <c r="AL16" s="47"/>
      <c r="AM16" s="47"/>
    </row>
    <row r="17" spans="1:39" s="40" customFormat="1" ht="11.25" x14ac:dyDescent="0.2">
      <c r="A17" s="44"/>
      <c r="B17" s="42" t="s">
        <v>35</v>
      </c>
      <c r="C17" s="56">
        <f t="shared" si="2"/>
        <v>3816</v>
      </c>
      <c r="D17" s="43">
        <v>594</v>
      </c>
      <c r="E17" s="43">
        <v>995</v>
      </c>
      <c r="F17" s="43">
        <v>530</v>
      </c>
      <c r="G17" s="43">
        <v>265</v>
      </c>
      <c r="H17" s="43">
        <v>854</v>
      </c>
      <c r="I17" s="43">
        <v>295</v>
      </c>
      <c r="J17" s="43">
        <v>139</v>
      </c>
      <c r="K17" s="43">
        <v>144</v>
      </c>
      <c r="L17" s="43">
        <v>0</v>
      </c>
      <c r="M17" s="43">
        <v>0</v>
      </c>
      <c r="AF17" s="47"/>
      <c r="AG17" s="47"/>
      <c r="AH17" s="47"/>
      <c r="AI17" s="47"/>
      <c r="AJ17" s="47"/>
      <c r="AK17" s="47"/>
      <c r="AL17" s="47"/>
      <c r="AM17" s="47"/>
    </row>
    <row r="18" spans="1:39" s="40" customFormat="1" ht="11.25" x14ac:dyDescent="0.2">
      <c r="A18" s="45"/>
      <c r="B18" s="42" t="s">
        <v>16</v>
      </c>
      <c r="C18" s="56">
        <f t="shared" si="2"/>
        <v>8</v>
      </c>
      <c r="D18" s="43">
        <v>0</v>
      </c>
      <c r="E18" s="43">
        <v>0</v>
      </c>
      <c r="F18" s="43">
        <v>6</v>
      </c>
      <c r="G18" s="43">
        <v>0</v>
      </c>
      <c r="H18" s="43">
        <v>0</v>
      </c>
      <c r="I18" s="43">
        <v>2</v>
      </c>
      <c r="J18" s="43">
        <v>0</v>
      </c>
      <c r="K18" s="43">
        <v>0</v>
      </c>
      <c r="L18" s="43">
        <v>0</v>
      </c>
      <c r="M18" s="43">
        <v>0</v>
      </c>
      <c r="AF18" s="47"/>
      <c r="AG18" s="47"/>
      <c r="AH18" s="47"/>
      <c r="AI18" s="47"/>
      <c r="AJ18" s="47"/>
      <c r="AK18" s="47"/>
      <c r="AL18" s="47"/>
      <c r="AM18" s="47"/>
    </row>
    <row r="19" spans="1:39" s="40" customFormat="1" ht="11.25" x14ac:dyDescent="0.2">
      <c r="A19" s="41" t="s">
        <v>17</v>
      </c>
      <c r="B19" s="42"/>
      <c r="C19" s="56">
        <f>SUM(C20:C24)</f>
        <v>9651</v>
      </c>
      <c r="D19" s="56">
        <f t="shared" ref="D19:M19" si="4">SUM(D20:D24)</f>
        <v>1501</v>
      </c>
      <c r="E19" s="56">
        <f t="shared" si="4"/>
        <v>3287</v>
      </c>
      <c r="F19" s="56">
        <f t="shared" si="4"/>
        <v>2078</v>
      </c>
      <c r="G19" s="56">
        <f t="shared" si="4"/>
        <v>321</v>
      </c>
      <c r="H19" s="56">
        <f t="shared" si="4"/>
        <v>1459</v>
      </c>
      <c r="I19" s="56">
        <f t="shared" si="4"/>
        <v>530</v>
      </c>
      <c r="J19" s="56">
        <f t="shared" si="4"/>
        <v>122</v>
      </c>
      <c r="K19" s="56">
        <f t="shared" si="4"/>
        <v>338</v>
      </c>
      <c r="L19" s="56">
        <f t="shared" si="4"/>
        <v>5</v>
      </c>
      <c r="M19" s="56">
        <f t="shared" si="4"/>
        <v>10</v>
      </c>
      <c r="AF19" s="47"/>
      <c r="AG19" s="47"/>
      <c r="AH19" s="47"/>
      <c r="AI19" s="47"/>
      <c r="AJ19" s="47"/>
      <c r="AK19" s="47"/>
      <c r="AL19" s="47"/>
      <c r="AM19" s="47"/>
    </row>
    <row r="20" spans="1:39" s="40" customFormat="1" ht="11.25" x14ac:dyDescent="0.2">
      <c r="A20" s="44"/>
      <c r="B20" s="42" t="s">
        <v>18</v>
      </c>
      <c r="C20" s="56">
        <f t="shared" si="2"/>
        <v>4561</v>
      </c>
      <c r="D20" s="43">
        <v>694</v>
      </c>
      <c r="E20" s="43">
        <v>1684</v>
      </c>
      <c r="F20" s="43">
        <v>1112</v>
      </c>
      <c r="G20" s="43">
        <v>133</v>
      </c>
      <c r="H20" s="43">
        <v>645</v>
      </c>
      <c r="I20" s="43">
        <v>162</v>
      </c>
      <c r="J20" s="43">
        <v>63</v>
      </c>
      <c r="K20" s="43">
        <v>64</v>
      </c>
      <c r="L20" s="43">
        <v>3</v>
      </c>
      <c r="M20" s="43">
        <v>1</v>
      </c>
      <c r="AF20" s="47"/>
      <c r="AG20" s="47"/>
      <c r="AH20" s="47"/>
      <c r="AI20" s="47"/>
      <c r="AJ20" s="47"/>
      <c r="AK20" s="47"/>
      <c r="AL20" s="47"/>
      <c r="AM20" s="47"/>
    </row>
    <row r="21" spans="1:39" s="40" customFormat="1" ht="11.25" x14ac:dyDescent="0.2">
      <c r="A21" s="44"/>
      <c r="B21" s="42" t="s">
        <v>27</v>
      </c>
      <c r="C21" s="56">
        <f t="shared" si="2"/>
        <v>809</v>
      </c>
      <c r="D21" s="43">
        <v>152</v>
      </c>
      <c r="E21" s="43">
        <v>250</v>
      </c>
      <c r="F21" s="43">
        <v>99</v>
      </c>
      <c r="G21" s="43">
        <v>30</v>
      </c>
      <c r="H21" s="43">
        <v>159</v>
      </c>
      <c r="I21" s="43">
        <v>62</v>
      </c>
      <c r="J21" s="43">
        <v>4</v>
      </c>
      <c r="K21" s="43">
        <v>53</v>
      </c>
      <c r="L21" s="43">
        <v>0</v>
      </c>
      <c r="M21" s="43">
        <v>0</v>
      </c>
      <c r="AF21" s="47"/>
      <c r="AG21" s="47"/>
      <c r="AH21" s="47"/>
      <c r="AI21" s="47"/>
      <c r="AJ21" s="47"/>
      <c r="AK21" s="47"/>
      <c r="AL21" s="47"/>
      <c r="AM21" s="47"/>
    </row>
    <row r="22" spans="1:39" s="40" customFormat="1" ht="11.25" x14ac:dyDescent="0.2">
      <c r="A22" s="44"/>
      <c r="B22" s="42" t="s">
        <v>36</v>
      </c>
      <c r="C22" s="56">
        <f t="shared" si="2"/>
        <v>1037</v>
      </c>
      <c r="D22" s="43">
        <v>155</v>
      </c>
      <c r="E22" s="43">
        <v>291</v>
      </c>
      <c r="F22" s="43">
        <v>121</v>
      </c>
      <c r="G22" s="43">
        <v>64</v>
      </c>
      <c r="H22" s="43">
        <v>120</v>
      </c>
      <c r="I22" s="43">
        <v>148</v>
      </c>
      <c r="J22" s="43">
        <v>13</v>
      </c>
      <c r="K22" s="43">
        <v>124</v>
      </c>
      <c r="L22" s="43">
        <v>0</v>
      </c>
      <c r="M22" s="43">
        <v>1</v>
      </c>
      <c r="AF22" s="47"/>
      <c r="AG22" s="47"/>
      <c r="AH22" s="47"/>
      <c r="AI22" s="47"/>
      <c r="AJ22" s="47"/>
      <c r="AK22" s="47"/>
      <c r="AL22" s="47"/>
      <c r="AM22" s="47"/>
    </row>
    <row r="23" spans="1:39" s="40" customFormat="1" ht="11.25" x14ac:dyDescent="0.2">
      <c r="A23" s="44"/>
      <c r="B23" s="42" t="s">
        <v>19</v>
      </c>
      <c r="C23" s="56">
        <f t="shared" si="2"/>
        <v>641</v>
      </c>
      <c r="D23" s="43">
        <v>62</v>
      </c>
      <c r="E23" s="43">
        <v>212</v>
      </c>
      <c r="F23" s="43">
        <v>238</v>
      </c>
      <c r="G23" s="43">
        <v>15</v>
      </c>
      <c r="H23" s="43">
        <v>75</v>
      </c>
      <c r="I23" s="43">
        <v>19</v>
      </c>
      <c r="J23" s="43">
        <v>3</v>
      </c>
      <c r="K23" s="43">
        <v>8</v>
      </c>
      <c r="L23" s="43">
        <v>1</v>
      </c>
      <c r="M23" s="43">
        <v>8</v>
      </c>
      <c r="AF23" s="47"/>
      <c r="AG23" s="47"/>
      <c r="AH23" s="47"/>
      <c r="AI23" s="47"/>
      <c r="AJ23" s="47"/>
      <c r="AK23" s="47"/>
      <c r="AL23" s="47"/>
      <c r="AM23" s="47"/>
    </row>
    <row r="24" spans="1:39" s="40" customFormat="1" ht="11.25" x14ac:dyDescent="0.2">
      <c r="A24" s="45"/>
      <c r="B24" s="42" t="s">
        <v>37</v>
      </c>
      <c r="C24" s="56">
        <f t="shared" si="2"/>
        <v>2603</v>
      </c>
      <c r="D24" s="43">
        <v>438</v>
      </c>
      <c r="E24" s="43">
        <v>850</v>
      </c>
      <c r="F24" s="43">
        <v>508</v>
      </c>
      <c r="G24" s="43">
        <v>79</v>
      </c>
      <c r="H24" s="43">
        <v>460</v>
      </c>
      <c r="I24" s="43">
        <v>139</v>
      </c>
      <c r="J24" s="43">
        <v>39</v>
      </c>
      <c r="K24" s="43">
        <v>89</v>
      </c>
      <c r="L24" s="43">
        <v>1</v>
      </c>
      <c r="M24" s="43">
        <v>0</v>
      </c>
      <c r="AF24" s="47"/>
      <c r="AG24" s="47"/>
      <c r="AH24" s="47"/>
      <c r="AI24" s="47"/>
      <c r="AJ24" s="47"/>
      <c r="AK24" s="47"/>
      <c r="AL24" s="47"/>
      <c r="AM24" s="47"/>
    </row>
    <row r="25" spans="1:39" s="40" customFormat="1" ht="11.25" x14ac:dyDescent="0.2">
      <c r="A25" s="41" t="s">
        <v>20</v>
      </c>
      <c r="B25" s="42"/>
      <c r="C25" s="56">
        <f>SUM(C26:C30)</f>
        <v>9510</v>
      </c>
      <c r="D25" s="56">
        <f t="shared" ref="D25:M25" si="5">SUM(D26:D30)</f>
        <v>78</v>
      </c>
      <c r="E25" s="56">
        <f t="shared" si="5"/>
        <v>254</v>
      </c>
      <c r="F25" s="56">
        <f t="shared" si="5"/>
        <v>722</v>
      </c>
      <c r="G25" s="56">
        <f t="shared" si="5"/>
        <v>447</v>
      </c>
      <c r="H25" s="56">
        <f t="shared" si="5"/>
        <v>372</v>
      </c>
      <c r="I25" s="56">
        <f t="shared" si="5"/>
        <v>273</v>
      </c>
      <c r="J25" s="56">
        <f t="shared" si="5"/>
        <v>71</v>
      </c>
      <c r="K25" s="56">
        <f t="shared" si="5"/>
        <v>181</v>
      </c>
      <c r="L25" s="56">
        <f t="shared" si="5"/>
        <v>2987</v>
      </c>
      <c r="M25" s="56">
        <f t="shared" si="5"/>
        <v>4125</v>
      </c>
      <c r="AF25" s="47"/>
      <c r="AG25" s="47"/>
      <c r="AH25" s="47"/>
      <c r="AI25" s="47"/>
      <c r="AJ25" s="47"/>
      <c r="AK25" s="47"/>
      <c r="AL25" s="47"/>
      <c r="AM25" s="47"/>
    </row>
    <row r="26" spans="1:39" s="40" customFormat="1" ht="11.25" x14ac:dyDescent="0.2">
      <c r="A26" s="44"/>
      <c r="B26" s="42" t="s">
        <v>1</v>
      </c>
      <c r="C26" s="56">
        <f t="shared" si="2"/>
        <v>7319</v>
      </c>
      <c r="D26" s="43">
        <v>3</v>
      </c>
      <c r="E26" s="43">
        <v>46</v>
      </c>
      <c r="F26" s="43">
        <v>196</v>
      </c>
      <c r="G26" s="43">
        <v>0</v>
      </c>
      <c r="H26" s="43">
        <v>9</v>
      </c>
      <c r="I26" s="43">
        <v>2</v>
      </c>
      <c r="J26" s="43">
        <v>0</v>
      </c>
      <c r="K26" s="43">
        <v>0</v>
      </c>
      <c r="L26" s="43">
        <v>2985</v>
      </c>
      <c r="M26" s="43">
        <v>4078</v>
      </c>
      <c r="AF26" s="47"/>
      <c r="AG26" s="47"/>
      <c r="AH26" s="47"/>
      <c r="AI26" s="47"/>
      <c r="AJ26" s="47"/>
      <c r="AK26" s="47"/>
      <c r="AL26" s="47"/>
      <c r="AM26" s="47"/>
    </row>
    <row r="27" spans="1:39" s="40" customFormat="1" ht="11.25" x14ac:dyDescent="0.2">
      <c r="A27" s="44"/>
      <c r="B27" s="42" t="s">
        <v>21</v>
      </c>
      <c r="C27" s="56">
        <f t="shared" si="2"/>
        <v>1357</v>
      </c>
      <c r="D27" s="43">
        <v>24</v>
      </c>
      <c r="E27" s="43">
        <v>105</v>
      </c>
      <c r="F27" s="43">
        <v>333</v>
      </c>
      <c r="G27" s="43">
        <v>383</v>
      </c>
      <c r="H27" s="43">
        <v>273</v>
      </c>
      <c r="I27" s="43">
        <v>114</v>
      </c>
      <c r="J27" s="43">
        <v>38</v>
      </c>
      <c r="K27" s="43">
        <v>77</v>
      </c>
      <c r="L27" s="43">
        <v>1</v>
      </c>
      <c r="M27" s="43">
        <v>9</v>
      </c>
    </row>
    <row r="28" spans="1:39" s="40" customFormat="1" ht="11.25" x14ac:dyDescent="0.2">
      <c r="A28" s="44"/>
      <c r="B28" s="42" t="s">
        <v>25</v>
      </c>
      <c r="C28" s="56">
        <f t="shared" si="2"/>
        <v>687</v>
      </c>
      <c r="D28" s="43">
        <v>44</v>
      </c>
      <c r="E28" s="43">
        <v>88</v>
      </c>
      <c r="F28" s="43">
        <v>155</v>
      </c>
      <c r="G28" s="43">
        <v>47</v>
      </c>
      <c r="H28" s="43">
        <v>76</v>
      </c>
      <c r="I28" s="43">
        <v>135</v>
      </c>
      <c r="J28" s="43">
        <v>28</v>
      </c>
      <c r="K28" s="43">
        <v>75</v>
      </c>
      <c r="L28" s="43">
        <v>1</v>
      </c>
      <c r="M28" s="43">
        <v>38</v>
      </c>
    </row>
    <row r="29" spans="1:39" s="40" customFormat="1" ht="11.25" x14ac:dyDescent="0.2">
      <c r="A29" s="44"/>
      <c r="B29" s="42" t="s">
        <v>31</v>
      </c>
      <c r="C29" s="56">
        <f t="shared" si="2"/>
        <v>147</v>
      </c>
      <c r="D29" s="43">
        <v>7</v>
      </c>
      <c r="E29" s="43">
        <v>15</v>
      </c>
      <c r="F29" s="43">
        <v>38</v>
      </c>
      <c r="G29" s="43">
        <v>17</v>
      </c>
      <c r="H29" s="43">
        <v>14</v>
      </c>
      <c r="I29" s="43">
        <v>22</v>
      </c>
      <c r="J29" s="43">
        <v>5</v>
      </c>
      <c r="K29" s="43">
        <v>29</v>
      </c>
      <c r="L29" s="43">
        <v>0</v>
      </c>
      <c r="M29" s="43">
        <v>0</v>
      </c>
    </row>
    <row r="30" spans="1:39" s="40" customFormat="1" ht="11.25" x14ac:dyDescent="0.2">
      <c r="B30" s="40" t="s">
        <v>23</v>
      </c>
      <c r="C30" s="139">
        <f t="shared" si="2"/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6">
        <v>0</v>
      </c>
      <c r="M30" s="46">
        <v>0</v>
      </c>
    </row>
    <row r="31" spans="1:39" s="40" customFormat="1" ht="12" customHeight="1" x14ac:dyDescent="0.2">
      <c r="A31" s="187"/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</row>
    <row r="32" spans="1:39" s="40" customFormat="1" ht="12" customHeight="1" x14ac:dyDescent="0.2">
      <c r="A32" s="159" t="s">
        <v>58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</row>
    <row r="33" spans="1:13" s="48" customFormat="1" ht="12" customHeight="1" x14ac:dyDescent="0.2">
      <c r="A33" s="174" t="s">
        <v>47</v>
      </c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</row>
    <row r="34" spans="1:13" s="48" customFormat="1" ht="12" customHeight="1" x14ac:dyDescent="0.2">
      <c r="A34" s="163" t="s">
        <v>38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</row>
    <row r="35" spans="1:13" s="48" customFormat="1" ht="12" customHeight="1" x14ac:dyDescent="0.2">
      <c r="A35" s="176" t="s">
        <v>41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</row>
    <row r="36" spans="1:13" s="48" customFormat="1" ht="5.25" customHeight="1" x14ac:dyDescent="0.2">
      <c r="A36" s="177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</row>
    <row r="37" spans="1:13" s="48" customFormat="1" ht="12" customHeight="1" x14ac:dyDescent="0.2">
      <c r="A37" s="163" t="s">
        <v>46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</row>
    <row r="38" spans="1:13" s="48" customFormat="1" x14ac:dyDescent="0.2">
      <c r="A38" s="178"/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</row>
    <row r="39" spans="1:13" s="48" customFormat="1" ht="12" customHeight="1" x14ac:dyDescent="0.2">
      <c r="A39" s="163" t="s">
        <v>62</v>
      </c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</row>
    <row r="40" spans="1:13" s="48" customFormat="1" ht="12" customHeight="1" x14ac:dyDescent="0.2">
      <c r="A40" s="163" t="s">
        <v>42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</row>
    <row r="41" spans="1:13" s="48" customFormat="1" ht="11.25" x14ac:dyDescent="0.2">
      <c r="C41" s="57"/>
    </row>
    <row r="42" spans="1:13" s="48" customFormat="1" ht="11.25" x14ac:dyDescent="0.2">
      <c r="C42" s="57"/>
    </row>
    <row r="43" spans="1:13" s="48" customFormat="1" ht="11.25" x14ac:dyDescent="0.2">
      <c r="A43" s="58"/>
      <c r="B43" s="58"/>
      <c r="C43" s="59"/>
    </row>
  </sheetData>
  <mergeCells count="18">
    <mergeCell ref="A39:M39"/>
    <mergeCell ref="A40:M40"/>
    <mergeCell ref="A34:M34"/>
    <mergeCell ref="A35:M35"/>
    <mergeCell ref="A36:M36"/>
    <mergeCell ref="A37:M37"/>
    <mergeCell ref="A38:M38"/>
    <mergeCell ref="D6:K6"/>
    <mergeCell ref="L6:M6"/>
    <mergeCell ref="A31:M31"/>
    <mergeCell ref="A32:M32"/>
    <mergeCell ref="A33:M33"/>
    <mergeCell ref="A1:M1"/>
    <mergeCell ref="A2:M2"/>
    <mergeCell ref="A3:M3"/>
    <mergeCell ref="A4:M4"/>
    <mergeCell ref="D5:K5"/>
    <mergeCell ref="L5:M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45"/>
  <sheetViews>
    <sheetView workbookViewId="0">
      <pane ySplit="7" topLeftCell="A8" activePane="bottomLeft" state="frozen"/>
      <selection pane="bottomLeft" sqref="A1:K1"/>
    </sheetView>
  </sheetViews>
  <sheetFormatPr defaultRowHeight="12.75" x14ac:dyDescent="0.2"/>
  <cols>
    <col min="1" max="1" width="2.7109375" customWidth="1"/>
    <col min="2" max="2" width="31" customWidth="1"/>
    <col min="3" max="11" width="11.7109375" customWidth="1"/>
    <col min="13" max="13" width="30.42578125" customWidth="1"/>
    <col min="22" max="22" width="9.28515625" customWidth="1"/>
  </cols>
  <sheetData>
    <row r="1" spans="1:34" ht="12" customHeight="1" x14ac:dyDescent="0.2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34" s="28" customFormat="1" ht="12" customHeight="1" x14ac:dyDescent="0.2">
      <c r="A2" s="165" t="s">
        <v>53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</row>
    <row r="3" spans="1:34" ht="12" customHeight="1" x14ac:dyDescent="0.2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</row>
    <row r="4" spans="1:34" ht="12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</row>
    <row r="5" spans="1:34" s="32" customFormat="1" ht="12" customHeight="1" x14ac:dyDescent="0.2">
      <c r="A5" s="29"/>
      <c r="B5" s="29"/>
      <c r="C5" s="30" t="s">
        <v>26</v>
      </c>
      <c r="D5" s="30" t="s">
        <v>2</v>
      </c>
      <c r="E5" s="30" t="s">
        <v>3</v>
      </c>
      <c r="F5" s="30" t="s">
        <v>4</v>
      </c>
      <c r="G5" s="30" t="s">
        <v>32</v>
      </c>
      <c r="H5" s="30" t="s">
        <v>6</v>
      </c>
      <c r="I5" s="30" t="s">
        <v>7</v>
      </c>
      <c r="J5" s="30" t="s">
        <v>8</v>
      </c>
      <c r="K5" s="29" t="s">
        <v>9</v>
      </c>
      <c r="M5" s="33"/>
    </row>
    <row r="6" spans="1:34" s="32" customFormat="1" ht="12" customHeight="1" x14ac:dyDescent="0.2">
      <c r="A6" s="34"/>
      <c r="B6" s="34"/>
      <c r="C6" s="35"/>
      <c r="D6" s="35"/>
      <c r="E6" s="35"/>
      <c r="F6" s="35"/>
      <c r="G6" s="35"/>
      <c r="H6" s="35"/>
      <c r="I6" s="35"/>
      <c r="J6" s="35"/>
      <c r="K6" s="34"/>
      <c r="M6" s="37"/>
    </row>
    <row r="7" spans="1:34" s="32" customFormat="1" ht="12" customHeight="1" x14ac:dyDescent="0.2">
      <c r="A7" s="198"/>
      <c r="B7" s="167"/>
      <c r="C7" s="167"/>
      <c r="D7" s="167"/>
      <c r="E7" s="167"/>
      <c r="F7" s="167"/>
      <c r="G7" s="167"/>
      <c r="H7" s="167"/>
      <c r="I7" s="167"/>
      <c r="J7" s="167"/>
      <c r="K7" s="167"/>
      <c r="M7" s="64"/>
      <c r="N7" s="64"/>
      <c r="S7" s="64"/>
    </row>
    <row r="8" spans="1:34" s="40" customFormat="1" ht="12" customHeight="1" x14ac:dyDescent="0.2">
      <c r="A8" s="38" t="s">
        <v>33</v>
      </c>
      <c r="B8" s="38"/>
      <c r="C8" s="39">
        <f>SUM(C9,C13,C18,C24)</f>
        <v>240800</v>
      </c>
      <c r="D8" s="39">
        <f t="shared" ref="D8:K8" si="0">SUM(D9,D13,D18,D24)</f>
        <v>5626</v>
      </c>
      <c r="E8" s="39">
        <f t="shared" si="0"/>
        <v>21693</v>
      </c>
      <c r="F8" s="39">
        <f t="shared" si="0"/>
        <v>47853</v>
      </c>
      <c r="G8" s="39">
        <f t="shared" si="0"/>
        <v>54497</v>
      </c>
      <c r="H8" s="39">
        <f t="shared" si="0"/>
        <v>16533</v>
      </c>
      <c r="I8" s="39">
        <f t="shared" si="0"/>
        <v>12394</v>
      </c>
      <c r="J8" s="39">
        <f t="shared" si="0"/>
        <v>35326</v>
      </c>
      <c r="K8" s="39">
        <f t="shared" si="0"/>
        <v>46878</v>
      </c>
    </row>
    <row r="9" spans="1:34" s="40" customFormat="1" ht="11.25" x14ac:dyDescent="0.2">
      <c r="A9" s="41" t="s">
        <v>11</v>
      </c>
      <c r="B9" s="42"/>
      <c r="C9" s="43">
        <f>SUM(C10:C12)</f>
        <v>119913</v>
      </c>
      <c r="D9" s="43">
        <f t="shared" ref="D9:K9" si="1">SUM(D10:D12)</f>
        <v>4561</v>
      </c>
      <c r="E9" s="43">
        <f t="shared" si="1"/>
        <v>15710</v>
      </c>
      <c r="F9" s="43">
        <f t="shared" si="1"/>
        <v>28603</v>
      </c>
      <c r="G9" s="43">
        <f t="shared" si="1"/>
        <v>22678</v>
      </c>
      <c r="H9" s="43">
        <f t="shared" si="1"/>
        <v>12864</v>
      </c>
      <c r="I9" s="43">
        <f t="shared" si="1"/>
        <v>7016</v>
      </c>
      <c r="J9" s="43">
        <f t="shared" si="1"/>
        <v>12184</v>
      </c>
      <c r="K9" s="43">
        <f t="shared" si="1"/>
        <v>16297</v>
      </c>
      <c r="Z9" s="47"/>
      <c r="AA9" s="47"/>
      <c r="AB9" s="47"/>
      <c r="AC9" s="47"/>
      <c r="AD9" s="47"/>
      <c r="AE9" s="47"/>
      <c r="AF9" s="47"/>
      <c r="AG9" s="47"/>
      <c r="AH9" s="47"/>
    </row>
    <row r="10" spans="1:34" s="40" customFormat="1" ht="11.25" x14ac:dyDescent="0.2">
      <c r="A10" s="44"/>
      <c r="B10" s="42" t="s">
        <v>12</v>
      </c>
      <c r="C10" s="43">
        <f t="shared" ref="C10:C29" si="2">SUM(D10:K10)</f>
        <v>96655</v>
      </c>
      <c r="D10" s="43">
        <v>4383</v>
      </c>
      <c r="E10" s="43">
        <v>14439</v>
      </c>
      <c r="F10" s="43">
        <v>23153</v>
      </c>
      <c r="G10" s="43">
        <v>16838</v>
      </c>
      <c r="H10" s="43">
        <v>11013</v>
      </c>
      <c r="I10" s="43">
        <v>5515</v>
      </c>
      <c r="J10" s="43">
        <v>8706</v>
      </c>
      <c r="K10" s="43">
        <v>12608</v>
      </c>
      <c r="Z10" s="47"/>
      <c r="AA10" s="47"/>
      <c r="AB10" s="47"/>
      <c r="AC10" s="47"/>
      <c r="AD10" s="47"/>
      <c r="AE10" s="47"/>
      <c r="AF10" s="47"/>
      <c r="AG10" s="47"/>
      <c r="AH10" s="47"/>
    </row>
    <row r="11" spans="1:34" s="40" customFormat="1" ht="11.25" x14ac:dyDescent="0.2">
      <c r="A11" s="44"/>
      <c r="B11" s="42" t="s">
        <v>13</v>
      </c>
      <c r="C11" s="43">
        <f t="shared" si="2"/>
        <v>16010</v>
      </c>
      <c r="D11" s="43">
        <v>4</v>
      </c>
      <c r="E11" s="43">
        <v>625</v>
      </c>
      <c r="F11" s="43">
        <v>3870</v>
      </c>
      <c r="G11" s="43">
        <v>3594</v>
      </c>
      <c r="H11" s="43">
        <v>1552</v>
      </c>
      <c r="I11" s="43">
        <v>1119</v>
      </c>
      <c r="J11" s="43">
        <v>2613</v>
      </c>
      <c r="K11" s="43">
        <v>2633</v>
      </c>
      <c r="Z11" s="47"/>
      <c r="AA11" s="47"/>
      <c r="AB11" s="47"/>
      <c r="AC11" s="47"/>
      <c r="AD11" s="47"/>
      <c r="AE11" s="47"/>
      <c r="AF11" s="47"/>
      <c r="AG11" s="47"/>
      <c r="AH11" s="47"/>
    </row>
    <row r="12" spans="1:34" s="40" customFormat="1" ht="11.25" x14ac:dyDescent="0.2">
      <c r="A12" s="45"/>
      <c r="B12" s="42" t="s">
        <v>14</v>
      </c>
      <c r="C12" s="43">
        <f t="shared" si="2"/>
        <v>7248</v>
      </c>
      <c r="D12" s="43">
        <v>174</v>
      </c>
      <c r="E12" s="43">
        <v>646</v>
      </c>
      <c r="F12" s="43">
        <v>1580</v>
      </c>
      <c r="G12" s="43">
        <v>2246</v>
      </c>
      <c r="H12" s="43">
        <v>299</v>
      </c>
      <c r="I12" s="43">
        <v>382</v>
      </c>
      <c r="J12" s="43">
        <v>865</v>
      </c>
      <c r="K12" s="43">
        <v>1056</v>
      </c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s="40" customFormat="1" ht="11.25" x14ac:dyDescent="0.2">
      <c r="A13" s="41" t="s">
        <v>15</v>
      </c>
      <c r="B13" s="42"/>
      <c r="C13" s="43">
        <f>SUM(C14:C17)</f>
        <v>34936</v>
      </c>
      <c r="D13" s="43">
        <f t="shared" ref="D13:K13" si="3">SUM(D14:D17)</f>
        <v>826</v>
      </c>
      <c r="E13" s="43">
        <f t="shared" si="3"/>
        <v>3491</v>
      </c>
      <c r="F13" s="43">
        <f t="shared" si="3"/>
        <v>4277</v>
      </c>
      <c r="G13" s="43">
        <f t="shared" si="3"/>
        <v>5326</v>
      </c>
      <c r="H13" s="43">
        <f t="shared" si="3"/>
        <v>1531</v>
      </c>
      <c r="I13" s="43">
        <f t="shared" si="3"/>
        <v>871</v>
      </c>
      <c r="J13" s="43">
        <f t="shared" si="3"/>
        <v>8003</v>
      </c>
      <c r="K13" s="43">
        <f t="shared" si="3"/>
        <v>10611</v>
      </c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s="40" customFormat="1" ht="11.25" x14ac:dyDescent="0.2">
      <c r="A14" s="44"/>
      <c r="B14" s="42" t="s">
        <v>29</v>
      </c>
      <c r="C14" s="43">
        <f t="shared" si="2"/>
        <v>317</v>
      </c>
      <c r="D14" s="43">
        <v>56</v>
      </c>
      <c r="E14" s="43">
        <v>160</v>
      </c>
      <c r="F14" s="43">
        <v>67</v>
      </c>
      <c r="G14" s="43">
        <v>1</v>
      </c>
      <c r="H14" s="43">
        <v>6</v>
      </c>
      <c r="I14" s="43">
        <v>0</v>
      </c>
      <c r="J14" s="43">
        <v>21</v>
      </c>
      <c r="K14" s="43">
        <v>6</v>
      </c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s="40" customFormat="1" ht="11.25" x14ac:dyDescent="0.2">
      <c r="A15" s="44"/>
      <c r="B15" s="42" t="s">
        <v>34</v>
      </c>
      <c r="C15" s="43">
        <f t="shared" si="2"/>
        <v>70</v>
      </c>
      <c r="D15" s="43">
        <v>18</v>
      </c>
      <c r="E15" s="43">
        <v>29</v>
      </c>
      <c r="F15" s="43">
        <v>0</v>
      </c>
      <c r="G15" s="43">
        <v>3</v>
      </c>
      <c r="H15" s="43">
        <v>0</v>
      </c>
      <c r="I15" s="43">
        <v>0</v>
      </c>
      <c r="J15" s="43">
        <v>20</v>
      </c>
      <c r="K15" s="43">
        <v>0</v>
      </c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s="40" customFormat="1" ht="11.25" x14ac:dyDescent="0.2">
      <c r="A16" s="44"/>
      <c r="B16" s="42" t="s">
        <v>35</v>
      </c>
      <c r="C16" s="43">
        <f t="shared" si="2"/>
        <v>4435</v>
      </c>
      <c r="D16" s="43">
        <v>394</v>
      </c>
      <c r="E16" s="43">
        <v>833</v>
      </c>
      <c r="F16" s="43">
        <v>409</v>
      </c>
      <c r="G16" s="43">
        <v>501</v>
      </c>
      <c r="H16" s="43">
        <v>131</v>
      </c>
      <c r="I16" s="43">
        <v>4</v>
      </c>
      <c r="J16" s="43">
        <v>692</v>
      </c>
      <c r="K16" s="43">
        <v>1471</v>
      </c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5" s="40" customFormat="1" ht="11.25" x14ac:dyDescent="0.2">
      <c r="A17" s="45"/>
      <c r="B17" s="42" t="s">
        <v>16</v>
      </c>
      <c r="C17" s="43">
        <f t="shared" si="2"/>
        <v>30114</v>
      </c>
      <c r="D17" s="43">
        <v>358</v>
      </c>
      <c r="E17" s="43">
        <v>2469</v>
      </c>
      <c r="F17" s="43">
        <v>3801</v>
      </c>
      <c r="G17" s="43">
        <v>4821</v>
      </c>
      <c r="H17" s="43">
        <v>1394</v>
      </c>
      <c r="I17" s="43">
        <v>867</v>
      </c>
      <c r="J17" s="43">
        <v>7270</v>
      </c>
      <c r="K17" s="43">
        <v>9134</v>
      </c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45" s="40" customFormat="1" ht="11.25" x14ac:dyDescent="0.2">
      <c r="A18" s="41" t="s">
        <v>17</v>
      </c>
      <c r="B18" s="42"/>
      <c r="C18" s="43">
        <f>SUM(C19:C23)</f>
        <v>3406</v>
      </c>
      <c r="D18" s="43">
        <f t="shared" ref="D18:K18" si="4">SUM(D19:D23)</f>
        <v>173</v>
      </c>
      <c r="E18" s="43">
        <f t="shared" si="4"/>
        <v>893</v>
      </c>
      <c r="F18" s="43">
        <f t="shared" si="4"/>
        <v>469</v>
      </c>
      <c r="G18" s="43">
        <f t="shared" si="4"/>
        <v>272</v>
      </c>
      <c r="H18" s="43">
        <f t="shared" si="4"/>
        <v>152</v>
      </c>
      <c r="I18" s="43">
        <f t="shared" si="4"/>
        <v>23</v>
      </c>
      <c r="J18" s="43">
        <f t="shared" si="4"/>
        <v>435</v>
      </c>
      <c r="K18" s="43">
        <f t="shared" si="4"/>
        <v>989</v>
      </c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45" s="40" customFormat="1" ht="11.25" x14ac:dyDescent="0.2">
      <c r="A19" s="44"/>
      <c r="B19" s="42" t="s">
        <v>18</v>
      </c>
      <c r="C19" s="43">
        <f t="shared" si="2"/>
        <v>1700</v>
      </c>
      <c r="D19" s="43">
        <v>105</v>
      </c>
      <c r="E19" s="43">
        <v>579</v>
      </c>
      <c r="F19" s="43">
        <v>281</v>
      </c>
      <c r="G19" s="43">
        <v>115</v>
      </c>
      <c r="H19" s="43">
        <v>99</v>
      </c>
      <c r="I19" s="43">
        <v>15</v>
      </c>
      <c r="J19" s="43">
        <v>215</v>
      </c>
      <c r="K19" s="43">
        <v>291</v>
      </c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45" s="40" customFormat="1" ht="11.25" x14ac:dyDescent="0.2">
      <c r="A20" s="44"/>
      <c r="B20" s="42" t="s">
        <v>27</v>
      </c>
      <c r="C20" s="43">
        <f t="shared" si="2"/>
        <v>59</v>
      </c>
      <c r="D20" s="43">
        <v>0</v>
      </c>
      <c r="E20" s="43">
        <v>13</v>
      </c>
      <c r="F20" s="43">
        <v>2</v>
      </c>
      <c r="G20" s="43">
        <v>3</v>
      </c>
      <c r="H20" s="43">
        <v>0</v>
      </c>
      <c r="I20" s="43">
        <v>0</v>
      </c>
      <c r="J20" s="43">
        <v>8</v>
      </c>
      <c r="K20" s="43">
        <v>33</v>
      </c>
      <c r="Z20" s="47"/>
      <c r="AA20" s="47"/>
      <c r="AB20" s="47"/>
      <c r="AC20" s="47"/>
      <c r="AD20" s="47"/>
      <c r="AE20" s="47"/>
      <c r="AF20" s="47"/>
      <c r="AG20" s="47"/>
      <c r="AH20" s="47"/>
    </row>
    <row r="21" spans="1:45" s="40" customFormat="1" ht="11.25" x14ac:dyDescent="0.2">
      <c r="A21" s="44"/>
      <c r="B21" s="42" t="s">
        <v>36</v>
      </c>
      <c r="C21" s="43">
        <f t="shared" si="2"/>
        <v>320</v>
      </c>
      <c r="D21" s="43">
        <v>10</v>
      </c>
      <c r="E21" s="43">
        <v>47</v>
      </c>
      <c r="F21" s="43">
        <v>31</v>
      </c>
      <c r="G21" s="43">
        <v>44</v>
      </c>
      <c r="H21" s="43">
        <v>3</v>
      </c>
      <c r="I21" s="43">
        <v>3</v>
      </c>
      <c r="J21" s="43">
        <v>38</v>
      </c>
      <c r="K21" s="43">
        <v>144</v>
      </c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45" s="40" customFormat="1" ht="11.25" x14ac:dyDescent="0.2">
      <c r="A22" s="44"/>
      <c r="B22" s="42" t="s">
        <v>19</v>
      </c>
      <c r="C22" s="43">
        <f t="shared" si="2"/>
        <v>70</v>
      </c>
      <c r="D22" s="43">
        <v>5</v>
      </c>
      <c r="E22" s="43">
        <v>37</v>
      </c>
      <c r="F22" s="43">
        <v>4</v>
      </c>
      <c r="G22" s="43">
        <v>1</v>
      </c>
      <c r="H22" s="43">
        <v>3</v>
      </c>
      <c r="I22" s="43">
        <v>0</v>
      </c>
      <c r="J22" s="43">
        <v>8</v>
      </c>
      <c r="K22" s="43">
        <v>12</v>
      </c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45" s="40" customFormat="1" ht="11.25" x14ac:dyDescent="0.2">
      <c r="A23" s="45"/>
      <c r="B23" s="42" t="s">
        <v>37</v>
      </c>
      <c r="C23" s="43">
        <f t="shared" si="2"/>
        <v>1257</v>
      </c>
      <c r="D23" s="43">
        <v>53</v>
      </c>
      <c r="E23" s="43">
        <v>217</v>
      </c>
      <c r="F23" s="43">
        <v>151</v>
      </c>
      <c r="G23" s="43">
        <v>109</v>
      </c>
      <c r="H23" s="43">
        <v>47</v>
      </c>
      <c r="I23" s="43">
        <v>5</v>
      </c>
      <c r="J23" s="43">
        <v>166</v>
      </c>
      <c r="K23" s="43">
        <v>509</v>
      </c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45" s="40" customFormat="1" ht="11.25" x14ac:dyDescent="0.2">
      <c r="A24" s="41" t="s">
        <v>20</v>
      </c>
      <c r="B24" s="42"/>
      <c r="C24" s="43">
        <f>SUM(C25:C29)</f>
        <v>82545</v>
      </c>
      <c r="D24" s="43">
        <f t="shared" ref="D24:K24" si="5">SUM(D25:D29)</f>
        <v>66</v>
      </c>
      <c r="E24" s="43">
        <f t="shared" si="5"/>
        <v>1599</v>
      </c>
      <c r="F24" s="43">
        <f t="shared" si="5"/>
        <v>14504</v>
      </c>
      <c r="G24" s="43">
        <f t="shared" si="5"/>
        <v>26221</v>
      </c>
      <c r="H24" s="43">
        <f t="shared" si="5"/>
        <v>1986</v>
      </c>
      <c r="I24" s="43">
        <f t="shared" si="5"/>
        <v>4484</v>
      </c>
      <c r="J24" s="43">
        <f t="shared" si="5"/>
        <v>14704</v>
      </c>
      <c r="K24" s="43">
        <f t="shared" si="5"/>
        <v>18981</v>
      </c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45" s="40" customFormat="1" ht="11.25" x14ac:dyDescent="0.2">
      <c r="A25" s="44"/>
      <c r="B25" s="42" t="s">
        <v>1</v>
      </c>
      <c r="C25" s="43">
        <f t="shared" si="2"/>
        <v>1074</v>
      </c>
      <c r="D25" s="43">
        <v>0</v>
      </c>
      <c r="E25" s="43">
        <v>0</v>
      </c>
      <c r="F25" s="43">
        <v>28</v>
      </c>
      <c r="G25" s="43">
        <v>417</v>
      </c>
      <c r="H25" s="43">
        <v>10</v>
      </c>
      <c r="I25" s="43">
        <v>7</v>
      </c>
      <c r="J25" s="43">
        <v>149</v>
      </c>
      <c r="K25" s="43">
        <v>463</v>
      </c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45" s="40" customFormat="1" ht="11.25" x14ac:dyDescent="0.2">
      <c r="A26" s="44"/>
      <c r="B26" s="42" t="s">
        <v>21</v>
      </c>
      <c r="C26" s="43">
        <f t="shared" si="2"/>
        <v>2152</v>
      </c>
      <c r="D26" s="43">
        <v>8</v>
      </c>
      <c r="E26" s="43">
        <v>39</v>
      </c>
      <c r="F26" s="43">
        <v>624</v>
      </c>
      <c r="G26" s="43">
        <v>561</v>
      </c>
      <c r="H26" s="43">
        <v>65</v>
      </c>
      <c r="I26" s="43">
        <v>113</v>
      </c>
      <c r="J26" s="43">
        <v>380</v>
      </c>
      <c r="K26" s="43">
        <v>362</v>
      </c>
    </row>
    <row r="27" spans="1:45" s="40" customFormat="1" ht="11.25" x14ac:dyDescent="0.2">
      <c r="A27" s="44"/>
      <c r="B27" s="42" t="s">
        <v>25</v>
      </c>
      <c r="C27" s="43">
        <f t="shared" si="2"/>
        <v>43379</v>
      </c>
      <c r="D27" s="43">
        <v>55</v>
      </c>
      <c r="E27" s="43">
        <v>1479</v>
      </c>
      <c r="F27" s="43">
        <v>9055</v>
      </c>
      <c r="G27" s="43">
        <v>12717</v>
      </c>
      <c r="H27" s="43">
        <v>1429</v>
      </c>
      <c r="I27" s="43">
        <v>2282</v>
      </c>
      <c r="J27" s="43">
        <v>7254</v>
      </c>
      <c r="K27" s="43">
        <v>9108</v>
      </c>
    </row>
    <row r="28" spans="1:45" s="40" customFormat="1" ht="11.25" x14ac:dyDescent="0.2">
      <c r="A28" s="44"/>
      <c r="B28" s="42" t="s">
        <v>31</v>
      </c>
      <c r="C28" s="43">
        <f t="shared" si="2"/>
        <v>33220</v>
      </c>
      <c r="D28" s="43">
        <v>3</v>
      </c>
      <c r="E28" s="43">
        <v>81</v>
      </c>
      <c r="F28" s="43">
        <v>4777</v>
      </c>
      <c r="G28" s="43">
        <v>11598</v>
      </c>
      <c r="H28" s="43">
        <v>474</v>
      </c>
      <c r="I28" s="43">
        <v>2012</v>
      </c>
      <c r="J28" s="43">
        <v>6331</v>
      </c>
      <c r="K28" s="43">
        <v>7944</v>
      </c>
    </row>
    <row r="29" spans="1:45" s="40" customFormat="1" ht="11.25" x14ac:dyDescent="0.2">
      <c r="A29" s="44"/>
      <c r="B29" s="40" t="s">
        <v>23</v>
      </c>
      <c r="C29" s="46">
        <f t="shared" si="2"/>
        <v>2720</v>
      </c>
      <c r="D29" s="47">
        <v>0</v>
      </c>
      <c r="E29" s="47">
        <v>0</v>
      </c>
      <c r="F29" s="47">
        <v>20</v>
      </c>
      <c r="G29" s="47">
        <v>928</v>
      </c>
      <c r="H29" s="47">
        <v>8</v>
      </c>
      <c r="I29" s="47">
        <v>70</v>
      </c>
      <c r="J29" s="47">
        <v>590</v>
      </c>
      <c r="K29" s="47">
        <v>1104</v>
      </c>
    </row>
    <row r="30" spans="1:45" s="40" customFormat="1" ht="12" customHeight="1" x14ac:dyDescent="0.2">
      <c r="A30" s="173"/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04"/>
      <c r="M30" s="104"/>
    </row>
    <row r="31" spans="1:45" s="40" customFormat="1" ht="12" customHeight="1" x14ac:dyDescent="0.2">
      <c r="A31" s="159" t="s">
        <v>58</v>
      </c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38"/>
      <c r="M31" s="138"/>
    </row>
    <row r="32" spans="1:45" s="48" customFormat="1" ht="12" customHeight="1" x14ac:dyDescent="0.2">
      <c r="A32" s="192" t="s">
        <v>47</v>
      </c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99"/>
      <c r="M32" s="99"/>
      <c r="Z32" s="40"/>
      <c r="AA32" s="40"/>
      <c r="AB32" s="40"/>
      <c r="AC32" s="40"/>
      <c r="AD32" s="40"/>
      <c r="AE32" s="40"/>
      <c r="AF32" s="40"/>
      <c r="AG32" s="40"/>
      <c r="AH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</row>
    <row r="33" spans="1:45" s="48" customFormat="1" ht="12" customHeight="1" x14ac:dyDescent="0.2">
      <c r="A33" s="189" t="s">
        <v>38</v>
      </c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02"/>
      <c r="M33" s="102"/>
      <c r="Z33" s="40"/>
      <c r="AA33" s="40"/>
      <c r="AB33" s="40"/>
      <c r="AC33" s="40"/>
      <c r="AD33" s="40"/>
      <c r="AE33" s="40"/>
      <c r="AF33" s="40"/>
      <c r="AG33" s="40"/>
      <c r="AH33" s="40"/>
      <c r="AJ33" s="75"/>
      <c r="AK33" s="40"/>
      <c r="AL33" s="40"/>
      <c r="AM33" s="40"/>
      <c r="AN33" s="40"/>
      <c r="AO33" s="40"/>
      <c r="AP33" s="40"/>
      <c r="AQ33" s="40"/>
      <c r="AR33" s="40"/>
      <c r="AS33" s="40"/>
    </row>
    <row r="34" spans="1:45" s="48" customFormat="1" ht="12" customHeight="1" x14ac:dyDescent="0.2">
      <c r="A34" s="193" t="s">
        <v>67</v>
      </c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03"/>
      <c r="M34" s="103"/>
      <c r="Z34" s="40"/>
      <c r="AA34" s="40"/>
      <c r="AB34" s="40"/>
      <c r="AC34" s="40"/>
      <c r="AD34" s="40"/>
      <c r="AE34" s="40"/>
      <c r="AF34" s="40"/>
      <c r="AG34" s="40"/>
      <c r="AH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</row>
    <row r="35" spans="1:45" s="48" customFormat="1" ht="12" customHeight="1" x14ac:dyDescent="0.2">
      <c r="A35" s="194"/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03"/>
      <c r="M35" s="103"/>
      <c r="Z35" s="40"/>
      <c r="AA35" s="40"/>
      <c r="AB35" s="40"/>
      <c r="AC35" s="40"/>
      <c r="AD35" s="40"/>
      <c r="AE35" s="40"/>
      <c r="AF35" s="40"/>
      <c r="AG35" s="40"/>
      <c r="AH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</row>
    <row r="36" spans="1:45" s="48" customFormat="1" ht="12" customHeight="1" x14ac:dyDescent="0.2">
      <c r="A36" s="189" t="s">
        <v>46</v>
      </c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03"/>
      <c r="M36" s="103"/>
      <c r="Z36" s="40"/>
      <c r="AA36" s="40"/>
      <c r="AB36" s="40"/>
      <c r="AC36" s="40"/>
      <c r="AD36" s="40"/>
      <c r="AE36" s="40"/>
      <c r="AF36" s="40"/>
      <c r="AG36" s="40"/>
      <c r="AH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</row>
    <row r="37" spans="1:45" s="48" customFormat="1" ht="12" customHeight="1" x14ac:dyDescent="0.2">
      <c r="A37" s="191"/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03"/>
      <c r="M37" s="103"/>
      <c r="Z37" s="40"/>
      <c r="AA37" s="40"/>
      <c r="AB37" s="40"/>
      <c r="AC37" s="40"/>
      <c r="AD37" s="40"/>
      <c r="AE37" s="40"/>
      <c r="AF37" s="40"/>
      <c r="AG37" s="40"/>
      <c r="AH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</row>
    <row r="38" spans="1:45" s="48" customFormat="1" ht="12" customHeight="1" x14ac:dyDescent="0.2">
      <c r="A38" s="189" t="s">
        <v>62</v>
      </c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03"/>
      <c r="M38" s="103"/>
      <c r="Z38" s="40"/>
      <c r="AA38" s="40"/>
      <c r="AB38" s="40"/>
      <c r="AC38" s="40"/>
      <c r="AD38" s="40"/>
      <c r="AE38" s="40"/>
      <c r="AF38" s="40"/>
      <c r="AG38" s="40"/>
      <c r="AH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</row>
    <row r="39" spans="1:45" s="48" customFormat="1" ht="12" customHeight="1" x14ac:dyDescent="0.2">
      <c r="A39" s="189" t="s">
        <v>42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03"/>
      <c r="M39" s="103"/>
      <c r="Z39" s="40"/>
      <c r="AA39" s="40"/>
      <c r="AB39" s="40"/>
      <c r="AC39" s="40"/>
      <c r="AD39" s="40"/>
      <c r="AE39" s="40"/>
      <c r="AF39" s="40"/>
      <c r="AG39" s="40"/>
      <c r="AH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</row>
    <row r="40" spans="1:45" s="48" customFormat="1" ht="11.25" x14ac:dyDescent="0.2">
      <c r="Z40" s="40"/>
      <c r="AA40" s="40"/>
      <c r="AB40" s="40"/>
      <c r="AC40" s="40"/>
      <c r="AD40" s="40"/>
      <c r="AE40" s="40"/>
      <c r="AF40" s="40"/>
      <c r="AG40" s="40"/>
      <c r="AH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</row>
    <row r="41" spans="1:45" s="48" customFormat="1" ht="11.25" x14ac:dyDescent="0.2">
      <c r="Z41" s="40"/>
      <c r="AA41" s="40"/>
      <c r="AB41" s="40"/>
      <c r="AC41" s="40"/>
      <c r="AD41" s="40"/>
      <c r="AE41" s="40"/>
      <c r="AF41" s="40"/>
      <c r="AG41" s="40"/>
      <c r="AH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</row>
    <row r="42" spans="1:45" x14ac:dyDescent="0.2">
      <c r="Z42" s="40"/>
      <c r="AA42" s="40"/>
      <c r="AB42" s="40"/>
      <c r="AC42" s="40"/>
      <c r="AD42" s="40"/>
      <c r="AE42" s="40"/>
      <c r="AF42" s="40"/>
      <c r="AG42" s="40"/>
      <c r="AH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</row>
    <row r="43" spans="1:45" x14ac:dyDescent="0.2">
      <c r="Z43" s="40"/>
      <c r="AA43" s="40"/>
      <c r="AB43" s="40"/>
      <c r="AC43" s="40"/>
      <c r="AD43" s="40"/>
      <c r="AE43" s="40"/>
      <c r="AF43" s="40"/>
      <c r="AG43" s="40"/>
      <c r="AH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</row>
    <row r="44" spans="1:45" x14ac:dyDescent="0.2">
      <c r="Z44" s="40"/>
      <c r="AA44" s="40"/>
      <c r="AB44" s="40"/>
      <c r="AC44" s="40"/>
      <c r="AD44" s="40"/>
      <c r="AE44" s="40"/>
      <c r="AF44" s="40"/>
      <c r="AG44" s="40"/>
      <c r="AH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</row>
    <row r="45" spans="1:45" x14ac:dyDescent="0.2">
      <c r="Z45" s="40"/>
      <c r="AA45" s="40"/>
      <c r="AB45" s="40"/>
      <c r="AC45" s="40"/>
      <c r="AD45" s="40"/>
      <c r="AE45" s="40"/>
      <c r="AF45" s="40"/>
      <c r="AG45" s="40"/>
      <c r="AH45" s="40"/>
    </row>
  </sheetData>
  <mergeCells count="15">
    <mergeCell ref="A30:K30"/>
    <mergeCell ref="A37:K37"/>
    <mergeCell ref="A39:K39"/>
    <mergeCell ref="A31:K31"/>
    <mergeCell ref="A33:K33"/>
    <mergeCell ref="A34:K34"/>
    <mergeCell ref="A35:K35"/>
    <mergeCell ref="A36:K36"/>
    <mergeCell ref="A32:K32"/>
    <mergeCell ref="A38:K38"/>
    <mergeCell ref="A1:K1"/>
    <mergeCell ref="A2:K2"/>
    <mergeCell ref="A3:K3"/>
    <mergeCell ref="A4:K4"/>
    <mergeCell ref="A7:K7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pane ySplit="8" topLeftCell="A9" activePane="bottomLeft" state="frozen"/>
      <selection pane="bottomLeft" sqref="A1:M1"/>
    </sheetView>
  </sheetViews>
  <sheetFormatPr defaultRowHeight="12.75" x14ac:dyDescent="0.2"/>
  <cols>
    <col min="1" max="1" width="2.7109375" customWidth="1"/>
    <col min="2" max="2" width="31" customWidth="1"/>
    <col min="3" max="3" width="9.7109375" style="25" customWidth="1"/>
    <col min="4" max="11" width="9.7109375" customWidth="1"/>
    <col min="12" max="13" width="9.7109375" style="32" customWidth="1"/>
    <col min="16" max="16" width="12.42578125" customWidth="1"/>
  </cols>
  <sheetData>
    <row r="1" spans="1:13" ht="12" customHeight="1" x14ac:dyDescent="0.2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 s="28" customFormat="1" ht="12" customHeight="1" x14ac:dyDescent="0.2">
      <c r="A2" s="165" t="s">
        <v>48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</row>
    <row r="3" spans="1:13" ht="12" customHeight="1" x14ac:dyDescent="0.2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</row>
    <row r="4" spans="1:13" ht="12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</row>
    <row r="5" spans="1:13" s="32" customFormat="1" ht="12" customHeight="1" x14ac:dyDescent="0.2">
      <c r="A5" s="29"/>
      <c r="B5" s="29"/>
      <c r="C5" s="49" t="s">
        <v>26</v>
      </c>
      <c r="D5" s="168" t="s">
        <v>0</v>
      </c>
      <c r="E5" s="169"/>
      <c r="F5" s="169"/>
      <c r="G5" s="169"/>
      <c r="H5" s="169"/>
      <c r="I5" s="169"/>
      <c r="J5" s="169"/>
      <c r="K5" s="170"/>
      <c r="L5" s="168" t="s">
        <v>1</v>
      </c>
      <c r="M5" s="169"/>
    </row>
    <row r="6" spans="1:13" s="32" customFormat="1" ht="12" customHeight="1" x14ac:dyDescent="0.2">
      <c r="A6" s="34"/>
      <c r="B6" s="34"/>
      <c r="C6" s="50"/>
      <c r="D6" s="171"/>
      <c r="E6" s="164"/>
      <c r="F6" s="164"/>
      <c r="G6" s="164"/>
      <c r="H6" s="164"/>
      <c r="I6" s="164"/>
      <c r="J6" s="164"/>
      <c r="K6" s="172"/>
      <c r="L6" s="171"/>
      <c r="M6" s="164"/>
    </row>
    <row r="7" spans="1:13" s="32" customFormat="1" ht="12" customHeight="1" x14ac:dyDescent="0.2">
      <c r="A7" s="34"/>
      <c r="B7" s="34"/>
      <c r="C7" s="51"/>
      <c r="D7" s="34"/>
      <c r="E7" s="34"/>
      <c r="F7" s="34"/>
      <c r="G7" s="34"/>
      <c r="H7" s="34"/>
      <c r="I7" s="34"/>
      <c r="J7" s="34"/>
      <c r="K7" s="34"/>
      <c r="L7" s="52" t="s">
        <v>39</v>
      </c>
      <c r="M7" s="52" t="s">
        <v>40</v>
      </c>
    </row>
    <row r="8" spans="1:13" s="32" customFormat="1" ht="12" customHeight="1" x14ac:dyDescent="0.2">
      <c r="A8" s="37"/>
      <c r="B8" s="37"/>
      <c r="C8" s="53"/>
      <c r="D8" s="54" t="s">
        <v>2</v>
      </c>
      <c r="E8" s="54" t="s">
        <v>3</v>
      </c>
      <c r="F8" s="54" t="s">
        <v>4</v>
      </c>
      <c r="G8" s="54" t="s">
        <v>32</v>
      </c>
      <c r="H8" s="54" t="s">
        <v>6</v>
      </c>
      <c r="I8" s="54" t="s">
        <v>7</v>
      </c>
      <c r="J8" s="54" t="s">
        <v>8</v>
      </c>
      <c r="K8" s="54" t="s">
        <v>9</v>
      </c>
      <c r="L8" s="52" t="s">
        <v>3</v>
      </c>
      <c r="M8" s="52" t="s">
        <v>10</v>
      </c>
    </row>
    <row r="9" spans="1:13" s="40" customFormat="1" ht="11.25" x14ac:dyDescent="0.2">
      <c r="A9" s="38" t="s">
        <v>33</v>
      </c>
      <c r="B9" s="38"/>
      <c r="C9" s="39">
        <f>SUM(C10,C14,C19,C25)</f>
        <v>40430</v>
      </c>
      <c r="D9" s="39">
        <f t="shared" ref="D9:M9" si="0">SUM(D10,D14,D19,D25)</f>
        <v>4455</v>
      </c>
      <c r="E9" s="39">
        <f t="shared" si="0"/>
        <v>9112</v>
      </c>
      <c r="F9" s="39">
        <f t="shared" si="0"/>
        <v>7191</v>
      </c>
      <c r="G9" s="39">
        <f t="shared" si="0"/>
        <v>2440</v>
      </c>
      <c r="H9" s="39">
        <f t="shared" si="0"/>
        <v>6109</v>
      </c>
      <c r="I9" s="39">
        <f t="shared" si="0"/>
        <v>2175</v>
      </c>
      <c r="J9" s="39">
        <f t="shared" si="0"/>
        <v>746</v>
      </c>
      <c r="K9" s="39">
        <f t="shared" si="0"/>
        <v>1061</v>
      </c>
      <c r="L9" s="39">
        <f t="shared" si="0"/>
        <v>2992</v>
      </c>
      <c r="M9" s="39">
        <f t="shared" si="0"/>
        <v>4149</v>
      </c>
    </row>
    <row r="10" spans="1:13" s="40" customFormat="1" ht="11.25" x14ac:dyDescent="0.2">
      <c r="A10" s="41" t="s">
        <v>11</v>
      </c>
      <c r="B10" s="38"/>
      <c r="C10" s="43">
        <f>SUM(D10:M10)</f>
        <v>12792</v>
      </c>
      <c r="D10" s="43">
        <f>SUM(D11:D13)</f>
        <v>1342</v>
      </c>
      <c r="E10" s="43">
        <f t="shared" ref="E10:M10" si="1">SUM(E11:E13)</f>
        <v>3742</v>
      </c>
      <c r="F10" s="43">
        <f t="shared" si="1"/>
        <v>2724</v>
      </c>
      <c r="G10" s="43">
        <f t="shared" si="1"/>
        <v>1391</v>
      </c>
      <c r="H10" s="43">
        <f t="shared" si="1"/>
        <v>2005</v>
      </c>
      <c r="I10" s="43">
        <f t="shared" si="1"/>
        <v>844</v>
      </c>
      <c r="J10" s="43">
        <f t="shared" si="1"/>
        <v>311</v>
      </c>
      <c r="K10" s="43">
        <f t="shared" si="1"/>
        <v>418</v>
      </c>
      <c r="L10" s="43">
        <f t="shared" si="1"/>
        <v>0</v>
      </c>
      <c r="M10" s="43">
        <f t="shared" si="1"/>
        <v>15</v>
      </c>
    </row>
    <row r="11" spans="1:13" s="40" customFormat="1" ht="11.25" x14ac:dyDescent="0.2">
      <c r="A11" s="44"/>
      <c r="B11" s="42" t="s">
        <v>12</v>
      </c>
      <c r="C11" s="43">
        <f t="shared" ref="C11:C30" si="2">SUM(D11:M11)</f>
        <v>11928</v>
      </c>
      <c r="D11" s="43">
        <v>1240</v>
      </c>
      <c r="E11" s="43">
        <v>3543</v>
      </c>
      <c r="F11" s="43">
        <v>2578</v>
      </c>
      <c r="G11" s="43">
        <v>1301</v>
      </c>
      <c r="H11" s="43">
        <v>1883</v>
      </c>
      <c r="I11" s="43">
        <v>741</v>
      </c>
      <c r="J11" s="43">
        <v>282</v>
      </c>
      <c r="K11" s="43">
        <v>345</v>
      </c>
      <c r="L11" s="43">
        <v>0</v>
      </c>
      <c r="M11" s="43">
        <v>15</v>
      </c>
    </row>
    <row r="12" spans="1:13" s="40" customFormat="1" ht="11.25" x14ac:dyDescent="0.2">
      <c r="A12" s="44"/>
      <c r="B12" s="42" t="s">
        <v>13</v>
      </c>
      <c r="C12" s="43">
        <f t="shared" si="2"/>
        <v>102</v>
      </c>
      <c r="D12" s="43">
        <v>0</v>
      </c>
      <c r="E12" s="43">
        <v>0</v>
      </c>
      <c r="F12" s="43">
        <v>3</v>
      </c>
      <c r="G12" s="43">
        <v>7</v>
      </c>
      <c r="H12" s="43">
        <v>4</v>
      </c>
      <c r="I12" s="43">
        <v>45</v>
      </c>
      <c r="J12" s="43">
        <v>11</v>
      </c>
      <c r="K12" s="43">
        <v>32</v>
      </c>
      <c r="L12" s="43">
        <v>0</v>
      </c>
      <c r="M12" s="43">
        <v>0</v>
      </c>
    </row>
    <row r="13" spans="1:13" s="40" customFormat="1" ht="11.25" x14ac:dyDescent="0.2">
      <c r="A13" s="45"/>
      <c r="B13" s="42" t="s">
        <v>14</v>
      </c>
      <c r="C13" s="43">
        <f t="shared" si="2"/>
        <v>762</v>
      </c>
      <c r="D13" s="43">
        <v>102</v>
      </c>
      <c r="E13" s="43">
        <v>199</v>
      </c>
      <c r="F13" s="43">
        <v>143</v>
      </c>
      <c r="G13" s="43">
        <v>83</v>
      </c>
      <c r="H13" s="43">
        <v>118</v>
      </c>
      <c r="I13" s="43">
        <v>58</v>
      </c>
      <c r="J13" s="43">
        <v>18</v>
      </c>
      <c r="K13" s="43">
        <v>41</v>
      </c>
      <c r="L13" s="43">
        <v>0</v>
      </c>
      <c r="M13" s="43">
        <v>0</v>
      </c>
    </row>
    <row r="14" spans="1:13" s="40" customFormat="1" ht="11.25" x14ac:dyDescent="0.2">
      <c r="A14" s="41" t="s">
        <v>15</v>
      </c>
      <c r="B14" s="42"/>
      <c r="C14" s="43">
        <f t="shared" si="2"/>
        <v>6435</v>
      </c>
      <c r="D14" s="43">
        <f>SUM(D15:D18)</f>
        <v>1120</v>
      </c>
      <c r="E14" s="43">
        <f t="shared" ref="E14:M14" si="3">SUM(E15:E18)</f>
        <v>1066</v>
      </c>
      <c r="F14" s="43">
        <f t="shared" si="3"/>
        <v>1304</v>
      </c>
      <c r="G14" s="43">
        <f t="shared" si="3"/>
        <v>320</v>
      </c>
      <c r="H14" s="43">
        <f t="shared" si="3"/>
        <v>1725</v>
      </c>
      <c r="I14" s="43">
        <f t="shared" si="3"/>
        <v>492</v>
      </c>
      <c r="J14" s="43">
        <f t="shared" si="3"/>
        <v>237</v>
      </c>
      <c r="K14" s="43">
        <f t="shared" si="3"/>
        <v>171</v>
      </c>
      <c r="L14" s="43">
        <f t="shared" si="3"/>
        <v>0</v>
      </c>
      <c r="M14" s="43">
        <f t="shared" si="3"/>
        <v>0</v>
      </c>
    </row>
    <row r="15" spans="1:13" s="40" customFormat="1" ht="11.25" x14ac:dyDescent="0.2">
      <c r="A15" s="44"/>
      <c r="B15" s="42" t="s">
        <v>29</v>
      </c>
      <c r="C15" s="43">
        <f t="shared" si="2"/>
        <v>1552</v>
      </c>
      <c r="D15" s="43">
        <v>464</v>
      </c>
      <c r="E15" s="43">
        <v>281</v>
      </c>
      <c r="F15" s="43">
        <v>278</v>
      </c>
      <c r="G15" s="43">
        <v>48</v>
      </c>
      <c r="H15" s="43">
        <v>346</v>
      </c>
      <c r="I15" s="43">
        <v>47</v>
      </c>
      <c r="J15" s="43">
        <v>49</v>
      </c>
      <c r="K15" s="43">
        <v>39</v>
      </c>
      <c r="L15" s="43">
        <v>0</v>
      </c>
      <c r="M15" s="43">
        <v>0</v>
      </c>
    </row>
    <row r="16" spans="1:13" s="40" customFormat="1" ht="11.25" x14ac:dyDescent="0.2">
      <c r="A16" s="44"/>
      <c r="B16" s="42" t="s">
        <v>34</v>
      </c>
      <c r="C16" s="43">
        <f t="shared" si="2"/>
        <v>1945</v>
      </c>
      <c r="D16" s="43">
        <v>287</v>
      </c>
      <c r="E16" s="43">
        <v>205</v>
      </c>
      <c r="F16" s="43">
        <v>570</v>
      </c>
      <c r="G16" s="43">
        <v>22</v>
      </c>
      <c r="H16" s="43">
        <v>646</v>
      </c>
      <c r="I16" s="43">
        <v>143</v>
      </c>
      <c r="J16" s="43">
        <v>53</v>
      </c>
      <c r="K16" s="43">
        <v>19</v>
      </c>
      <c r="L16" s="43">
        <v>0</v>
      </c>
      <c r="M16" s="43">
        <v>0</v>
      </c>
    </row>
    <row r="17" spans="1:13" s="40" customFormat="1" ht="11.25" x14ac:dyDescent="0.2">
      <c r="A17" s="44"/>
      <c r="B17" s="42" t="s">
        <v>35</v>
      </c>
      <c r="C17" s="43">
        <f t="shared" si="2"/>
        <v>2933</v>
      </c>
      <c r="D17" s="43">
        <v>369</v>
      </c>
      <c r="E17" s="43">
        <v>580</v>
      </c>
      <c r="F17" s="43">
        <v>453</v>
      </c>
      <c r="G17" s="43">
        <v>250</v>
      </c>
      <c r="H17" s="43">
        <v>733</v>
      </c>
      <c r="I17" s="43">
        <v>300</v>
      </c>
      <c r="J17" s="43">
        <v>135</v>
      </c>
      <c r="K17" s="43">
        <v>113</v>
      </c>
      <c r="L17" s="43">
        <v>0</v>
      </c>
      <c r="M17" s="43">
        <v>0</v>
      </c>
    </row>
    <row r="18" spans="1:13" s="40" customFormat="1" ht="11.25" x14ac:dyDescent="0.2">
      <c r="A18" s="45"/>
      <c r="B18" s="42" t="s">
        <v>16</v>
      </c>
      <c r="C18" s="43">
        <f t="shared" si="2"/>
        <v>5</v>
      </c>
      <c r="D18" s="43">
        <v>0</v>
      </c>
      <c r="E18" s="43">
        <v>0</v>
      </c>
      <c r="F18" s="43">
        <v>3</v>
      </c>
      <c r="G18" s="43">
        <v>0</v>
      </c>
      <c r="H18" s="43">
        <v>0</v>
      </c>
      <c r="I18" s="43">
        <v>2</v>
      </c>
      <c r="J18" s="43">
        <v>0</v>
      </c>
      <c r="K18" s="43">
        <v>0</v>
      </c>
      <c r="L18" s="43">
        <v>0</v>
      </c>
      <c r="M18" s="43">
        <v>0</v>
      </c>
    </row>
    <row r="19" spans="1:13" s="40" customFormat="1" ht="11.25" x14ac:dyDescent="0.2">
      <c r="A19" s="41" t="s">
        <v>17</v>
      </c>
      <c r="B19" s="42"/>
      <c r="C19" s="43">
        <f t="shared" si="2"/>
        <v>12282</v>
      </c>
      <c r="D19" s="43">
        <f>SUM(D20:D24)</f>
        <v>1941</v>
      </c>
      <c r="E19" s="43">
        <f t="shared" ref="E19:M19" si="4">SUM(E20:E24)</f>
        <v>4101</v>
      </c>
      <c r="F19" s="43">
        <f t="shared" si="4"/>
        <v>2576</v>
      </c>
      <c r="G19" s="43">
        <f t="shared" si="4"/>
        <v>408</v>
      </c>
      <c r="H19" s="43">
        <f t="shared" si="4"/>
        <v>2066</v>
      </c>
      <c r="I19" s="43">
        <f t="shared" si="4"/>
        <v>667</v>
      </c>
      <c r="J19" s="43">
        <f t="shared" si="4"/>
        <v>155</v>
      </c>
      <c r="K19" s="43">
        <f t="shared" si="4"/>
        <v>354</v>
      </c>
      <c r="L19" s="43">
        <f t="shared" si="4"/>
        <v>6</v>
      </c>
      <c r="M19" s="43">
        <f t="shared" si="4"/>
        <v>8</v>
      </c>
    </row>
    <row r="20" spans="1:13" s="40" customFormat="1" ht="11.25" x14ac:dyDescent="0.2">
      <c r="A20" s="44"/>
      <c r="B20" s="42" t="s">
        <v>18</v>
      </c>
      <c r="C20" s="43">
        <f t="shared" si="2"/>
        <v>6248</v>
      </c>
      <c r="D20" s="43">
        <v>944</v>
      </c>
      <c r="E20" s="43">
        <v>2243</v>
      </c>
      <c r="F20" s="43">
        <v>1446</v>
      </c>
      <c r="G20" s="43">
        <v>200</v>
      </c>
      <c r="H20" s="43">
        <v>1027</v>
      </c>
      <c r="I20" s="43">
        <v>228</v>
      </c>
      <c r="J20" s="43">
        <v>80</v>
      </c>
      <c r="K20" s="43">
        <v>76</v>
      </c>
      <c r="L20" s="43">
        <v>2</v>
      </c>
      <c r="M20" s="43">
        <v>2</v>
      </c>
    </row>
    <row r="21" spans="1:13" s="40" customFormat="1" ht="11.25" x14ac:dyDescent="0.2">
      <c r="A21" s="44"/>
      <c r="B21" s="42" t="s">
        <v>27</v>
      </c>
      <c r="C21" s="43">
        <f t="shared" si="2"/>
        <v>1126</v>
      </c>
      <c r="D21" s="43">
        <v>249</v>
      </c>
      <c r="E21" s="43">
        <v>344</v>
      </c>
      <c r="F21" s="43">
        <v>139</v>
      </c>
      <c r="G21" s="43">
        <v>37</v>
      </c>
      <c r="H21" s="43">
        <v>206</v>
      </c>
      <c r="I21" s="43">
        <v>96</v>
      </c>
      <c r="J21" s="43">
        <v>12</v>
      </c>
      <c r="K21" s="43">
        <v>43</v>
      </c>
      <c r="L21" s="43">
        <v>0</v>
      </c>
      <c r="M21" s="43">
        <v>0</v>
      </c>
    </row>
    <row r="22" spans="1:13" s="40" customFormat="1" ht="11.25" x14ac:dyDescent="0.2">
      <c r="A22" s="44"/>
      <c r="B22" s="42" t="s">
        <v>36</v>
      </c>
      <c r="C22" s="43">
        <f t="shared" si="2"/>
        <v>825</v>
      </c>
      <c r="D22" s="43">
        <v>129</v>
      </c>
      <c r="E22" s="43">
        <v>241</v>
      </c>
      <c r="F22" s="43">
        <v>96</v>
      </c>
      <c r="G22" s="43">
        <v>59</v>
      </c>
      <c r="H22" s="43">
        <v>137</v>
      </c>
      <c r="I22" s="43">
        <v>94</v>
      </c>
      <c r="J22" s="43">
        <v>15</v>
      </c>
      <c r="K22" s="43">
        <v>53</v>
      </c>
      <c r="L22" s="43">
        <v>1</v>
      </c>
      <c r="M22" s="43">
        <v>0</v>
      </c>
    </row>
    <row r="23" spans="1:13" s="40" customFormat="1" ht="11.25" x14ac:dyDescent="0.2">
      <c r="A23" s="44"/>
      <c r="B23" s="42" t="s">
        <v>19</v>
      </c>
      <c r="C23" s="43">
        <f t="shared" si="2"/>
        <v>864</v>
      </c>
      <c r="D23" s="43">
        <v>90</v>
      </c>
      <c r="E23" s="43">
        <v>266</v>
      </c>
      <c r="F23" s="43">
        <v>334</v>
      </c>
      <c r="G23" s="43">
        <v>16</v>
      </c>
      <c r="H23" s="43">
        <v>110</v>
      </c>
      <c r="I23" s="43">
        <v>24</v>
      </c>
      <c r="J23" s="43">
        <v>5</v>
      </c>
      <c r="K23" s="43">
        <v>11</v>
      </c>
      <c r="L23" s="43">
        <v>2</v>
      </c>
      <c r="M23" s="43">
        <v>6</v>
      </c>
    </row>
    <row r="24" spans="1:13" s="40" customFormat="1" ht="11.25" x14ac:dyDescent="0.2">
      <c r="A24" s="45"/>
      <c r="B24" s="42" t="s">
        <v>37</v>
      </c>
      <c r="C24" s="43">
        <f t="shared" si="2"/>
        <v>3219</v>
      </c>
      <c r="D24" s="43">
        <v>529</v>
      </c>
      <c r="E24" s="43">
        <v>1007</v>
      </c>
      <c r="F24" s="43">
        <v>561</v>
      </c>
      <c r="G24" s="43">
        <v>96</v>
      </c>
      <c r="H24" s="43">
        <v>586</v>
      </c>
      <c r="I24" s="43">
        <v>225</v>
      </c>
      <c r="J24" s="43">
        <v>43</v>
      </c>
      <c r="K24" s="43">
        <v>171</v>
      </c>
      <c r="L24" s="43">
        <v>1</v>
      </c>
      <c r="M24" s="43">
        <v>0</v>
      </c>
    </row>
    <row r="25" spans="1:13" s="40" customFormat="1" ht="11.25" x14ac:dyDescent="0.2">
      <c r="A25" s="41" t="s">
        <v>20</v>
      </c>
      <c r="B25" s="42"/>
      <c r="C25" s="43">
        <f t="shared" si="2"/>
        <v>8921</v>
      </c>
      <c r="D25" s="43">
        <f>SUM(D26:D30)</f>
        <v>52</v>
      </c>
      <c r="E25" s="43">
        <f t="shared" ref="E25:M25" si="5">SUM(E26:E30)</f>
        <v>203</v>
      </c>
      <c r="F25" s="43">
        <f t="shared" si="5"/>
        <v>587</v>
      </c>
      <c r="G25" s="43">
        <f t="shared" si="5"/>
        <v>321</v>
      </c>
      <c r="H25" s="43">
        <f t="shared" si="5"/>
        <v>313</v>
      </c>
      <c r="I25" s="43">
        <f t="shared" si="5"/>
        <v>172</v>
      </c>
      <c r="J25" s="43">
        <f t="shared" si="5"/>
        <v>43</v>
      </c>
      <c r="K25" s="43">
        <f t="shared" si="5"/>
        <v>118</v>
      </c>
      <c r="L25" s="43">
        <f t="shared" si="5"/>
        <v>2986</v>
      </c>
      <c r="M25" s="43">
        <f t="shared" si="5"/>
        <v>4126</v>
      </c>
    </row>
    <row r="26" spans="1:13" s="40" customFormat="1" ht="11.25" x14ac:dyDescent="0.2">
      <c r="A26" s="44"/>
      <c r="B26" s="42" t="s">
        <v>1</v>
      </c>
      <c r="C26" s="43">
        <f t="shared" si="2"/>
        <v>7321</v>
      </c>
      <c r="D26" s="43">
        <v>3</v>
      </c>
      <c r="E26" s="43">
        <v>46</v>
      </c>
      <c r="F26" s="43">
        <v>195</v>
      </c>
      <c r="G26" s="43">
        <v>2</v>
      </c>
      <c r="H26" s="43">
        <v>8</v>
      </c>
      <c r="I26" s="43">
        <v>1</v>
      </c>
      <c r="J26" s="43">
        <v>0</v>
      </c>
      <c r="K26" s="43">
        <v>0</v>
      </c>
      <c r="L26" s="43">
        <v>2983</v>
      </c>
      <c r="M26" s="43">
        <v>4083</v>
      </c>
    </row>
    <row r="27" spans="1:13" s="40" customFormat="1" ht="11.25" x14ac:dyDescent="0.2">
      <c r="A27" s="44"/>
      <c r="B27" s="42" t="s">
        <v>21</v>
      </c>
      <c r="C27" s="43">
        <f t="shared" si="2"/>
        <v>1150</v>
      </c>
      <c r="D27" s="43">
        <v>29</v>
      </c>
      <c r="E27" s="43">
        <v>105</v>
      </c>
      <c r="F27" s="43">
        <v>260</v>
      </c>
      <c r="G27" s="43">
        <v>287</v>
      </c>
      <c r="H27" s="43">
        <v>249</v>
      </c>
      <c r="I27" s="43">
        <v>110</v>
      </c>
      <c r="J27" s="43">
        <v>40</v>
      </c>
      <c r="K27" s="43">
        <v>63</v>
      </c>
      <c r="L27" s="43">
        <v>1</v>
      </c>
      <c r="M27" s="43">
        <v>6</v>
      </c>
    </row>
    <row r="28" spans="1:13" s="40" customFormat="1" ht="11.25" x14ac:dyDescent="0.2">
      <c r="A28" s="44"/>
      <c r="B28" s="42" t="s">
        <v>25</v>
      </c>
      <c r="C28" s="43">
        <f t="shared" si="2"/>
        <v>344</v>
      </c>
      <c r="D28" s="43">
        <v>16</v>
      </c>
      <c r="E28" s="43">
        <v>36</v>
      </c>
      <c r="F28" s="43">
        <v>110</v>
      </c>
      <c r="G28" s="43">
        <v>23</v>
      </c>
      <c r="H28" s="43">
        <v>39</v>
      </c>
      <c r="I28" s="43">
        <v>45</v>
      </c>
      <c r="J28" s="43">
        <v>3</v>
      </c>
      <c r="K28" s="43">
        <v>33</v>
      </c>
      <c r="L28" s="43">
        <v>2</v>
      </c>
      <c r="M28" s="43">
        <v>37</v>
      </c>
    </row>
    <row r="29" spans="1:13" s="40" customFormat="1" ht="11.25" x14ac:dyDescent="0.2">
      <c r="A29" s="44"/>
      <c r="B29" s="41" t="s">
        <v>31</v>
      </c>
      <c r="C29" s="46">
        <f t="shared" si="2"/>
        <v>106</v>
      </c>
      <c r="D29" s="46">
        <v>4</v>
      </c>
      <c r="E29" s="46">
        <v>16</v>
      </c>
      <c r="F29" s="46">
        <v>22</v>
      </c>
      <c r="G29" s="46">
        <v>9</v>
      </c>
      <c r="H29" s="46">
        <v>17</v>
      </c>
      <c r="I29" s="46">
        <v>16</v>
      </c>
      <c r="J29" s="46">
        <v>0</v>
      </c>
      <c r="K29" s="46">
        <v>22</v>
      </c>
      <c r="L29" s="46">
        <v>0</v>
      </c>
      <c r="M29" s="46">
        <v>0</v>
      </c>
    </row>
    <row r="30" spans="1:13" s="40" customFormat="1" ht="11.25" x14ac:dyDescent="0.2">
      <c r="B30" s="41" t="s">
        <v>23</v>
      </c>
      <c r="C30" s="46">
        <f t="shared" si="2"/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</row>
    <row r="31" spans="1:13" s="40" customFormat="1" ht="5.25" customHeight="1" x14ac:dyDescent="0.2">
      <c r="A31" s="173"/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</row>
    <row r="32" spans="1:13" s="40" customFormat="1" ht="12" customHeight="1" x14ac:dyDescent="0.2">
      <c r="A32" s="159" t="s">
        <v>58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</row>
    <row r="33" spans="1:13" s="48" customFormat="1" ht="12" customHeight="1" x14ac:dyDescent="0.2">
      <c r="A33" s="174" t="s">
        <v>47</v>
      </c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</row>
    <row r="34" spans="1:13" s="48" customFormat="1" ht="12" customHeight="1" x14ac:dyDescent="0.2">
      <c r="A34" s="163" t="s">
        <v>38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</row>
    <row r="35" spans="1:13" s="48" customFormat="1" ht="12" customHeight="1" x14ac:dyDescent="0.2">
      <c r="A35" s="176" t="s">
        <v>41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</row>
    <row r="36" spans="1:13" s="40" customFormat="1" ht="5.25" customHeight="1" x14ac:dyDescent="0.2">
      <c r="A36" s="177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</row>
    <row r="37" spans="1:13" s="48" customFormat="1" ht="12" customHeight="1" x14ac:dyDescent="0.2">
      <c r="A37" s="163" t="s">
        <v>63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</row>
    <row r="38" spans="1:13" s="48" customFormat="1" ht="5.25" customHeight="1" x14ac:dyDescent="0.2">
      <c r="A38" s="178"/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</row>
    <row r="39" spans="1:13" s="48" customFormat="1" ht="12" customHeight="1" x14ac:dyDescent="0.2">
      <c r="A39" s="163" t="s">
        <v>62</v>
      </c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</row>
    <row r="40" spans="1:13" s="48" customFormat="1" ht="12" customHeight="1" x14ac:dyDescent="0.2">
      <c r="A40" s="163" t="s">
        <v>42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</row>
    <row r="41" spans="1:13" s="48" customFormat="1" ht="12" x14ac:dyDescent="0.2">
      <c r="C41" s="57"/>
      <c r="L41" s="32"/>
      <c r="M41" s="32"/>
    </row>
    <row r="42" spans="1:13" s="48" customFormat="1" ht="12" x14ac:dyDescent="0.2">
      <c r="C42" s="57"/>
      <c r="L42" s="32"/>
      <c r="M42" s="32"/>
    </row>
    <row r="43" spans="1:13" s="48" customFormat="1" ht="12" x14ac:dyDescent="0.2">
      <c r="A43" s="58"/>
      <c r="B43" s="58"/>
      <c r="C43" s="59"/>
      <c r="L43" s="32"/>
      <c r="M43" s="32"/>
    </row>
  </sheetData>
  <mergeCells count="18">
    <mergeCell ref="A39:M39"/>
    <mergeCell ref="A40:M40"/>
    <mergeCell ref="A34:M34"/>
    <mergeCell ref="A35:M35"/>
    <mergeCell ref="A36:M36"/>
    <mergeCell ref="A37:M37"/>
    <mergeCell ref="A38:M38"/>
    <mergeCell ref="D6:K6"/>
    <mergeCell ref="L6:M6"/>
    <mergeCell ref="A31:M31"/>
    <mergeCell ref="A32:M32"/>
    <mergeCell ref="A33:M33"/>
    <mergeCell ref="A1:M1"/>
    <mergeCell ref="A2:M2"/>
    <mergeCell ref="A3:M3"/>
    <mergeCell ref="A4:M4"/>
    <mergeCell ref="D5:K5"/>
    <mergeCell ref="L5:M5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pane ySplit="7" topLeftCell="A8" activePane="bottomLeft" state="frozen"/>
      <selection pane="bottomLeft" sqref="A1:K1"/>
    </sheetView>
  </sheetViews>
  <sheetFormatPr defaultRowHeight="12.75" x14ac:dyDescent="0.2"/>
  <cols>
    <col min="1" max="1" width="2.7109375" customWidth="1"/>
    <col min="2" max="2" width="31" customWidth="1"/>
    <col min="3" max="11" width="11.7109375" customWidth="1"/>
    <col min="14" max="14" width="15" customWidth="1"/>
  </cols>
  <sheetData>
    <row r="1" spans="1:13" ht="12" customHeight="1" x14ac:dyDescent="0.2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3" s="28" customFormat="1" ht="12" customHeight="1" x14ac:dyDescent="0.2">
      <c r="A2" s="165" t="s">
        <v>49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</row>
    <row r="3" spans="1:13" ht="12" customHeight="1" x14ac:dyDescent="0.2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</row>
    <row r="4" spans="1:13" ht="12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</row>
    <row r="5" spans="1:13" s="32" customFormat="1" ht="12" customHeight="1" x14ac:dyDescent="0.2">
      <c r="A5" s="29"/>
      <c r="B5" s="29"/>
      <c r="C5" s="30" t="s">
        <v>26</v>
      </c>
      <c r="D5" s="30" t="s">
        <v>2</v>
      </c>
      <c r="E5" s="30" t="s">
        <v>3</v>
      </c>
      <c r="F5" s="30" t="s">
        <v>4</v>
      </c>
      <c r="G5" s="30" t="s">
        <v>32</v>
      </c>
      <c r="H5" s="30" t="s">
        <v>6</v>
      </c>
      <c r="I5" s="30" t="s">
        <v>7</v>
      </c>
      <c r="J5" s="30" t="s">
        <v>8</v>
      </c>
      <c r="K5" s="31" t="s">
        <v>9</v>
      </c>
      <c r="M5" s="33"/>
    </row>
    <row r="6" spans="1:13" s="32" customFormat="1" ht="12" customHeight="1" x14ac:dyDescent="0.2">
      <c r="A6" s="34"/>
      <c r="B6" s="34"/>
      <c r="C6" s="35"/>
      <c r="D6" s="35"/>
      <c r="E6" s="35"/>
      <c r="F6" s="35"/>
      <c r="G6" s="35"/>
      <c r="H6" s="35"/>
      <c r="I6" s="35"/>
      <c r="J6" s="35"/>
      <c r="K6" s="36"/>
      <c r="M6" s="33"/>
    </row>
    <row r="7" spans="1:13" s="32" customFormat="1" ht="12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3" s="40" customFormat="1" ht="12" customHeight="1" x14ac:dyDescent="0.2">
      <c r="A8" s="38" t="s">
        <v>33</v>
      </c>
      <c r="B8" s="38"/>
      <c r="C8" s="39">
        <f>SUM(C9,C13,C18,C24)</f>
        <v>240800</v>
      </c>
      <c r="D8" s="39">
        <f t="shared" ref="D8:K8" si="0">SUM(D9,D13,D18,D24)</f>
        <v>5626</v>
      </c>
      <c r="E8" s="39">
        <f t="shared" si="0"/>
        <v>21693</v>
      </c>
      <c r="F8" s="39">
        <f t="shared" si="0"/>
        <v>47853</v>
      </c>
      <c r="G8" s="39">
        <f t="shared" si="0"/>
        <v>54497</v>
      </c>
      <c r="H8" s="39">
        <f t="shared" si="0"/>
        <v>16533</v>
      </c>
      <c r="I8" s="39">
        <f t="shared" si="0"/>
        <v>12394</v>
      </c>
      <c r="J8" s="39">
        <f t="shared" si="0"/>
        <v>35326</v>
      </c>
      <c r="K8" s="39">
        <f t="shared" si="0"/>
        <v>46878</v>
      </c>
    </row>
    <row r="9" spans="1:13" s="40" customFormat="1" ht="11.25" x14ac:dyDescent="0.2">
      <c r="A9" s="41" t="s">
        <v>11</v>
      </c>
      <c r="B9" s="42"/>
      <c r="C9" s="43">
        <f>SUM(C10:C12)</f>
        <v>133326</v>
      </c>
      <c r="D9" s="43">
        <f t="shared" ref="D9:K9" si="1">SUM(D10:D12)</f>
        <v>4710</v>
      </c>
      <c r="E9" s="43">
        <f t="shared" si="1"/>
        <v>16606</v>
      </c>
      <c r="F9" s="43">
        <f t="shared" si="1"/>
        <v>31191</v>
      </c>
      <c r="G9" s="43">
        <f t="shared" si="1"/>
        <v>26727</v>
      </c>
      <c r="H9" s="43">
        <f t="shared" si="1"/>
        <v>13512</v>
      </c>
      <c r="I9" s="43">
        <f t="shared" si="1"/>
        <v>7799</v>
      </c>
      <c r="J9" s="43">
        <f t="shared" si="1"/>
        <v>13933</v>
      </c>
      <c r="K9" s="43">
        <f t="shared" si="1"/>
        <v>18848</v>
      </c>
    </row>
    <row r="10" spans="1:13" s="40" customFormat="1" ht="11.25" x14ac:dyDescent="0.2">
      <c r="A10" s="44"/>
      <c r="B10" s="42" t="s">
        <v>12</v>
      </c>
      <c r="C10" s="43">
        <f>SUM(D10:K10)</f>
        <v>112944</v>
      </c>
      <c r="D10" s="43">
        <v>4611</v>
      </c>
      <c r="E10" s="43">
        <v>15544</v>
      </c>
      <c r="F10" s="43">
        <v>26441</v>
      </c>
      <c r="G10" s="43">
        <v>21541</v>
      </c>
      <c r="H10" s="43">
        <v>11949</v>
      </c>
      <c r="I10" s="43">
        <v>6350</v>
      </c>
      <c r="J10" s="43">
        <v>10842</v>
      </c>
      <c r="K10" s="43">
        <v>15666</v>
      </c>
    </row>
    <row r="11" spans="1:13" s="40" customFormat="1" ht="11.25" x14ac:dyDescent="0.2">
      <c r="A11" s="44"/>
      <c r="B11" s="42" t="s">
        <v>13</v>
      </c>
      <c r="C11" s="43">
        <f t="shared" ref="C11:C28" si="2">SUM(D11:K11)</f>
        <v>13245</v>
      </c>
      <c r="D11" s="43">
        <v>5</v>
      </c>
      <c r="E11" s="43">
        <v>593</v>
      </c>
      <c r="F11" s="43">
        <v>3150</v>
      </c>
      <c r="G11" s="43">
        <v>2869</v>
      </c>
      <c r="H11" s="43">
        <v>1225</v>
      </c>
      <c r="I11" s="43">
        <v>1057</v>
      </c>
      <c r="J11" s="43">
        <v>2145</v>
      </c>
      <c r="K11" s="43">
        <v>2201</v>
      </c>
    </row>
    <row r="12" spans="1:13" s="40" customFormat="1" ht="11.25" x14ac:dyDescent="0.2">
      <c r="A12" s="45"/>
      <c r="B12" s="42" t="s">
        <v>14</v>
      </c>
      <c r="C12" s="43">
        <f t="shared" si="2"/>
        <v>7137</v>
      </c>
      <c r="D12" s="43">
        <v>94</v>
      </c>
      <c r="E12" s="43">
        <v>469</v>
      </c>
      <c r="F12" s="43">
        <v>1600</v>
      </c>
      <c r="G12" s="43">
        <v>2317</v>
      </c>
      <c r="H12" s="43">
        <v>338</v>
      </c>
      <c r="I12" s="43">
        <v>392</v>
      </c>
      <c r="J12" s="43">
        <v>946</v>
      </c>
      <c r="K12" s="43">
        <v>981</v>
      </c>
    </row>
    <row r="13" spans="1:13" s="40" customFormat="1" ht="11.25" x14ac:dyDescent="0.2">
      <c r="A13" s="41" t="s">
        <v>15</v>
      </c>
      <c r="B13" s="42"/>
      <c r="C13" s="43">
        <f>SUM(C14:C17)</f>
        <v>28200</v>
      </c>
      <c r="D13" s="43">
        <f t="shared" ref="D13:K13" si="3">SUM(D14:D17)</f>
        <v>635</v>
      </c>
      <c r="E13" s="43">
        <f t="shared" si="3"/>
        <v>2569</v>
      </c>
      <c r="F13" s="43">
        <f t="shared" si="3"/>
        <v>3046</v>
      </c>
      <c r="G13" s="43">
        <f t="shared" si="3"/>
        <v>3996</v>
      </c>
      <c r="H13" s="43">
        <f t="shared" si="3"/>
        <v>1047</v>
      </c>
      <c r="I13" s="43">
        <f t="shared" si="3"/>
        <v>682</v>
      </c>
      <c r="J13" s="43">
        <f t="shared" si="3"/>
        <v>7191</v>
      </c>
      <c r="K13" s="43">
        <f t="shared" si="3"/>
        <v>9034</v>
      </c>
    </row>
    <row r="14" spans="1:13" s="40" customFormat="1" ht="11.25" x14ac:dyDescent="0.2">
      <c r="A14" s="44"/>
      <c r="B14" s="42" t="s">
        <v>29</v>
      </c>
      <c r="C14" s="43">
        <f t="shared" si="2"/>
        <v>329</v>
      </c>
      <c r="D14" s="43">
        <v>77</v>
      </c>
      <c r="E14" s="43">
        <v>166</v>
      </c>
      <c r="F14" s="43">
        <v>40</v>
      </c>
      <c r="G14" s="43">
        <v>13</v>
      </c>
      <c r="H14" s="43">
        <v>10</v>
      </c>
      <c r="I14" s="43">
        <v>4</v>
      </c>
      <c r="J14" s="43">
        <v>16</v>
      </c>
      <c r="K14" s="43">
        <v>3</v>
      </c>
    </row>
    <row r="15" spans="1:13" s="40" customFormat="1" ht="11.25" x14ac:dyDescent="0.2">
      <c r="A15" s="44"/>
      <c r="B15" s="42" t="s">
        <v>34</v>
      </c>
      <c r="C15" s="43">
        <f t="shared" si="2"/>
        <v>38</v>
      </c>
      <c r="D15" s="43">
        <v>6</v>
      </c>
      <c r="E15" s="43">
        <v>20</v>
      </c>
      <c r="F15" s="43">
        <v>0</v>
      </c>
      <c r="G15" s="43">
        <v>0</v>
      </c>
      <c r="H15" s="43">
        <v>0</v>
      </c>
      <c r="I15" s="43">
        <v>0</v>
      </c>
      <c r="J15" s="43">
        <v>12</v>
      </c>
      <c r="K15" s="43">
        <v>0</v>
      </c>
    </row>
    <row r="16" spans="1:13" s="40" customFormat="1" ht="11.25" x14ac:dyDescent="0.2">
      <c r="A16" s="44"/>
      <c r="B16" s="42" t="s">
        <v>35</v>
      </c>
      <c r="C16" s="43">
        <f t="shared" si="2"/>
        <v>3818</v>
      </c>
      <c r="D16" s="43">
        <v>305</v>
      </c>
      <c r="E16" s="43">
        <v>678</v>
      </c>
      <c r="F16" s="43">
        <v>367</v>
      </c>
      <c r="G16" s="43">
        <v>401</v>
      </c>
      <c r="H16" s="43">
        <v>103</v>
      </c>
      <c r="I16" s="43">
        <v>4</v>
      </c>
      <c r="J16" s="43">
        <v>696</v>
      </c>
      <c r="K16" s="43">
        <v>1264</v>
      </c>
    </row>
    <row r="17" spans="1:13" s="40" customFormat="1" ht="11.25" x14ac:dyDescent="0.2">
      <c r="A17" s="45"/>
      <c r="B17" s="42" t="s">
        <v>16</v>
      </c>
      <c r="C17" s="43">
        <f t="shared" si="2"/>
        <v>24015</v>
      </c>
      <c r="D17" s="43">
        <v>247</v>
      </c>
      <c r="E17" s="43">
        <v>1705</v>
      </c>
      <c r="F17" s="43">
        <v>2639</v>
      </c>
      <c r="G17" s="43">
        <v>3582</v>
      </c>
      <c r="H17" s="43">
        <v>934</v>
      </c>
      <c r="I17" s="43">
        <v>674</v>
      </c>
      <c r="J17" s="43">
        <v>6467</v>
      </c>
      <c r="K17" s="43">
        <v>7767</v>
      </c>
    </row>
    <row r="18" spans="1:13" s="40" customFormat="1" ht="11.25" x14ac:dyDescent="0.2">
      <c r="A18" s="41" t="s">
        <v>17</v>
      </c>
      <c r="B18" s="42"/>
      <c r="C18" s="43">
        <f>SUM(C19:C23)</f>
        <v>4281</v>
      </c>
      <c r="D18" s="43">
        <f t="shared" ref="D18:K18" si="4">SUM(D19:D23)</f>
        <v>223</v>
      </c>
      <c r="E18" s="43">
        <f t="shared" si="4"/>
        <v>1222</v>
      </c>
      <c r="F18" s="43">
        <f t="shared" si="4"/>
        <v>605</v>
      </c>
      <c r="G18" s="43">
        <f t="shared" si="4"/>
        <v>325</v>
      </c>
      <c r="H18" s="43">
        <f t="shared" si="4"/>
        <v>230</v>
      </c>
      <c r="I18" s="43">
        <f t="shared" si="4"/>
        <v>29</v>
      </c>
      <c r="J18" s="43">
        <f t="shared" si="4"/>
        <v>533</v>
      </c>
      <c r="K18" s="43">
        <f t="shared" si="4"/>
        <v>1114</v>
      </c>
    </row>
    <row r="19" spans="1:13" s="40" customFormat="1" ht="11.25" x14ac:dyDescent="0.2">
      <c r="A19" s="44"/>
      <c r="B19" s="42" t="s">
        <v>18</v>
      </c>
      <c r="C19" s="43">
        <f t="shared" si="2"/>
        <v>2323</v>
      </c>
      <c r="D19" s="43">
        <v>140</v>
      </c>
      <c r="E19" s="43">
        <v>828</v>
      </c>
      <c r="F19" s="43">
        <v>367</v>
      </c>
      <c r="G19" s="43">
        <v>143</v>
      </c>
      <c r="H19" s="43">
        <v>142</v>
      </c>
      <c r="I19" s="43">
        <v>16</v>
      </c>
      <c r="J19" s="43">
        <v>290</v>
      </c>
      <c r="K19" s="43">
        <v>397</v>
      </c>
    </row>
    <row r="20" spans="1:13" s="40" customFormat="1" ht="11.25" x14ac:dyDescent="0.2">
      <c r="A20" s="44"/>
      <c r="B20" s="42" t="s">
        <v>27</v>
      </c>
      <c r="C20" s="43">
        <f t="shared" si="2"/>
        <v>62</v>
      </c>
      <c r="D20" s="43">
        <v>2</v>
      </c>
      <c r="E20" s="43">
        <v>16</v>
      </c>
      <c r="F20" s="43">
        <v>3</v>
      </c>
      <c r="G20" s="43">
        <v>4</v>
      </c>
      <c r="H20" s="43">
        <v>0</v>
      </c>
      <c r="I20" s="43">
        <v>0</v>
      </c>
      <c r="J20" s="43">
        <v>8</v>
      </c>
      <c r="K20" s="43">
        <v>29</v>
      </c>
    </row>
    <row r="21" spans="1:13" s="40" customFormat="1" ht="11.25" x14ac:dyDescent="0.2">
      <c r="A21" s="44"/>
      <c r="B21" s="42" t="s">
        <v>36</v>
      </c>
      <c r="C21" s="43">
        <f t="shared" si="2"/>
        <v>265</v>
      </c>
      <c r="D21" s="43">
        <v>7</v>
      </c>
      <c r="E21" s="43">
        <v>48</v>
      </c>
      <c r="F21" s="43">
        <v>42</v>
      </c>
      <c r="G21" s="43">
        <v>49</v>
      </c>
      <c r="H21" s="43">
        <v>5</v>
      </c>
      <c r="I21" s="43">
        <v>3</v>
      </c>
      <c r="J21" s="43">
        <v>30</v>
      </c>
      <c r="K21" s="43">
        <v>81</v>
      </c>
    </row>
    <row r="22" spans="1:13" s="40" customFormat="1" ht="11.25" x14ac:dyDescent="0.2">
      <c r="A22" s="44"/>
      <c r="B22" s="42" t="s">
        <v>19</v>
      </c>
      <c r="C22" s="43">
        <f t="shared" si="2"/>
        <v>110</v>
      </c>
      <c r="D22" s="43">
        <v>11</v>
      </c>
      <c r="E22" s="43">
        <v>53</v>
      </c>
      <c r="F22" s="43">
        <v>7</v>
      </c>
      <c r="G22" s="43">
        <v>1</v>
      </c>
      <c r="H22" s="43">
        <v>3</v>
      </c>
      <c r="I22" s="43">
        <v>0</v>
      </c>
      <c r="J22" s="43">
        <v>14</v>
      </c>
      <c r="K22" s="43">
        <v>21</v>
      </c>
    </row>
    <row r="23" spans="1:13" s="40" customFormat="1" ht="11.25" x14ac:dyDescent="0.2">
      <c r="A23" s="45"/>
      <c r="B23" s="42" t="s">
        <v>37</v>
      </c>
      <c r="C23" s="43">
        <f t="shared" si="2"/>
        <v>1521</v>
      </c>
      <c r="D23" s="43">
        <v>63</v>
      </c>
      <c r="E23" s="43">
        <v>277</v>
      </c>
      <c r="F23" s="43">
        <v>186</v>
      </c>
      <c r="G23" s="43">
        <v>128</v>
      </c>
      <c r="H23" s="43">
        <v>80</v>
      </c>
      <c r="I23" s="43">
        <v>10</v>
      </c>
      <c r="J23" s="43">
        <v>191</v>
      </c>
      <c r="K23" s="43">
        <v>586</v>
      </c>
    </row>
    <row r="24" spans="1:13" s="40" customFormat="1" ht="11.25" x14ac:dyDescent="0.2">
      <c r="A24" s="41" t="s">
        <v>20</v>
      </c>
      <c r="B24" s="42"/>
      <c r="C24" s="43">
        <f>SUM(C25:C29)</f>
        <v>74993</v>
      </c>
      <c r="D24" s="43">
        <f t="shared" ref="D24:K24" si="5">SUM(D25:D29)</f>
        <v>58</v>
      </c>
      <c r="E24" s="43">
        <f t="shared" si="5"/>
        <v>1296</v>
      </c>
      <c r="F24" s="43">
        <f t="shared" si="5"/>
        <v>13011</v>
      </c>
      <c r="G24" s="43">
        <f t="shared" si="5"/>
        <v>23449</v>
      </c>
      <c r="H24" s="43">
        <f t="shared" si="5"/>
        <v>1744</v>
      </c>
      <c r="I24" s="43">
        <f t="shared" si="5"/>
        <v>3884</v>
      </c>
      <c r="J24" s="43">
        <f t="shared" si="5"/>
        <v>13669</v>
      </c>
      <c r="K24" s="43">
        <f t="shared" si="5"/>
        <v>17882</v>
      </c>
    </row>
    <row r="25" spans="1:13" s="40" customFormat="1" ht="11.25" x14ac:dyDescent="0.2">
      <c r="A25" s="44"/>
      <c r="B25" s="42" t="s">
        <v>1</v>
      </c>
      <c r="C25" s="43">
        <f t="shared" si="2"/>
        <v>1116</v>
      </c>
      <c r="D25" s="43">
        <v>0</v>
      </c>
      <c r="E25" s="43">
        <v>0</v>
      </c>
      <c r="F25" s="43">
        <v>30</v>
      </c>
      <c r="G25" s="43">
        <v>423</v>
      </c>
      <c r="H25" s="43">
        <v>9</v>
      </c>
      <c r="I25" s="43">
        <v>7</v>
      </c>
      <c r="J25" s="43">
        <v>165</v>
      </c>
      <c r="K25" s="43">
        <v>482</v>
      </c>
    </row>
    <row r="26" spans="1:13" s="40" customFormat="1" ht="11.25" x14ac:dyDescent="0.2">
      <c r="A26" s="44"/>
      <c r="B26" s="42" t="s">
        <v>21</v>
      </c>
      <c r="C26" s="43">
        <f t="shared" si="2"/>
        <v>2181</v>
      </c>
      <c r="D26" s="43">
        <v>8</v>
      </c>
      <c r="E26" s="43">
        <v>46</v>
      </c>
      <c r="F26" s="43">
        <v>610</v>
      </c>
      <c r="G26" s="43">
        <v>555</v>
      </c>
      <c r="H26" s="43">
        <v>73</v>
      </c>
      <c r="I26" s="43">
        <v>115</v>
      </c>
      <c r="J26" s="43">
        <v>404</v>
      </c>
      <c r="K26" s="43">
        <v>370</v>
      </c>
    </row>
    <row r="27" spans="1:13" s="40" customFormat="1" ht="11.25" x14ac:dyDescent="0.2">
      <c r="A27" s="44"/>
      <c r="B27" s="42" t="s">
        <v>25</v>
      </c>
      <c r="C27" s="43">
        <f t="shared" si="2"/>
        <v>38244</v>
      </c>
      <c r="D27" s="43">
        <v>48</v>
      </c>
      <c r="E27" s="43">
        <v>1181</v>
      </c>
      <c r="F27" s="43">
        <v>8001</v>
      </c>
      <c r="G27" s="43">
        <v>10818</v>
      </c>
      <c r="H27" s="43">
        <v>1218</v>
      </c>
      <c r="I27" s="43">
        <v>1895</v>
      </c>
      <c r="J27" s="43">
        <v>6431</v>
      </c>
      <c r="K27" s="43">
        <v>8652</v>
      </c>
    </row>
    <row r="28" spans="1:13" s="40" customFormat="1" ht="11.25" x14ac:dyDescent="0.2">
      <c r="A28" s="44"/>
      <c r="B28" s="42" t="s">
        <v>31</v>
      </c>
      <c r="C28" s="46">
        <f t="shared" si="2"/>
        <v>32734</v>
      </c>
      <c r="D28" s="46">
        <v>2</v>
      </c>
      <c r="E28" s="46">
        <v>69</v>
      </c>
      <c r="F28" s="46">
        <v>4370</v>
      </c>
      <c r="G28" s="46">
        <v>11310</v>
      </c>
      <c r="H28" s="46">
        <v>444</v>
      </c>
      <c r="I28" s="46">
        <v>1852</v>
      </c>
      <c r="J28" s="46">
        <v>6471</v>
      </c>
      <c r="K28" s="46">
        <v>8216</v>
      </c>
    </row>
    <row r="29" spans="1:13" s="40" customFormat="1" ht="11.25" x14ac:dyDescent="0.2">
      <c r="A29" s="44"/>
      <c r="B29" s="40" t="s">
        <v>23</v>
      </c>
      <c r="C29" s="46">
        <f>SUM(D29:K29)</f>
        <v>718</v>
      </c>
      <c r="D29" s="46">
        <v>0</v>
      </c>
      <c r="E29" s="46">
        <v>0</v>
      </c>
      <c r="F29" s="46">
        <v>0</v>
      </c>
      <c r="G29" s="46">
        <v>343</v>
      </c>
      <c r="H29" s="46">
        <v>0</v>
      </c>
      <c r="I29" s="46">
        <v>15</v>
      </c>
      <c r="J29" s="46">
        <v>198</v>
      </c>
      <c r="K29" s="46">
        <v>162</v>
      </c>
    </row>
    <row r="30" spans="1:13" s="40" customFormat="1" ht="5.25" customHeight="1" x14ac:dyDescent="0.2">
      <c r="A30" s="173"/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04"/>
      <c r="M30" s="104"/>
    </row>
    <row r="31" spans="1:13" s="40" customFormat="1" ht="12" customHeight="1" x14ac:dyDescent="0.2">
      <c r="A31" s="176" t="s">
        <v>58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38"/>
      <c r="M31" s="138"/>
    </row>
    <row r="32" spans="1:13" s="48" customFormat="1" ht="12" customHeight="1" x14ac:dyDescent="0.2">
      <c r="A32" s="180" t="s">
        <v>47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99"/>
      <c r="M32" s="99"/>
    </row>
    <row r="33" spans="1:13" s="48" customFormat="1" ht="12" customHeight="1" x14ac:dyDescent="0.2">
      <c r="A33" s="163" t="s">
        <v>38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02"/>
      <c r="M33" s="102"/>
    </row>
    <row r="34" spans="1:13" s="48" customFormat="1" ht="12" customHeight="1" x14ac:dyDescent="0.2">
      <c r="A34" s="181" t="s">
        <v>66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02"/>
      <c r="M34" s="102"/>
    </row>
    <row r="35" spans="1:13" s="48" customFormat="1" ht="5.25" customHeight="1" x14ac:dyDescent="0.2">
      <c r="A35" s="177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02"/>
      <c r="M35" s="102"/>
    </row>
    <row r="36" spans="1:13" s="48" customFormat="1" ht="12" customHeight="1" x14ac:dyDescent="0.2">
      <c r="A36" s="163" t="s">
        <v>63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02"/>
      <c r="M36" s="102"/>
    </row>
    <row r="37" spans="1:13" s="48" customFormat="1" ht="5.25" customHeight="1" x14ac:dyDescent="0.2">
      <c r="A37" s="178"/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01"/>
      <c r="M37" s="101"/>
    </row>
    <row r="38" spans="1:13" s="48" customFormat="1" ht="12" customHeight="1" x14ac:dyDescent="0.2">
      <c r="A38" s="163" t="s">
        <v>62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42"/>
      <c r="M38" s="142"/>
    </row>
    <row r="39" spans="1:13" s="48" customFormat="1" ht="12" customHeight="1" x14ac:dyDescent="0.2">
      <c r="A39" s="163" t="s">
        <v>42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02"/>
      <c r="M39" s="102"/>
    </row>
    <row r="40" spans="1:13" s="48" customFormat="1" ht="11.25" x14ac:dyDescent="0.2"/>
    <row r="41" spans="1:13" s="48" customFormat="1" ht="11.25" x14ac:dyDescent="0.2"/>
  </sheetData>
  <mergeCells count="14">
    <mergeCell ref="A38:K38"/>
    <mergeCell ref="A39:K39"/>
    <mergeCell ref="A33:K33"/>
    <mergeCell ref="A34:K34"/>
    <mergeCell ref="A35:K35"/>
    <mergeCell ref="A36:K36"/>
    <mergeCell ref="A37:K37"/>
    <mergeCell ref="A31:K31"/>
    <mergeCell ref="A32:K32"/>
    <mergeCell ref="A1:K1"/>
    <mergeCell ref="A2:K2"/>
    <mergeCell ref="A3:K3"/>
    <mergeCell ref="A4:K4"/>
    <mergeCell ref="A30:K30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86"/>
  <sheetViews>
    <sheetView zoomScaleNormal="100" workbookViewId="0">
      <pane ySplit="8" topLeftCell="A9" activePane="bottomLeft" state="frozen"/>
      <selection pane="bottomLeft" sqref="A1:M1"/>
    </sheetView>
  </sheetViews>
  <sheetFormatPr defaultRowHeight="12.75" x14ac:dyDescent="0.2"/>
  <cols>
    <col min="1" max="1" width="2.7109375" customWidth="1"/>
    <col min="2" max="2" width="30.7109375" customWidth="1"/>
    <col min="3" max="3" width="10.28515625" style="2" customWidth="1"/>
    <col min="4" max="4" width="9.7109375" customWidth="1"/>
    <col min="5" max="8" width="9.7109375" style="25" customWidth="1"/>
    <col min="9" max="13" width="9.7109375" customWidth="1"/>
    <col min="15" max="16" width="9.140625" style="109"/>
    <col min="17" max="17" width="21.85546875" style="109" customWidth="1"/>
    <col min="18" max="35" width="9.140625" style="109"/>
    <col min="36" max="36" width="18.140625" style="109" customWidth="1"/>
    <col min="37" max="37" width="11.5703125" style="109" customWidth="1"/>
    <col min="38" max="38" width="11.140625" style="109" customWidth="1"/>
    <col min="39" max="53" width="9.140625" style="109"/>
  </cols>
  <sheetData>
    <row r="1" spans="1:53" s="1" customFormat="1" ht="12" customHeight="1" x14ac:dyDescent="0.2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</row>
    <row r="2" spans="1:53" s="2" customFormat="1" ht="12" customHeight="1" x14ac:dyDescent="0.2">
      <c r="A2" s="149" t="s">
        <v>43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</row>
    <row r="3" spans="1:53" s="3" customFormat="1" ht="12" customHeight="1" x14ac:dyDescent="0.2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</row>
    <row r="4" spans="1:53" s="3" customFormat="1" ht="12" customHeight="1" x14ac:dyDescent="0.2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</row>
    <row r="5" spans="1:53" s="4" customFormat="1" ht="12" customHeight="1" x14ac:dyDescent="0.2">
      <c r="A5" s="145"/>
      <c r="B5" s="145"/>
      <c r="C5" s="20" t="s">
        <v>26</v>
      </c>
      <c r="D5" s="146" t="s">
        <v>0</v>
      </c>
      <c r="E5" s="147"/>
      <c r="F5" s="147"/>
      <c r="G5" s="147"/>
      <c r="H5" s="147"/>
      <c r="I5" s="147"/>
      <c r="J5" s="147"/>
      <c r="K5" s="147"/>
      <c r="L5" s="148" t="s">
        <v>1</v>
      </c>
      <c r="M5" s="145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</row>
    <row r="6" spans="1:53" s="1" customFormat="1" ht="12" customHeight="1" x14ac:dyDescent="0.2">
      <c r="A6" s="143"/>
      <c r="B6" s="143"/>
      <c r="C6" s="21"/>
      <c r="D6" s="153"/>
      <c r="E6" s="154"/>
      <c r="F6" s="154"/>
      <c r="G6" s="154"/>
      <c r="H6" s="154"/>
      <c r="I6" s="154"/>
      <c r="J6" s="154"/>
      <c r="K6" s="154"/>
      <c r="L6" s="155"/>
      <c r="M6" s="143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</row>
    <row r="7" spans="1:53" s="1" customFormat="1" ht="12" customHeight="1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66" t="s">
        <v>39</v>
      </c>
      <c r="M7" s="66" t="s">
        <v>40</v>
      </c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</row>
    <row r="8" spans="1:53" s="1" customFormat="1" ht="12" customHeight="1" x14ac:dyDescent="0.2">
      <c r="A8" s="5"/>
      <c r="B8" s="5"/>
      <c r="C8" s="7"/>
      <c r="D8" s="8" t="s">
        <v>2</v>
      </c>
      <c r="E8" s="8" t="s">
        <v>3</v>
      </c>
      <c r="F8" s="8" t="s">
        <v>4</v>
      </c>
      <c r="G8" s="8" t="s">
        <v>5</v>
      </c>
      <c r="H8" s="8" t="s">
        <v>6</v>
      </c>
      <c r="I8" s="8" t="s">
        <v>7</v>
      </c>
      <c r="J8" s="8" t="s">
        <v>8</v>
      </c>
      <c r="K8" s="8" t="s">
        <v>9</v>
      </c>
      <c r="L8" s="6" t="s">
        <v>3</v>
      </c>
      <c r="M8" s="6" t="s">
        <v>10</v>
      </c>
      <c r="N8" s="22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</row>
    <row r="9" spans="1:53" s="9" customFormat="1" ht="11.25" customHeight="1" x14ac:dyDescent="0.2">
      <c r="A9" s="38" t="s">
        <v>33</v>
      </c>
      <c r="B9" s="38"/>
      <c r="C9" s="39">
        <f>SUM(C10,C14,C18,C24)</f>
        <v>281230</v>
      </c>
      <c r="D9" s="39">
        <f t="shared" ref="D9:M9" si="0">SUM(D10,D14,D18,D24)</f>
        <v>10081</v>
      </c>
      <c r="E9" s="39">
        <f t="shared" si="0"/>
        <v>30805</v>
      </c>
      <c r="F9" s="39">
        <f t="shared" si="0"/>
        <v>55044</v>
      </c>
      <c r="G9" s="39">
        <f t="shared" si="0"/>
        <v>56937</v>
      </c>
      <c r="H9" s="39">
        <f t="shared" si="0"/>
        <v>22642</v>
      </c>
      <c r="I9" s="39">
        <f t="shared" si="0"/>
        <v>14569</v>
      </c>
      <c r="J9" s="39">
        <f t="shared" si="0"/>
        <v>36072</v>
      </c>
      <c r="K9" s="39">
        <f t="shared" si="0"/>
        <v>47939</v>
      </c>
      <c r="L9" s="38">
        <f t="shared" si="0"/>
        <v>2992</v>
      </c>
      <c r="M9" s="38">
        <f t="shared" si="0"/>
        <v>4149</v>
      </c>
      <c r="N9" s="23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</row>
    <row r="10" spans="1:53" s="9" customFormat="1" ht="11.25" customHeight="1" x14ac:dyDescent="0.2">
      <c r="A10" s="41" t="s">
        <v>11</v>
      </c>
      <c r="B10" s="42"/>
      <c r="C10" s="43">
        <f>SUM(C11:C13)</f>
        <v>142517</v>
      </c>
      <c r="D10" s="43">
        <f t="shared" ref="D10:M10" si="1">SUM(D11:D13)</f>
        <v>6016</v>
      </c>
      <c r="E10" s="43">
        <f t="shared" si="1"/>
        <v>20281</v>
      </c>
      <c r="F10" s="43">
        <f t="shared" si="1"/>
        <v>33121</v>
      </c>
      <c r="G10" s="43">
        <f t="shared" si="1"/>
        <v>26554</v>
      </c>
      <c r="H10" s="43">
        <f t="shared" si="1"/>
        <v>15603</v>
      </c>
      <c r="I10" s="43">
        <f t="shared" si="1"/>
        <v>8424</v>
      </c>
      <c r="J10" s="43">
        <f t="shared" si="1"/>
        <v>13956</v>
      </c>
      <c r="K10" s="43">
        <f t="shared" si="1"/>
        <v>18547</v>
      </c>
      <c r="L10" s="42">
        <f t="shared" si="1"/>
        <v>0</v>
      </c>
      <c r="M10" s="42">
        <f t="shared" si="1"/>
        <v>15</v>
      </c>
      <c r="N10" s="23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</row>
    <row r="11" spans="1:53" s="9" customFormat="1" ht="11.25" customHeight="1" x14ac:dyDescent="0.2">
      <c r="A11" s="44"/>
      <c r="B11" s="42" t="s">
        <v>12</v>
      </c>
      <c r="C11" s="43">
        <f>SUM(D11:M11)</f>
        <v>119192</v>
      </c>
      <c r="D11" s="43">
        <f>SUM('Pianura 2004-2009'!D11,'Montagna 2004-2009'!D10)</f>
        <v>5795</v>
      </c>
      <c r="E11" s="43">
        <f>SUM('Pianura 2004-2009'!E11,'Montagna 2004-2009'!E10)</f>
        <v>19018</v>
      </c>
      <c r="F11" s="43">
        <f>SUM('Pianura 2004-2009'!F11,'Montagna 2004-2009'!F10)</f>
        <v>27403</v>
      </c>
      <c r="G11" s="43">
        <f>SUM('Pianura 2004-2009'!G11,'Montagna 2004-2009'!G10)</f>
        <v>20633</v>
      </c>
      <c r="H11" s="43">
        <f>SUM('Pianura 2004-2009'!H11,'Montagna 2004-2009'!H10)</f>
        <v>13751</v>
      </c>
      <c r="I11" s="43">
        <f>SUM('Pianura 2004-2009'!I11,'Montagna 2004-2009'!I10)</f>
        <v>6837</v>
      </c>
      <c r="J11" s="43">
        <f>SUM('Pianura 2004-2009'!J11,'Montagna 2004-2009'!J10)</f>
        <v>10683</v>
      </c>
      <c r="K11" s="43">
        <f>SUM('Pianura 2004-2009'!K11,'Montagna 2004-2009'!K10)</f>
        <v>15057</v>
      </c>
      <c r="L11" s="42">
        <f>SUM('Pianura 2004-2009'!L11,'Montagna 2004-2009'!L10)</f>
        <v>0</v>
      </c>
      <c r="M11" s="42">
        <f>SUM('Pianura 2004-2009'!M11,'Montagna 2004-2009'!M10)</f>
        <v>15</v>
      </c>
      <c r="N11" s="23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</row>
    <row r="12" spans="1:53" s="9" customFormat="1" ht="11.25" customHeight="1" x14ac:dyDescent="0.2">
      <c r="A12" s="44"/>
      <c r="B12" s="42" t="s">
        <v>13</v>
      </c>
      <c r="C12" s="43">
        <f t="shared" ref="C12:C13" si="2">SUM(D12:M12)</f>
        <v>16112</v>
      </c>
      <c r="D12" s="43">
        <f>SUM('Pianura 2004-2009'!D12,'Montagna 2004-2009'!D11)</f>
        <v>8</v>
      </c>
      <c r="E12" s="43">
        <f>SUM('Pianura 2004-2009'!E12,'Montagna 2004-2009'!E11)</f>
        <v>710</v>
      </c>
      <c r="F12" s="43">
        <f>SUM('Pianura 2004-2009'!F12,'Montagna 2004-2009'!F11)</f>
        <v>3998</v>
      </c>
      <c r="G12" s="43">
        <f>SUM('Pianura 2004-2009'!G12,'Montagna 2004-2009'!G11)</f>
        <v>3715</v>
      </c>
      <c r="H12" s="43">
        <f>SUM('Pianura 2004-2009'!H12,'Montagna 2004-2009'!H11)</f>
        <v>1396</v>
      </c>
      <c r="I12" s="43">
        <f>SUM('Pianura 2004-2009'!I12,'Montagna 2004-2009'!I11)</f>
        <v>1205</v>
      </c>
      <c r="J12" s="43">
        <f>SUM('Pianura 2004-2009'!J12,'Montagna 2004-2009'!J11)</f>
        <v>2546</v>
      </c>
      <c r="K12" s="43">
        <f>SUM('Pianura 2004-2009'!K12,'Montagna 2004-2009'!K11)</f>
        <v>2534</v>
      </c>
      <c r="L12" s="42">
        <f>SUM('Pianura 2004-2009'!L12,'Montagna 2004-2009'!L11)</f>
        <v>0</v>
      </c>
      <c r="M12" s="42">
        <f>SUM('Pianura 2004-2009'!M12,'Montagna 2004-2009'!M11)</f>
        <v>0</v>
      </c>
      <c r="N12" s="23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</row>
    <row r="13" spans="1:53" s="9" customFormat="1" ht="11.25" customHeight="1" x14ac:dyDescent="0.2">
      <c r="A13" s="45"/>
      <c r="B13" s="42" t="s">
        <v>14</v>
      </c>
      <c r="C13" s="43">
        <f t="shared" si="2"/>
        <v>7213</v>
      </c>
      <c r="D13" s="43">
        <f>SUM('Pianura 2004-2009'!D13,'Montagna 2004-2009'!D12)</f>
        <v>213</v>
      </c>
      <c r="E13" s="43">
        <f>SUM('Pianura 2004-2009'!E13,'Montagna 2004-2009'!E12)</f>
        <v>553</v>
      </c>
      <c r="F13" s="43">
        <f>SUM('Pianura 2004-2009'!F13,'Montagna 2004-2009'!F12)</f>
        <v>1720</v>
      </c>
      <c r="G13" s="43">
        <f>SUM('Pianura 2004-2009'!G13,'Montagna 2004-2009'!G12)</f>
        <v>2206</v>
      </c>
      <c r="H13" s="43">
        <f>SUM('Pianura 2004-2009'!H13,'Montagna 2004-2009'!H12)</f>
        <v>456</v>
      </c>
      <c r="I13" s="43">
        <f>SUM('Pianura 2004-2009'!I13,'Montagna 2004-2009'!I12)</f>
        <v>382</v>
      </c>
      <c r="J13" s="43">
        <f>SUM('Pianura 2004-2009'!J13,'Montagna 2004-2009'!J12)</f>
        <v>727</v>
      </c>
      <c r="K13" s="43">
        <f>SUM('Pianura 2004-2009'!K13,'Montagna 2004-2009'!K12)</f>
        <v>956</v>
      </c>
      <c r="L13" s="42">
        <f>SUM('Pianura 2004-2009'!L13,'Montagna 2004-2009'!L12)</f>
        <v>0</v>
      </c>
      <c r="M13" s="42">
        <f>SUM('Pianura 2004-2009'!M13,'Montagna 2004-2009'!M12)</f>
        <v>0</v>
      </c>
      <c r="N13" s="23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</row>
    <row r="14" spans="1:53" s="9" customFormat="1" ht="12" customHeight="1" x14ac:dyDescent="0.2">
      <c r="A14" s="41" t="s">
        <v>15</v>
      </c>
      <c r="B14" s="42"/>
      <c r="C14" s="43">
        <f>SUM(C15:C17)</f>
        <v>36661</v>
      </c>
      <c r="D14" s="43">
        <f t="shared" ref="D14:M14" si="3">SUM(D15:D17)</f>
        <v>1873</v>
      </c>
      <c r="E14" s="43">
        <f t="shared" si="3"/>
        <v>3682</v>
      </c>
      <c r="F14" s="43">
        <f t="shared" si="3"/>
        <v>4972</v>
      </c>
      <c r="G14" s="43">
        <f t="shared" si="3"/>
        <v>4789</v>
      </c>
      <c r="H14" s="43">
        <f t="shared" si="3"/>
        <v>2903</v>
      </c>
      <c r="I14" s="43">
        <f t="shared" si="3"/>
        <v>1227</v>
      </c>
      <c r="J14" s="43">
        <f t="shared" si="3"/>
        <v>7561</v>
      </c>
      <c r="K14" s="43">
        <f t="shared" si="3"/>
        <v>9654</v>
      </c>
      <c r="L14" s="42">
        <f t="shared" si="3"/>
        <v>0</v>
      </c>
      <c r="M14" s="42">
        <f t="shared" si="3"/>
        <v>0</v>
      </c>
      <c r="N14" s="23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</row>
    <row r="15" spans="1:53" s="9" customFormat="1" ht="11.25" customHeight="1" x14ac:dyDescent="0.2">
      <c r="A15" s="44"/>
      <c r="B15" s="42" t="s">
        <v>29</v>
      </c>
      <c r="C15" s="43">
        <f>SUM(D15:M15)</f>
        <v>1859</v>
      </c>
      <c r="D15" s="43">
        <f>SUM('Pianura 2004-2009'!D15,'Montagna 2004-2009'!D14)</f>
        <v>492</v>
      </c>
      <c r="E15" s="43">
        <f>SUM('Pianura 2004-2009'!E15,'Montagna 2004-2009'!E14)</f>
        <v>413</v>
      </c>
      <c r="F15" s="43">
        <f>SUM('Pianura 2004-2009'!F15,'Montagna 2004-2009'!F14)</f>
        <v>355</v>
      </c>
      <c r="G15" s="43">
        <f>SUM('Pianura 2004-2009'!G15,'Montagna 2004-2009'!G14)</f>
        <v>56</v>
      </c>
      <c r="H15" s="43">
        <f>SUM('Pianura 2004-2009'!H15,'Montagna 2004-2009'!H14)</f>
        <v>376</v>
      </c>
      <c r="I15" s="43">
        <f>SUM('Pianura 2004-2009'!I15,'Montagna 2004-2009'!I14)</f>
        <v>53</v>
      </c>
      <c r="J15" s="43">
        <f>SUM('Pianura 2004-2009'!J15,'Montagna 2004-2009'!J14)</f>
        <v>73</v>
      </c>
      <c r="K15" s="43">
        <f>SUM('Pianura 2004-2009'!K15,'Montagna 2004-2009'!K14)</f>
        <v>41</v>
      </c>
      <c r="L15" s="42">
        <f>SUM('Pianura 2004-2009'!L15,'Montagna 2004-2009'!L14)</f>
        <v>0</v>
      </c>
      <c r="M15" s="42">
        <f>SUM('Pianura 2004-2009'!M15,'Montagna 2004-2009'!M14)</f>
        <v>0</v>
      </c>
      <c r="N15" s="23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</row>
    <row r="16" spans="1:53" s="9" customFormat="1" ht="11.25" customHeight="1" x14ac:dyDescent="0.2">
      <c r="A16" s="44"/>
      <c r="B16" s="42" t="s">
        <v>30</v>
      </c>
      <c r="C16" s="43">
        <f t="shared" ref="C16:C17" si="4">SUM(D16:M16)</f>
        <v>9146</v>
      </c>
      <c r="D16" s="43">
        <f>SUM('Pianura 2004-2009'!D16:D17,'Montagna 2004-2009'!D15:D16)</f>
        <v>1112</v>
      </c>
      <c r="E16" s="43">
        <f>SUM('Pianura 2004-2009'!E16:E17,'Montagna 2004-2009'!E15:E16)</f>
        <v>1604</v>
      </c>
      <c r="F16" s="43">
        <f>SUM('Pianura 2004-2009'!F16:F17,'Montagna 2004-2009'!F15:F16)</f>
        <v>1437</v>
      </c>
      <c r="G16" s="43">
        <f>SUM('Pianura 2004-2009'!G16:G17,'Montagna 2004-2009'!G15:G16)</f>
        <v>674</v>
      </c>
      <c r="H16" s="43">
        <f>SUM('Pianura 2004-2009'!H16:H17,'Montagna 2004-2009'!H15:H16)</f>
        <v>1573</v>
      </c>
      <c r="I16" s="43">
        <f>SUM('Pianura 2004-2009'!I16:I17,'Montagna 2004-2009'!I15:I16)</f>
        <v>448</v>
      </c>
      <c r="J16" s="43">
        <f>SUM('Pianura 2004-2009'!J16:J17,'Montagna 2004-2009'!J15:J16)</f>
        <v>898</v>
      </c>
      <c r="K16" s="43">
        <f>SUM('Pianura 2004-2009'!K16:K17,'Montagna 2004-2009'!K15:K16)</f>
        <v>1400</v>
      </c>
      <c r="L16" s="42">
        <f>SUM('Pianura 2004-2009'!L16:L17,'Montagna 2004-2009'!L15:L16)</f>
        <v>0</v>
      </c>
      <c r="M16" s="42">
        <f>SUM('Pianura 2004-2009'!M16:M17,'Montagna 2004-2009'!M15:M16)</f>
        <v>0</v>
      </c>
      <c r="N16" s="23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</row>
    <row r="17" spans="1:53" s="9" customFormat="1" ht="11.25" customHeight="1" x14ac:dyDescent="0.2">
      <c r="A17" s="44"/>
      <c r="B17" s="42" t="s">
        <v>16</v>
      </c>
      <c r="C17" s="43">
        <f t="shared" si="4"/>
        <v>25656</v>
      </c>
      <c r="D17" s="43">
        <f>SUM('Pianura 2004-2009'!D18,'Montagna 2004-2009'!D17)</f>
        <v>269</v>
      </c>
      <c r="E17" s="43">
        <f>SUM('Pianura 2004-2009'!E18,'Montagna 2004-2009'!E17)</f>
        <v>1665</v>
      </c>
      <c r="F17" s="43">
        <f>SUM('Pianura 2004-2009'!F18,'Montagna 2004-2009'!F17)</f>
        <v>3180</v>
      </c>
      <c r="G17" s="43">
        <f>SUM('Pianura 2004-2009'!G18,'Montagna 2004-2009'!G17)</f>
        <v>4059</v>
      </c>
      <c r="H17" s="43">
        <f>SUM('Pianura 2004-2009'!H18,'Montagna 2004-2009'!H17)</f>
        <v>954</v>
      </c>
      <c r="I17" s="43">
        <f>SUM('Pianura 2004-2009'!I18,'Montagna 2004-2009'!I17)</f>
        <v>726</v>
      </c>
      <c r="J17" s="43">
        <f>SUM('Pianura 2004-2009'!J18,'Montagna 2004-2009'!J17)</f>
        <v>6590</v>
      </c>
      <c r="K17" s="43">
        <f>SUM('Pianura 2004-2009'!K18,'Montagna 2004-2009'!K17)</f>
        <v>8213</v>
      </c>
      <c r="L17" s="42">
        <f>SUM('Pianura 2004-2009'!L18,'Montagna 2004-2009'!L17)</f>
        <v>0</v>
      </c>
      <c r="M17" s="42">
        <f>SUM('Pianura 2004-2009'!M18,'Montagna 2004-2009'!M17)</f>
        <v>0</v>
      </c>
      <c r="N17" s="23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</row>
    <row r="18" spans="1:53" s="9" customFormat="1" ht="11.25" customHeight="1" x14ac:dyDescent="0.2">
      <c r="A18" s="45" t="s">
        <v>17</v>
      </c>
      <c r="B18" s="42"/>
      <c r="C18" s="43">
        <f>SUM(C19:C23)</f>
        <v>15943</v>
      </c>
      <c r="D18" s="43">
        <f t="shared" ref="D18:M18" si="5">SUM(D19:D23)</f>
        <v>2075</v>
      </c>
      <c r="E18" s="43">
        <f t="shared" si="5"/>
        <v>5131</v>
      </c>
      <c r="F18" s="43">
        <f t="shared" si="5"/>
        <v>3060</v>
      </c>
      <c r="G18" s="43">
        <f t="shared" si="5"/>
        <v>713</v>
      </c>
      <c r="H18" s="43">
        <f t="shared" si="5"/>
        <v>2146</v>
      </c>
      <c r="I18" s="43">
        <f t="shared" si="5"/>
        <v>678</v>
      </c>
      <c r="J18" s="43">
        <f t="shared" si="5"/>
        <v>655</v>
      </c>
      <c r="K18" s="43">
        <f t="shared" si="5"/>
        <v>1470</v>
      </c>
      <c r="L18" s="42">
        <f t="shared" si="5"/>
        <v>6</v>
      </c>
      <c r="M18" s="42">
        <f t="shared" si="5"/>
        <v>9</v>
      </c>
      <c r="N18" s="23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</row>
    <row r="19" spans="1:53" s="9" customFormat="1" ht="11.25" customHeight="1" x14ac:dyDescent="0.2">
      <c r="A19" s="41"/>
      <c r="B19" s="42" t="s">
        <v>18</v>
      </c>
      <c r="C19" s="43">
        <f>SUM(D19:M19)</f>
        <v>8132</v>
      </c>
      <c r="D19" s="43">
        <f>SUM('Pianura 2004-2009'!D20,'Montagna 2004-2009'!D19)</f>
        <v>1040</v>
      </c>
      <c r="E19" s="43">
        <f>SUM('Pianura 2004-2009'!E20,'Montagna 2004-2009'!E19)</f>
        <v>2951</v>
      </c>
      <c r="F19" s="43">
        <f>SUM('Pianura 2004-2009'!F20,'Montagna 2004-2009'!F19)</f>
        <v>1720</v>
      </c>
      <c r="G19" s="43">
        <f>SUM('Pianura 2004-2009'!G20,'Montagna 2004-2009'!G19)</f>
        <v>317</v>
      </c>
      <c r="H19" s="43">
        <f>SUM('Pianura 2004-2009'!H20,'Montagna 2004-2009'!H19)</f>
        <v>1073</v>
      </c>
      <c r="I19" s="43">
        <f>SUM('Pianura 2004-2009'!I20,'Montagna 2004-2009'!I19)</f>
        <v>224</v>
      </c>
      <c r="J19" s="43">
        <f>SUM('Pianura 2004-2009'!J20,'Montagna 2004-2009'!J19)</f>
        <v>346</v>
      </c>
      <c r="K19" s="43">
        <f>SUM('Pianura 2004-2009'!K20,'Montagna 2004-2009'!K19)</f>
        <v>456</v>
      </c>
      <c r="L19" s="42">
        <f>SUM('Pianura 2004-2009'!L20,'Montagna 2004-2009'!L19)</f>
        <v>3</v>
      </c>
      <c r="M19" s="42">
        <f>SUM('Pianura 2004-2009'!M20,'Montagna 2004-2009'!M19)</f>
        <v>2</v>
      </c>
      <c r="N19" s="23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</row>
    <row r="20" spans="1:53" s="9" customFormat="1" ht="11.25" customHeight="1" x14ac:dyDescent="0.2">
      <c r="A20" s="44"/>
      <c r="B20" s="42" t="s">
        <v>27</v>
      </c>
      <c r="C20" s="43">
        <f t="shared" ref="C20:C23" si="6">SUM(D20:M20)</f>
        <v>1139</v>
      </c>
      <c r="D20" s="43">
        <f>SUM('Pianura 2004-2009'!D21,'Montagna 2004-2009'!D20)</f>
        <v>236</v>
      </c>
      <c r="E20" s="43">
        <f>SUM('Pianura 2004-2009'!E21,'Montagna 2004-2009'!E20)</f>
        <v>360</v>
      </c>
      <c r="F20" s="43">
        <f>SUM('Pianura 2004-2009'!F21,'Montagna 2004-2009'!F20)</f>
        <v>142</v>
      </c>
      <c r="G20" s="43">
        <f>SUM('Pianura 2004-2009'!G21,'Montagna 2004-2009'!G20)</f>
        <v>40</v>
      </c>
      <c r="H20" s="43">
        <f>SUM('Pianura 2004-2009'!H21,'Montagna 2004-2009'!H20)</f>
        <v>185</v>
      </c>
      <c r="I20" s="43">
        <f>SUM('Pianura 2004-2009'!I21,'Montagna 2004-2009'!I20)</f>
        <v>81</v>
      </c>
      <c r="J20" s="43">
        <f>SUM('Pianura 2004-2009'!J21,'Montagna 2004-2009'!J20)</f>
        <v>17</v>
      </c>
      <c r="K20" s="43">
        <f>SUM('Pianura 2004-2009'!K21,'Montagna 2004-2009'!K20)</f>
        <v>78</v>
      </c>
      <c r="L20" s="42">
        <f>SUM('Pianura 2004-2009'!L21,'Montagna 2004-2009'!L20)</f>
        <v>0</v>
      </c>
      <c r="M20" s="42">
        <f>SUM('Pianura 2004-2009'!M21,'Montagna 2004-2009'!M20)</f>
        <v>0</v>
      </c>
      <c r="N20" s="23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</row>
    <row r="21" spans="1:53" s="9" customFormat="1" ht="11.25" customHeight="1" x14ac:dyDescent="0.2">
      <c r="A21" s="44"/>
      <c r="B21" s="42" t="s">
        <v>28</v>
      </c>
      <c r="C21" s="43">
        <f t="shared" si="6"/>
        <v>1102</v>
      </c>
      <c r="D21" s="43">
        <f>SUM('Pianura 2004-2009'!D22,'Montagna 2004-2009'!D21)</f>
        <v>132</v>
      </c>
      <c r="E21" s="43">
        <f>SUM('Pianura 2004-2009'!E22,'Montagna 2004-2009'!E21)</f>
        <v>258</v>
      </c>
      <c r="F21" s="43">
        <f>SUM('Pianura 2004-2009'!F22,'Montagna 2004-2009'!F21)</f>
        <v>130</v>
      </c>
      <c r="G21" s="43">
        <f>SUM('Pianura 2004-2009'!G22,'Montagna 2004-2009'!G21)</f>
        <v>115</v>
      </c>
      <c r="H21" s="43">
        <f>SUM('Pianura 2004-2009'!H22,'Montagna 2004-2009'!H21)</f>
        <v>118</v>
      </c>
      <c r="I21" s="43">
        <f>SUM('Pianura 2004-2009'!I22,'Montagna 2004-2009'!I21)</f>
        <v>137</v>
      </c>
      <c r="J21" s="43">
        <f>SUM('Pianura 2004-2009'!J22,'Montagna 2004-2009'!J21)</f>
        <v>43</v>
      </c>
      <c r="K21" s="43">
        <f>SUM('Pianura 2004-2009'!K22,'Montagna 2004-2009'!K21)</f>
        <v>168</v>
      </c>
      <c r="L21" s="42">
        <f>SUM('Pianura 2004-2009'!L22,'Montagna 2004-2009'!L21)</f>
        <v>0</v>
      </c>
      <c r="M21" s="42">
        <f>SUM('Pianura 2004-2009'!M22,'Montagna 2004-2009'!M21)</f>
        <v>1</v>
      </c>
      <c r="N21" s="23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</row>
    <row r="22" spans="1:53" s="9" customFormat="1" ht="11.25" customHeight="1" x14ac:dyDescent="0.2">
      <c r="A22" s="44"/>
      <c r="B22" s="42" t="s">
        <v>19</v>
      </c>
      <c r="C22" s="43">
        <f t="shared" si="6"/>
        <v>956</v>
      </c>
      <c r="D22" s="43">
        <f>SUM('Pianura 2004-2009'!D23,'Montagna 2004-2009'!D22)</f>
        <v>97</v>
      </c>
      <c r="E22" s="43">
        <f>SUM('Pianura 2004-2009'!E23,'Montagna 2004-2009'!E22)</f>
        <v>317</v>
      </c>
      <c r="F22" s="43">
        <f>SUM('Pianura 2004-2009'!F23,'Montagna 2004-2009'!F22)</f>
        <v>330</v>
      </c>
      <c r="G22" s="43">
        <f>SUM('Pianura 2004-2009'!G23,'Montagna 2004-2009'!G22)</f>
        <v>17</v>
      </c>
      <c r="H22" s="43">
        <f>SUM('Pianura 2004-2009'!H23,'Montagna 2004-2009'!H22)</f>
        <v>113</v>
      </c>
      <c r="I22" s="43">
        <f>SUM('Pianura 2004-2009'!I23,'Montagna 2004-2009'!I22)</f>
        <v>25</v>
      </c>
      <c r="J22" s="43">
        <f>SUM('Pianura 2004-2009'!J23,'Montagna 2004-2009'!J22)</f>
        <v>16</v>
      </c>
      <c r="K22" s="43">
        <f>SUM('Pianura 2004-2009'!K23,'Montagna 2004-2009'!K22)</f>
        <v>33</v>
      </c>
      <c r="L22" s="42">
        <f>SUM('Pianura 2004-2009'!L23,'Montagna 2004-2009'!L22)</f>
        <v>2</v>
      </c>
      <c r="M22" s="42">
        <f>SUM('Pianura 2004-2009'!M23,'Montagna 2004-2009'!M22)</f>
        <v>6</v>
      </c>
      <c r="N22" s="23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</row>
    <row r="23" spans="1:53" s="9" customFormat="1" ht="11.25" customHeight="1" x14ac:dyDescent="0.2">
      <c r="A23" s="44"/>
      <c r="B23" s="42" t="s">
        <v>24</v>
      </c>
      <c r="C23" s="43">
        <f t="shared" si="6"/>
        <v>4614</v>
      </c>
      <c r="D23" s="43">
        <f>SUM('Pianura 2004-2009'!D24,'Montagna 2004-2009'!D23)</f>
        <v>570</v>
      </c>
      <c r="E23" s="43">
        <f>SUM('Pianura 2004-2009'!E24,'Montagna 2004-2009'!E23)</f>
        <v>1245</v>
      </c>
      <c r="F23" s="43">
        <f>SUM('Pianura 2004-2009'!F24,'Montagna 2004-2009'!F23)</f>
        <v>738</v>
      </c>
      <c r="G23" s="43">
        <f>SUM('Pianura 2004-2009'!G24,'Montagna 2004-2009'!G23)</f>
        <v>224</v>
      </c>
      <c r="H23" s="43">
        <f>SUM('Pianura 2004-2009'!H24,'Montagna 2004-2009'!H23)</f>
        <v>657</v>
      </c>
      <c r="I23" s="43">
        <f>SUM('Pianura 2004-2009'!I24,'Montagna 2004-2009'!I23)</f>
        <v>211</v>
      </c>
      <c r="J23" s="43">
        <f>SUM('Pianura 2004-2009'!J24,'Montagna 2004-2009'!J23)</f>
        <v>233</v>
      </c>
      <c r="K23" s="43">
        <f>SUM('Pianura 2004-2009'!K24,'Montagna 2004-2009'!K23)</f>
        <v>735</v>
      </c>
      <c r="L23" s="42">
        <f>SUM('Pianura 2004-2009'!L24,'Montagna 2004-2009'!L23)</f>
        <v>1</v>
      </c>
      <c r="M23" s="42">
        <f>SUM('Pianura 2004-2009'!M24,'Montagna 2004-2009'!M23)</f>
        <v>0</v>
      </c>
      <c r="N23" s="23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</row>
    <row r="24" spans="1:53" s="9" customFormat="1" ht="11.25" customHeight="1" x14ac:dyDescent="0.2">
      <c r="A24" s="45" t="s">
        <v>20</v>
      </c>
      <c r="B24" s="42"/>
      <c r="C24" s="43">
        <f>SUM(C25:C29)</f>
        <v>86109</v>
      </c>
      <c r="D24" s="43">
        <f t="shared" ref="D24:M24" si="7">SUM(D25:D29)</f>
        <v>117</v>
      </c>
      <c r="E24" s="43">
        <f t="shared" si="7"/>
        <v>1711</v>
      </c>
      <c r="F24" s="43">
        <f t="shared" si="7"/>
        <v>13891</v>
      </c>
      <c r="G24" s="43">
        <f t="shared" si="7"/>
        <v>24881</v>
      </c>
      <c r="H24" s="43">
        <f t="shared" si="7"/>
        <v>1990</v>
      </c>
      <c r="I24" s="43">
        <f t="shared" si="7"/>
        <v>4240</v>
      </c>
      <c r="J24" s="43">
        <f t="shared" si="7"/>
        <v>13900</v>
      </c>
      <c r="K24" s="43">
        <f t="shared" si="7"/>
        <v>18268</v>
      </c>
      <c r="L24" s="42">
        <f t="shared" si="7"/>
        <v>2986</v>
      </c>
      <c r="M24" s="42">
        <f t="shared" si="7"/>
        <v>4125</v>
      </c>
      <c r="N24" s="23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</row>
    <row r="25" spans="1:53" s="9" customFormat="1" ht="11.25" customHeight="1" x14ac:dyDescent="0.2">
      <c r="A25" s="41"/>
      <c r="B25" s="42" t="s">
        <v>1</v>
      </c>
      <c r="C25" s="43">
        <f>SUM(D25:M25)</f>
        <v>8408</v>
      </c>
      <c r="D25" s="43">
        <f>SUM('Pianura 2004-2009'!D26,'Montagna 2004-2009'!D25)</f>
        <v>3</v>
      </c>
      <c r="E25" s="43">
        <f>SUM('Pianura 2004-2009'!E26,'Montagna 2004-2009'!E25)</f>
        <v>48</v>
      </c>
      <c r="F25" s="43">
        <f>SUM('Pianura 2004-2009'!F26,'Montagna 2004-2009'!F25)</f>
        <v>223</v>
      </c>
      <c r="G25" s="43">
        <f>SUM('Pianura 2004-2009'!G26,'Montagna 2004-2009'!G25)</f>
        <v>417</v>
      </c>
      <c r="H25" s="43">
        <f>SUM('Pianura 2004-2009'!H26,'Montagna 2004-2009'!H25)</f>
        <v>17</v>
      </c>
      <c r="I25" s="43">
        <f>SUM('Pianura 2004-2009'!I26,'Montagna 2004-2009'!I25)</f>
        <v>8</v>
      </c>
      <c r="J25" s="43">
        <f>SUM('Pianura 2004-2009'!J26,'Montagna 2004-2009'!J25)</f>
        <v>165</v>
      </c>
      <c r="K25" s="43">
        <f>SUM('Pianura 2004-2009'!K26,'Montagna 2004-2009'!K25)</f>
        <v>473</v>
      </c>
      <c r="L25" s="42">
        <f>SUM('Pianura 2004-2009'!L26,'Montagna 2004-2009'!L25)</f>
        <v>2983</v>
      </c>
      <c r="M25" s="42">
        <f>SUM('Pianura 2004-2009'!M26,'Montagna 2004-2009'!M25)</f>
        <v>4071</v>
      </c>
      <c r="N25" s="23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</row>
    <row r="26" spans="1:53" s="9" customFormat="1" ht="11.25" customHeight="1" x14ac:dyDescent="0.2">
      <c r="A26" s="44"/>
      <c r="B26" s="42" t="s">
        <v>21</v>
      </c>
      <c r="C26" s="43">
        <f t="shared" ref="C26:C29" si="8">SUM(D26:M26)</f>
        <v>3409</v>
      </c>
      <c r="D26" s="43">
        <f>SUM('Pianura 2004-2009'!D27,'Montagna 2004-2009'!D26)</f>
        <v>37</v>
      </c>
      <c r="E26" s="43">
        <f>SUM('Pianura 2004-2009'!E27,'Montagna 2004-2009'!E26)</f>
        <v>149</v>
      </c>
      <c r="F26" s="43">
        <f>SUM('Pianura 2004-2009'!F27,'Montagna 2004-2009'!F26)</f>
        <v>887</v>
      </c>
      <c r="G26" s="43">
        <f>SUM('Pianura 2004-2009'!G27,'Montagna 2004-2009'!G26)</f>
        <v>917</v>
      </c>
      <c r="H26" s="43">
        <f>SUM('Pianura 2004-2009'!H27,'Montagna 2004-2009'!H26)</f>
        <v>326</v>
      </c>
      <c r="I26" s="43">
        <f>SUM('Pianura 2004-2009'!I27,'Montagna 2004-2009'!I26)</f>
        <v>213</v>
      </c>
      <c r="J26" s="43">
        <f>SUM('Pianura 2004-2009'!J27,'Montagna 2004-2009'!J26)</f>
        <v>414</v>
      </c>
      <c r="K26" s="43">
        <f>SUM('Pianura 2004-2009'!K27,'Montagna 2004-2009'!K26)</f>
        <v>457</v>
      </c>
      <c r="L26" s="42">
        <f>SUM('Pianura 2004-2009'!L27,'Montagna 2004-2009'!L26)</f>
        <v>1</v>
      </c>
      <c r="M26" s="42">
        <f>SUM('Pianura 2004-2009'!M27,'Montagna 2004-2009'!M26)</f>
        <v>8</v>
      </c>
      <c r="N26" s="23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</row>
    <row r="27" spans="1:53" s="9" customFormat="1" ht="11.25" customHeight="1" x14ac:dyDescent="0.2">
      <c r="A27" s="44"/>
      <c r="B27" s="42" t="s">
        <v>25</v>
      </c>
      <c r="C27" s="43">
        <f t="shared" si="8"/>
        <v>39179</v>
      </c>
      <c r="D27" s="43">
        <f>SUM('Pianura 2004-2009'!D28,'Montagna 2004-2009'!D27)</f>
        <v>69</v>
      </c>
      <c r="E27" s="43">
        <f>SUM('Pianura 2004-2009'!E28,'Montagna 2004-2009'!E27)</f>
        <v>1423</v>
      </c>
      <c r="F27" s="43">
        <f>SUM('Pianura 2004-2009'!F28,'Montagna 2004-2009'!F27)</f>
        <v>8102</v>
      </c>
      <c r="G27" s="43">
        <f>SUM('Pianura 2004-2009'!G28,'Montagna 2004-2009'!G27)</f>
        <v>11313</v>
      </c>
      <c r="H27" s="43">
        <f>SUM('Pianura 2004-2009'!H28,'Montagna 2004-2009'!H27)</f>
        <v>1161</v>
      </c>
      <c r="I27" s="43">
        <f>SUM('Pianura 2004-2009'!I28,'Montagna 2004-2009'!I27)</f>
        <v>2001</v>
      </c>
      <c r="J27" s="43">
        <f>SUM('Pianura 2004-2009'!J28,'Montagna 2004-2009'!J27)</f>
        <v>6505</v>
      </c>
      <c r="K27" s="43">
        <f>SUM('Pianura 2004-2009'!K28,'Montagna 2004-2009'!K27)</f>
        <v>8557</v>
      </c>
      <c r="L27" s="42">
        <f>SUM('Pianura 2004-2009'!L28,'Montagna 2004-2009'!L27)</f>
        <v>2</v>
      </c>
      <c r="M27" s="42">
        <f>SUM('Pianura 2004-2009'!M28,'Montagna 2004-2009'!M27)</f>
        <v>46</v>
      </c>
      <c r="N27" s="23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</row>
    <row r="28" spans="1:53" s="9" customFormat="1" ht="11.25" customHeight="1" x14ac:dyDescent="0.2">
      <c r="A28" s="44"/>
      <c r="B28" s="42" t="s">
        <v>31</v>
      </c>
      <c r="C28" s="43">
        <f t="shared" si="8"/>
        <v>34256</v>
      </c>
      <c r="D28" s="43">
        <f>SUM('Pianura 2004-2009'!D29,'Montagna 2004-2009'!D28)</f>
        <v>8</v>
      </c>
      <c r="E28" s="43">
        <f>SUM('Pianura 2004-2009'!E29,'Montagna 2004-2009'!E28)</f>
        <v>91</v>
      </c>
      <c r="F28" s="43">
        <f>SUM('Pianura 2004-2009'!F29,'Montagna 2004-2009'!F28)</f>
        <v>4679</v>
      </c>
      <c r="G28" s="43">
        <f>SUM('Pianura 2004-2009'!G29,'Montagna 2004-2009'!G28)</f>
        <v>11834</v>
      </c>
      <c r="H28" s="43">
        <f>SUM('Pianura 2004-2009'!H29,'Montagna 2004-2009'!H28)</f>
        <v>486</v>
      </c>
      <c r="I28" s="43">
        <f>SUM('Pianura 2004-2009'!I29,'Montagna 2004-2009'!I28)</f>
        <v>2005</v>
      </c>
      <c r="J28" s="43">
        <f>SUM('Pianura 2004-2009'!J29,'Montagna 2004-2009'!J28)</f>
        <v>6589</v>
      </c>
      <c r="K28" s="43">
        <f>SUM('Pianura 2004-2009'!K29,'Montagna 2004-2009'!K28)</f>
        <v>8564</v>
      </c>
      <c r="L28" s="42">
        <f>SUM('Pianura 2004-2009'!L29,'Montagna 2004-2009'!L28)</f>
        <v>0</v>
      </c>
      <c r="M28" s="42">
        <f>SUM('Pianura 2004-2009'!M29,'Montagna 2004-2009'!M28)</f>
        <v>0</v>
      </c>
      <c r="N28" s="23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</row>
    <row r="29" spans="1:53" s="9" customFormat="1" ht="11.25" customHeight="1" x14ac:dyDescent="0.2">
      <c r="A29" s="44"/>
      <c r="B29" s="41" t="s">
        <v>23</v>
      </c>
      <c r="C29" s="46">
        <f t="shared" si="8"/>
        <v>857</v>
      </c>
      <c r="D29" s="46">
        <f>SUM('Pianura 2004-2009'!D30,'Montagna 2004-2009'!D29)</f>
        <v>0</v>
      </c>
      <c r="E29" s="46">
        <f>SUM('Pianura 2004-2009'!E30,'Montagna 2004-2009'!E29)</f>
        <v>0</v>
      </c>
      <c r="F29" s="46">
        <f>SUM('Pianura 2004-2009'!F30,'Montagna 2004-2009'!F29)</f>
        <v>0</v>
      </c>
      <c r="G29" s="46">
        <f>SUM('Pianura 2004-2009'!G30,'Montagna 2004-2009'!G29)</f>
        <v>400</v>
      </c>
      <c r="H29" s="46">
        <f>SUM('Pianura 2004-2009'!H30,'Montagna 2004-2009'!H29)</f>
        <v>0</v>
      </c>
      <c r="I29" s="46">
        <f>SUM('Pianura 2004-2009'!I30,'Montagna 2004-2009'!I29)</f>
        <v>13</v>
      </c>
      <c r="J29" s="46">
        <f>SUM('Pianura 2004-2009'!J30,'Montagna 2004-2009'!J29)</f>
        <v>227</v>
      </c>
      <c r="K29" s="46">
        <f>SUM('Pianura 2004-2009'!K30,'Montagna 2004-2009'!K29)</f>
        <v>217</v>
      </c>
      <c r="L29" s="41">
        <f>SUM('Pianura 2004-2009'!L30,'Montagna 2004-2009'!L29)</f>
        <v>0</v>
      </c>
      <c r="M29" s="41">
        <f>SUM('Pianura 2004-2009'!M30,'Montagna 2004-2009'!M29)</f>
        <v>0</v>
      </c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</row>
    <row r="30" spans="1:53" s="17" customFormat="1" ht="5.25" customHeight="1" x14ac:dyDescent="0.2">
      <c r="A30" s="152"/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</row>
    <row r="31" spans="1:53" s="121" customFormat="1" ht="12" customHeight="1" x14ac:dyDescent="0.2">
      <c r="A31" s="159" t="s">
        <v>58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</row>
    <row r="32" spans="1:53" s="123" customFormat="1" ht="12" customHeight="1" x14ac:dyDescent="0.2">
      <c r="A32" s="161" t="s">
        <v>57</v>
      </c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</row>
    <row r="33" spans="1:53" s="125" customFormat="1" ht="12" customHeight="1" x14ac:dyDescent="0.2">
      <c r="A33" s="163" t="s">
        <v>38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</row>
    <row r="34" spans="1:53" s="127" customFormat="1" ht="5.25" customHeight="1" x14ac:dyDescent="0.2">
      <c r="A34" s="157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</row>
    <row r="35" spans="1:53" s="125" customFormat="1" ht="12" customHeight="1" x14ac:dyDescent="0.2">
      <c r="A35" s="162" t="s">
        <v>61</v>
      </c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</row>
    <row r="36" spans="1:53" s="129" customFormat="1" ht="5.25" customHeight="1" x14ac:dyDescent="0.2">
      <c r="A36" s="157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</row>
    <row r="37" spans="1:53" s="131" customFormat="1" ht="12" customHeight="1" x14ac:dyDescent="0.2">
      <c r="A37" s="157" t="s">
        <v>62</v>
      </c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</row>
    <row r="38" spans="1:53" s="28" customFormat="1" ht="12" customHeight="1" x14ac:dyDescent="0.2">
      <c r="A38" s="157" t="s">
        <v>22</v>
      </c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</row>
    <row r="39" spans="1:53" ht="15" x14ac:dyDescent="0.25">
      <c r="C39"/>
      <c r="M39" s="18"/>
      <c r="O39" s="115"/>
      <c r="P39" s="115"/>
      <c r="Q39" s="81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</row>
    <row r="40" spans="1:53" x14ac:dyDescent="0.2">
      <c r="C40" s="18"/>
      <c r="D40" s="18"/>
      <c r="E40" s="26"/>
      <c r="F40" s="26"/>
      <c r="G40" s="26"/>
      <c r="H40" s="26"/>
      <c r="I40" s="18"/>
      <c r="J40" s="18"/>
      <c r="M40" s="18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3" ht="15" x14ac:dyDescent="0.25">
      <c r="B41" s="77"/>
      <c r="C41" s="77"/>
    </row>
    <row r="53" spans="37:47" x14ac:dyDescent="0.2"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</row>
    <row r="73" spans="36:47" x14ac:dyDescent="0.2"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</row>
    <row r="74" spans="36:47" x14ac:dyDescent="0.2"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</row>
    <row r="81" spans="36:47" x14ac:dyDescent="0.2">
      <c r="AL81" s="111"/>
      <c r="AM81" s="111"/>
      <c r="AN81" s="111"/>
      <c r="AO81" s="111"/>
      <c r="AP81" s="111"/>
      <c r="AQ81" s="111"/>
      <c r="AR81" s="111"/>
      <c r="AS81" s="111"/>
      <c r="AT81" s="111"/>
      <c r="AU81" s="111"/>
    </row>
    <row r="82" spans="36:47" x14ac:dyDescent="0.2">
      <c r="AJ82" s="105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  <c r="AU82" s="113"/>
    </row>
    <row r="83" spans="36:47" x14ac:dyDescent="0.2">
      <c r="AK83" s="117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</row>
    <row r="84" spans="36:47" x14ac:dyDescent="0.2">
      <c r="AK84" s="117"/>
      <c r="AL84" s="117"/>
      <c r="AM84" s="117"/>
      <c r="AN84" s="117"/>
      <c r="AO84" s="117"/>
      <c r="AP84" s="117"/>
      <c r="AQ84" s="117"/>
      <c r="AR84" s="117"/>
      <c r="AS84" s="117"/>
      <c r="AT84" s="117"/>
      <c r="AU84" s="117"/>
    </row>
    <row r="85" spans="36:47" x14ac:dyDescent="0.2">
      <c r="AK85" s="117"/>
      <c r="AL85" s="117"/>
      <c r="AM85" s="117"/>
      <c r="AN85" s="117"/>
      <c r="AO85" s="117"/>
      <c r="AP85" s="117"/>
      <c r="AQ85" s="117"/>
      <c r="AR85" s="117"/>
      <c r="AS85" s="117"/>
      <c r="AT85" s="117"/>
      <c r="AU85" s="117"/>
    </row>
    <row r="86" spans="36:47" x14ac:dyDescent="0.2">
      <c r="AK86" s="117"/>
      <c r="AL86" s="117"/>
      <c r="AM86" s="117"/>
      <c r="AN86" s="117"/>
      <c r="AO86" s="117"/>
      <c r="AP86" s="117"/>
      <c r="AQ86" s="117"/>
      <c r="AR86" s="117"/>
      <c r="AS86" s="117"/>
      <c r="AT86" s="117"/>
      <c r="AU86" s="117"/>
    </row>
  </sheetData>
  <sortState ref="O40:AI154">
    <sortCondition ref="Q42:Q156"/>
  </sortState>
  <mergeCells count="19">
    <mergeCell ref="A1:M1"/>
    <mergeCell ref="A3:M3"/>
    <mergeCell ref="A4:M4"/>
    <mergeCell ref="D6:K6"/>
    <mergeCell ref="A5:B5"/>
    <mergeCell ref="A2:M2"/>
    <mergeCell ref="A36:M36"/>
    <mergeCell ref="A6:B6"/>
    <mergeCell ref="D5:K5"/>
    <mergeCell ref="L5:M5"/>
    <mergeCell ref="A38:M38"/>
    <mergeCell ref="L6:M6"/>
    <mergeCell ref="A30:M30"/>
    <mergeCell ref="A33:M33"/>
    <mergeCell ref="A34:M34"/>
    <mergeCell ref="A37:M37"/>
    <mergeCell ref="A31:M31"/>
    <mergeCell ref="A32:M32"/>
    <mergeCell ref="A35:M35"/>
  </mergeCells>
  <phoneticPr fontId="0" type="noConversion"/>
  <pageMargins left="0.75" right="0.75" top="1" bottom="1" header="0.5" footer="0.5"/>
  <pageSetup paperSize="9" scale="92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pane ySplit="8" topLeftCell="A9" activePane="bottomLeft" state="frozen"/>
      <selection pane="bottomLeft" sqref="A1:M1"/>
    </sheetView>
  </sheetViews>
  <sheetFormatPr defaultRowHeight="12.75" x14ac:dyDescent="0.2"/>
  <cols>
    <col min="1" max="1" width="2.7109375" customWidth="1"/>
    <col min="2" max="2" width="31" customWidth="1"/>
    <col min="3" max="11" width="9.7109375" style="25" customWidth="1"/>
    <col min="12" max="13" width="9.7109375" style="62" customWidth="1"/>
    <col min="15" max="15" width="12.42578125" customWidth="1"/>
  </cols>
  <sheetData>
    <row r="1" spans="1:15" ht="12" customHeight="1" x14ac:dyDescent="0.2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5" s="28" customFormat="1" ht="12" customHeight="1" x14ac:dyDescent="0.2">
      <c r="A2" s="165" t="s">
        <v>50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</row>
    <row r="3" spans="1:15" ht="12" customHeight="1" x14ac:dyDescent="0.2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</row>
    <row r="4" spans="1:15" ht="12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</row>
    <row r="5" spans="1:15" s="32" customFormat="1" ht="12" customHeight="1" x14ac:dyDescent="0.2">
      <c r="A5" s="29"/>
      <c r="B5" s="29"/>
      <c r="C5" s="49" t="s">
        <v>26</v>
      </c>
      <c r="D5" s="183" t="s">
        <v>0</v>
      </c>
      <c r="E5" s="169"/>
      <c r="F5" s="169"/>
      <c r="G5" s="169"/>
      <c r="H5" s="169"/>
      <c r="I5" s="169"/>
      <c r="J5" s="169"/>
      <c r="K5" s="170"/>
      <c r="L5" s="183" t="s">
        <v>1</v>
      </c>
      <c r="M5" s="184"/>
      <c r="O5" s="33"/>
    </row>
    <row r="6" spans="1:15" s="32" customFormat="1" ht="12" customHeight="1" x14ac:dyDescent="0.2">
      <c r="A6" s="34"/>
      <c r="B6" s="34"/>
      <c r="C6" s="50"/>
      <c r="D6" s="185"/>
      <c r="E6" s="164"/>
      <c r="F6" s="164"/>
      <c r="G6" s="164"/>
      <c r="H6" s="164"/>
      <c r="I6" s="164"/>
      <c r="J6" s="164"/>
      <c r="K6" s="172"/>
      <c r="L6" s="185"/>
      <c r="M6" s="186"/>
      <c r="O6" s="37"/>
    </row>
    <row r="7" spans="1:15" s="32" customFormat="1" ht="12" customHeight="1" x14ac:dyDescent="0.2">
      <c r="A7" s="34"/>
      <c r="B7" s="34"/>
      <c r="C7" s="51"/>
      <c r="D7" s="51"/>
      <c r="E7" s="51"/>
      <c r="F7" s="51"/>
      <c r="G7" s="51"/>
      <c r="H7" s="51"/>
      <c r="I7" s="51"/>
      <c r="J7" s="51"/>
      <c r="K7" s="51"/>
      <c r="L7" s="52" t="s">
        <v>39</v>
      </c>
      <c r="M7" s="52" t="s">
        <v>40</v>
      </c>
      <c r="O7" s="37"/>
    </row>
    <row r="8" spans="1:15" s="32" customFormat="1" ht="12" customHeight="1" x14ac:dyDescent="0.2">
      <c r="A8" s="37"/>
      <c r="B8" s="37"/>
      <c r="C8" s="53"/>
      <c r="D8" s="60" t="s">
        <v>2</v>
      </c>
      <c r="E8" s="60" t="s">
        <v>3</v>
      </c>
      <c r="F8" s="60" t="s">
        <v>4</v>
      </c>
      <c r="G8" s="60" t="s">
        <v>32</v>
      </c>
      <c r="H8" s="60" t="s">
        <v>6</v>
      </c>
      <c r="I8" s="60" t="s">
        <v>7</v>
      </c>
      <c r="J8" s="60" t="s">
        <v>8</v>
      </c>
      <c r="K8" s="60" t="s">
        <v>9</v>
      </c>
      <c r="L8" s="52" t="s">
        <v>3</v>
      </c>
      <c r="M8" s="52" t="s">
        <v>10</v>
      </c>
    </row>
    <row r="9" spans="1:15" s="40" customFormat="1" ht="11.25" x14ac:dyDescent="0.2">
      <c r="A9" s="38" t="s">
        <v>33</v>
      </c>
      <c r="B9" s="38"/>
      <c r="C9" s="39">
        <f>SUM(C10,C14,C19,C25)</f>
        <v>40430</v>
      </c>
      <c r="D9" s="39">
        <f t="shared" ref="D9:M9" si="0">SUM(D10,D14,D19,D25)</f>
        <v>4455</v>
      </c>
      <c r="E9" s="39">
        <f t="shared" si="0"/>
        <v>9112</v>
      </c>
      <c r="F9" s="39">
        <f t="shared" si="0"/>
        <v>7191</v>
      </c>
      <c r="G9" s="39">
        <f t="shared" si="0"/>
        <v>2440</v>
      </c>
      <c r="H9" s="39">
        <f t="shared" si="0"/>
        <v>6109</v>
      </c>
      <c r="I9" s="39">
        <f t="shared" si="0"/>
        <v>2175</v>
      </c>
      <c r="J9" s="39">
        <f t="shared" si="0"/>
        <v>746</v>
      </c>
      <c r="K9" s="39">
        <f t="shared" si="0"/>
        <v>1061</v>
      </c>
      <c r="L9" s="39">
        <f t="shared" si="0"/>
        <v>2992</v>
      </c>
      <c r="M9" s="39">
        <f t="shared" si="0"/>
        <v>4149</v>
      </c>
    </row>
    <row r="10" spans="1:15" s="40" customFormat="1" ht="11.25" x14ac:dyDescent="0.2">
      <c r="A10" s="41" t="s">
        <v>11</v>
      </c>
      <c r="B10" s="38"/>
      <c r="C10" s="43">
        <f>SUM(C11:C13)</f>
        <v>12672</v>
      </c>
      <c r="D10" s="43">
        <f t="shared" ref="D10:M10" si="1">SUM(D11:D13)</f>
        <v>1340</v>
      </c>
      <c r="E10" s="43">
        <f t="shared" si="1"/>
        <v>3746</v>
      </c>
      <c r="F10" s="43">
        <f t="shared" si="1"/>
        <v>2701</v>
      </c>
      <c r="G10" s="43">
        <f t="shared" si="1"/>
        <v>1322</v>
      </c>
      <c r="H10" s="43">
        <f t="shared" si="1"/>
        <v>2025</v>
      </c>
      <c r="I10" s="43">
        <f t="shared" si="1"/>
        <v>831</v>
      </c>
      <c r="J10" s="43">
        <f t="shared" si="1"/>
        <v>313</v>
      </c>
      <c r="K10" s="43">
        <f t="shared" si="1"/>
        <v>379</v>
      </c>
      <c r="L10" s="43">
        <f t="shared" si="1"/>
        <v>0</v>
      </c>
      <c r="M10" s="43">
        <f t="shared" si="1"/>
        <v>15</v>
      </c>
    </row>
    <row r="11" spans="1:15" s="40" customFormat="1" ht="11.25" x14ac:dyDescent="0.2">
      <c r="A11" s="44"/>
      <c r="B11" s="42" t="s">
        <v>12</v>
      </c>
      <c r="C11" s="43">
        <f>SUM(D11:M11)</f>
        <v>11729</v>
      </c>
      <c r="D11" s="43">
        <v>1226</v>
      </c>
      <c r="E11" s="43">
        <v>3542</v>
      </c>
      <c r="F11" s="43">
        <v>2514</v>
      </c>
      <c r="G11" s="43">
        <v>1231</v>
      </c>
      <c r="H11" s="43">
        <v>1905</v>
      </c>
      <c r="I11" s="43">
        <v>720</v>
      </c>
      <c r="J11" s="43">
        <v>281</v>
      </c>
      <c r="K11" s="43">
        <v>295</v>
      </c>
      <c r="L11" s="56">
        <v>0</v>
      </c>
      <c r="M11" s="56">
        <v>15</v>
      </c>
    </row>
    <row r="12" spans="1:15" s="40" customFormat="1" ht="11.25" x14ac:dyDescent="0.2">
      <c r="A12" s="44"/>
      <c r="B12" s="42" t="s">
        <v>13</v>
      </c>
      <c r="C12" s="43">
        <f t="shared" ref="C12:C30" si="2">SUM(D12:M12)</f>
        <v>144</v>
      </c>
      <c r="D12" s="43">
        <v>0</v>
      </c>
      <c r="E12" s="43">
        <v>1</v>
      </c>
      <c r="F12" s="43">
        <v>12</v>
      </c>
      <c r="G12" s="43">
        <v>9</v>
      </c>
      <c r="H12" s="43">
        <v>0</v>
      </c>
      <c r="I12" s="43">
        <v>61</v>
      </c>
      <c r="J12" s="43">
        <v>17</v>
      </c>
      <c r="K12" s="43">
        <v>44</v>
      </c>
      <c r="L12" s="56">
        <v>0</v>
      </c>
      <c r="M12" s="56">
        <v>0</v>
      </c>
    </row>
    <row r="13" spans="1:15" s="40" customFormat="1" ht="11.25" x14ac:dyDescent="0.2">
      <c r="A13" s="45"/>
      <c r="B13" s="42" t="s">
        <v>14</v>
      </c>
      <c r="C13" s="43">
        <f t="shared" si="2"/>
        <v>799</v>
      </c>
      <c r="D13" s="43">
        <v>114</v>
      </c>
      <c r="E13" s="43">
        <v>203</v>
      </c>
      <c r="F13" s="43">
        <v>175</v>
      </c>
      <c r="G13" s="43">
        <v>82</v>
      </c>
      <c r="H13" s="43">
        <v>120</v>
      </c>
      <c r="I13" s="43">
        <v>50</v>
      </c>
      <c r="J13" s="43">
        <v>15</v>
      </c>
      <c r="K13" s="43">
        <v>40</v>
      </c>
      <c r="L13" s="56">
        <v>0</v>
      </c>
      <c r="M13" s="56">
        <v>0</v>
      </c>
    </row>
    <row r="14" spans="1:15" s="40" customFormat="1" ht="11.25" x14ac:dyDescent="0.2">
      <c r="A14" s="41" t="s">
        <v>15</v>
      </c>
      <c r="B14" s="42"/>
      <c r="C14" s="43">
        <f>SUM(C15:C18)</f>
        <v>6857</v>
      </c>
      <c r="D14" s="43">
        <f t="shared" ref="D14:M14" si="3">SUM(D15:D18)</f>
        <v>1200</v>
      </c>
      <c r="E14" s="43">
        <f t="shared" si="3"/>
        <v>1177</v>
      </c>
      <c r="F14" s="43">
        <f t="shared" si="3"/>
        <v>1386</v>
      </c>
      <c r="G14" s="43">
        <f t="shared" si="3"/>
        <v>336</v>
      </c>
      <c r="H14" s="43">
        <f t="shared" si="3"/>
        <v>1846</v>
      </c>
      <c r="I14" s="43">
        <f t="shared" si="3"/>
        <v>501</v>
      </c>
      <c r="J14" s="43">
        <f t="shared" si="3"/>
        <v>248</v>
      </c>
      <c r="K14" s="43">
        <f t="shared" si="3"/>
        <v>163</v>
      </c>
      <c r="L14" s="43">
        <f t="shared" si="3"/>
        <v>0</v>
      </c>
      <c r="M14" s="43">
        <f t="shared" si="3"/>
        <v>0</v>
      </c>
    </row>
    <row r="15" spans="1:15" s="40" customFormat="1" ht="11.25" x14ac:dyDescent="0.2">
      <c r="A15" s="44"/>
      <c r="B15" s="42" t="s">
        <v>29</v>
      </c>
      <c r="C15" s="43">
        <f t="shared" si="2"/>
        <v>1572</v>
      </c>
      <c r="D15" s="43">
        <v>419</v>
      </c>
      <c r="E15" s="43">
        <v>277</v>
      </c>
      <c r="F15" s="43">
        <v>307</v>
      </c>
      <c r="G15" s="43">
        <v>54</v>
      </c>
      <c r="H15" s="43">
        <v>373</v>
      </c>
      <c r="I15" s="43">
        <v>53</v>
      </c>
      <c r="J15" s="43">
        <v>53</v>
      </c>
      <c r="K15" s="43">
        <v>36</v>
      </c>
      <c r="L15" s="56">
        <v>0</v>
      </c>
      <c r="M15" s="56">
        <v>0</v>
      </c>
    </row>
    <row r="16" spans="1:15" s="40" customFormat="1" ht="11.25" x14ac:dyDescent="0.2">
      <c r="A16" s="44"/>
      <c r="B16" s="42" t="s">
        <v>34</v>
      </c>
      <c r="C16" s="43">
        <f t="shared" si="2"/>
        <v>2202</v>
      </c>
      <c r="D16" s="43">
        <v>344</v>
      </c>
      <c r="E16" s="43">
        <v>234</v>
      </c>
      <c r="F16" s="43">
        <v>614</v>
      </c>
      <c r="G16" s="43">
        <v>34</v>
      </c>
      <c r="H16" s="43">
        <v>706</v>
      </c>
      <c r="I16" s="43">
        <v>186</v>
      </c>
      <c r="J16" s="43">
        <v>60</v>
      </c>
      <c r="K16" s="43">
        <v>24</v>
      </c>
      <c r="L16" s="56">
        <v>0</v>
      </c>
      <c r="M16" s="56">
        <v>0</v>
      </c>
    </row>
    <row r="17" spans="1:13" s="40" customFormat="1" ht="11.25" x14ac:dyDescent="0.2">
      <c r="A17" s="44"/>
      <c r="B17" s="42" t="s">
        <v>35</v>
      </c>
      <c r="C17" s="43">
        <f t="shared" si="2"/>
        <v>3076</v>
      </c>
      <c r="D17" s="43">
        <v>437</v>
      </c>
      <c r="E17" s="43">
        <v>666</v>
      </c>
      <c r="F17" s="43">
        <v>461</v>
      </c>
      <c r="G17" s="43">
        <v>248</v>
      </c>
      <c r="H17" s="43">
        <v>767</v>
      </c>
      <c r="I17" s="43">
        <v>259</v>
      </c>
      <c r="J17" s="43">
        <v>135</v>
      </c>
      <c r="K17" s="43">
        <v>103</v>
      </c>
      <c r="L17" s="56">
        <v>0</v>
      </c>
      <c r="M17" s="56">
        <v>0</v>
      </c>
    </row>
    <row r="18" spans="1:13" s="40" customFormat="1" ht="11.25" x14ac:dyDescent="0.2">
      <c r="A18" s="45"/>
      <c r="B18" s="42" t="s">
        <v>16</v>
      </c>
      <c r="C18" s="43">
        <f t="shared" si="2"/>
        <v>7</v>
      </c>
      <c r="D18" s="43">
        <v>0</v>
      </c>
      <c r="E18" s="43">
        <v>0</v>
      </c>
      <c r="F18" s="43">
        <v>4</v>
      </c>
      <c r="G18" s="43">
        <v>0</v>
      </c>
      <c r="H18" s="43">
        <v>0</v>
      </c>
      <c r="I18" s="43">
        <v>3</v>
      </c>
      <c r="J18" s="43">
        <v>0</v>
      </c>
      <c r="K18" s="43">
        <v>0</v>
      </c>
      <c r="L18" s="56">
        <v>0</v>
      </c>
      <c r="M18" s="56">
        <v>0</v>
      </c>
    </row>
    <row r="19" spans="1:13" s="40" customFormat="1" ht="11.25" x14ac:dyDescent="0.2">
      <c r="A19" s="41" t="s">
        <v>17</v>
      </c>
      <c r="B19" s="42"/>
      <c r="C19" s="43">
        <f>SUM(C20:C24)</f>
        <v>11799</v>
      </c>
      <c r="D19" s="43">
        <f t="shared" ref="D19:M19" si="4">SUM(D20:D24)</f>
        <v>1859</v>
      </c>
      <c r="E19" s="43">
        <f t="shared" si="4"/>
        <v>3967</v>
      </c>
      <c r="F19" s="43">
        <f t="shared" si="4"/>
        <v>2481</v>
      </c>
      <c r="G19" s="43">
        <f t="shared" si="4"/>
        <v>396</v>
      </c>
      <c r="H19" s="43">
        <f t="shared" si="4"/>
        <v>1921</v>
      </c>
      <c r="I19" s="43">
        <f t="shared" si="4"/>
        <v>651</v>
      </c>
      <c r="J19" s="43">
        <f t="shared" si="4"/>
        <v>140</v>
      </c>
      <c r="K19" s="43">
        <f t="shared" si="4"/>
        <v>369</v>
      </c>
      <c r="L19" s="43">
        <f t="shared" si="4"/>
        <v>6</v>
      </c>
      <c r="M19" s="43">
        <f t="shared" si="4"/>
        <v>9</v>
      </c>
    </row>
    <row r="20" spans="1:13" s="40" customFormat="1" ht="11.25" x14ac:dyDescent="0.2">
      <c r="A20" s="44"/>
      <c r="B20" s="42" t="s">
        <v>18</v>
      </c>
      <c r="C20" s="43">
        <f t="shared" si="2"/>
        <v>5925</v>
      </c>
      <c r="D20" s="43">
        <v>905</v>
      </c>
      <c r="E20" s="43">
        <v>2163</v>
      </c>
      <c r="F20" s="43">
        <v>1373</v>
      </c>
      <c r="G20" s="43">
        <v>182</v>
      </c>
      <c r="H20" s="43">
        <v>937</v>
      </c>
      <c r="I20" s="43">
        <v>210</v>
      </c>
      <c r="J20" s="43">
        <v>75</v>
      </c>
      <c r="K20" s="43">
        <v>75</v>
      </c>
      <c r="L20" s="56">
        <v>3</v>
      </c>
      <c r="M20" s="56">
        <v>2</v>
      </c>
    </row>
    <row r="21" spans="1:13" s="40" customFormat="1" ht="11.25" x14ac:dyDescent="0.2">
      <c r="A21" s="44"/>
      <c r="B21" s="42" t="s">
        <v>27</v>
      </c>
      <c r="C21" s="43">
        <f t="shared" si="2"/>
        <v>1073</v>
      </c>
      <c r="D21" s="43">
        <v>235</v>
      </c>
      <c r="E21" s="43">
        <v>343</v>
      </c>
      <c r="F21" s="43">
        <v>139</v>
      </c>
      <c r="G21" s="43">
        <v>37</v>
      </c>
      <c r="H21" s="43">
        <v>185</v>
      </c>
      <c r="I21" s="43">
        <v>81</v>
      </c>
      <c r="J21" s="43">
        <v>8</v>
      </c>
      <c r="K21" s="43">
        <v>45</v>
      </c>
      <c r="L21" s="56">
        <v>0</v>
      </c>
      <c r="M21" s="56">
        <v>0</v>
      </c>
    </row>
    <row r="22" spans="1:13" s="40" customFormat="1" ht="11.25" x14ac:dyDescent="0.2">
      <c r="A22" s="44"/>
      <c r="B22" s="42" t="s">
        <v>36</v>
      </c>
      <c r="C22" s="43">
        <f t="shared" si="2"/>
        <v>840</v>
      </c>
      <c r="D22" s="43">
        <v>126</v>
      </c>
      <c r="E22" s="43">
        <v>219</v>
      </c>
      <c r="F22" s="43">
        <v>94</v>
      </c>
      <c r="G22" s="43">
        <v>65</v>
      </c>
      <c r="H22" s="43">
        <v>112</v>
      </c>
      <c r="I22" s="43">
        <v>133</v>
      </c>
      <c r="J22" s="43">
        <v>11</v>
      </c>
      <c r="K22" s="43">
        <v>79</v>
      </c>
      <c r="L22" s="56">
        <v>0</v>
      </c>
      <c r="M22" s="56">
        <v>1</v>
      </c>
    </row>
    <row r="23" spans="1:13" s="40" customFormat="1" ht="11.25" x14ac:dyDescent="0.2">
      <c r="A23" s="44"/>
      <c r="B23" s="42" t="s">
        <v>19</v>
      </c>
      <c r="C23" s="43">
        <f t="shared" si="2"/>
        <v>850</v>
      </c>
      <c r="D23" s="43">
        <v>87</v>
      </c>
      <c r="E23" s="43">
        <v>265</v>
      </c>
      <c r="F23" s="43">
        <v>323</v>
      </c>
      <c r="G23" s="43">
        <v>16</v>
      </c>
      <c r="H23" s="43">
        <v>110</v>
      </c>
      <c r="I23" s="43">
        <v>25</v>
      </c>
      <c r="J23" s="43">
        <v>4</v>
      </c>
      <c r="K23" s="43">
        <v>12</v>
      </c>
      <c r="L23" s="56">
        <v>2</v>
      </c>
      <c r="M23" s="56">
        <v>6</v>
      </c>
    </row>
    <row r="24" spans="1:13" s="40" customFormat="1" ht="11.25" x14ac:dyDescent="0.2">
      <c r="A24" s="45"/>
      <c r="B24" s="42" t="s">
        <v>37</v>
      </c>
      <c r="C24" s="43">
        <f t="shared" si="2"/>
        <v>3111</v>
      </c>
      <c r="D24" s="43">
        <v>506</v>
      </c>
      <c r="E24" s="43">
        <v>977</v>
      </c>
      <c r="F24" s="43">
        <v>552</v>
      </c>
      <c r="G24" s="43">
        <v>96</v>
      </c>
      <c r="H24" s="43">
        <v>577</v>
      </c>
      <c r="I24" s="43">
        <v>202</v>
      </c>
      <c r="J24" s="43">
        <v>42</v>
      </c>
      <c r="K24" s="43">
        <v>158</v>
      </c>
      <c r="L24" s="56">
        <v>1</v>
      </c>
      <c r="M24" s="56">
        <v>0</v>
      </c>
    </row>
    <row r="25" spans="1:13" s="40" customFormat="1" ht="11.25" x14ac:dyDescent="0.2">
      <c r="A25" s="41" t="s">
        <v>20</v>
      </c>
      <c r="B25" s="42"/>
      <c r="C25" s="43">
        <f>SUM(C26:C30)</f>
        <v>9102</v>
      </c>
      <c r="D25" s="43">
        <f t="shared" ref="D25:M25" si="5">SUM(D26:D30)</f>
        <v>56</v>
      </c>
      <c r="E25" s="43">
        <f t="shared" si="5"/>
        <v>222</v>
      </c>
      <c r="F25" s="43">
        <f t="shared" si="5"/>
        <v>623</v>
      </c>
      <c r="G25" s="43">
        <f t="shared" si="5"/>
        <v>386</v>
      </c>
      <c r="H25" s="43">
        <f t="shared" si="5"/>
        <v>317</v>
      </c>
      <c r="I25" s="43">
        <f t="shared" si="5"/>
        <v>192</v>
      </c>
      <c r="J25" s="43">
        <f t="shared" si="5"/>
        <v>45</v>
      </c>
      <c r="K25" s="43">
        <f t="shared" si="5"/>
        <v>150</v>
      </c>
      <c r="L25" s="43">
        <f t="shared" si="5"/>
        <v>2986</v>
      </c>
      <c r="M25" s="43">
        <f t="shared" si="5"/>
        <v>4125</v>
      </c>
    </row>
    <row r="26" spans="1:13" s="40" customFormat="1" ht="11.25" x14ac:dyDescent="0.2">
      <c r="A26" s="44"/>
      <c r="B26" s="42" t="s">
        <v>1</v>
      </c>
      <c r="C26" s="43">
        <f t="shared" si="2"/>
        <v>7307</v>
      </c>
      <c r="D26" s="43">
        <v>3</v>
      </c>
      <c r="E26" s="43">
        <v>48</v>
      </c>
      <c r="F26" s="43">
        <v>194</v>
      </c>
      <c r="G26" s="43">
        <v>0</v>
      </c>
      <c r="H26" s="43">
        <v>7</v>
      </c>
      <c r="I26" s="43">
        <v>1</v>
      </c>
      <c r="J26" s="43">
        <v>0</v>
      </c>
      <c r="K26" s="43">
        <v>0</v>
      </c>
      <c r="L26" s="56">
        <v>2983</v>
      </c>
      <c r="M26" s="56">
        <v>4071</v>
      </c>
    </row>
    <row r="27" spans="1:13" s="40" customFormat="1" ht="11.25" x14ac:dyDescent="0.2">
      <c r="A27" s="44"/>
      <c r="B27" s="42" t="s">
        <v>21</v>
      </c>
      <c r="C27" s="43">
        <f t="shared" si="2"/>
        <v>1233</v>
      </c>
      <c r="D27" s="43">
        <v>29</v>
      </c>
      <c r="E27" s="43">
        <v>106</v>
      </c>
      <c r="F27" s="43">
        <v>274</v>
      </c>
      <c r="G27" s="43">
        <v>350</v>
      </c>
      <c r="H27" s="43">
        <v>258</v>
      </c>
      <c r="I27" s="43">
        <v>104</v>
      </c>
      <c r="J27" s="43">
        <v>36</v>
      </c>
      <c r="K27" s="43">
        <v>67</v>
      </c>
      <c r="L27" s="56">
        <v>1</v>
      </c>
      <c r="M27" s="56">
        <v>8</v>
      </c>
    </row>
    <row r="28" spans="1:13" s="40" customFormat="1" ht="11.25" x14ac:dyDescent="0.2">
      <c r="A28" s="44"/>
      <c r="B28" s="42" t="s">
        <v>25</v>
      </c>
      <c r="C28" s="43">
        <f t="shared" si="2"/>
        <v>448</v>
      </c>
      <c r="D28" s="43">
        <v>20</v>
      </c>
      <c r="E28" s="43">
        <v>52</v>
      </c>
      <c r="F28" s="43">
        <v>127</v>
      </c>
      <c r="G28" s="43">
        <v>24</v>
      </c>
      <c r="H28" s="43">
        <v>43</v>
      </c>
      <c r="I28" s="43">
        <v>72</v>
      </c>
      <c r="J28" s="43">
        <v>9</v>
      </c>
      <c r="K28" s="43">
        <v>53</v>
      </c>
      <c r="L28" s="56">
        <v>2</v>
      </c>
      <c r="M28" s="56">
        <v>46</v>
      </c>
    </row>
    <row r="29" spans="1:13" s="40" customFormat="1" ht="11.25" x14ac:dyDescent="0.2">
      <c r="A29" s="44"/>
      <c r="B29" s="42" t="s">
        <v>31</v>
      </c>
      <c r="C29" s="46">
        <f t="shared" si="2"/>
        <v>114</v>
      </c>
      <c r="D29" s="46">
        <v>4</v>
      </c>
      <c r="E29" s="46">
        <v>16</v>
      </c>
      <c r="F29" s="46">
        <v>28</v>
      </c>
      <c r="G29" s="46">
        <v>12</v>
      </c>
      <c r="H29" s="46">
        <v>9</v>
      </c>
      <c r="I29" s="46">
        <v>15</v>
      </c>
      <c r="J29" s="46">
        <v>0</v>
      </c>
      <c r="K29" s="46">
        <v>30</v>
      </c>
      <c r="L29" s="56">
        <v>0</v>
      </c>
      <c r="M29" s="56">
        <v>0</v>
      </c>
    </row>
    <row r="30" spans="1:13" s="40" customFormat="1" ht="11.25" x14ac:dyDescent="0.2">
      <c r="B30" s="40" t="s">
        <v>23</v>
      </c>
      <c r="C30" s="46">
        <f t="shared" si="2"/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61">
        <v>0</v>
      </c>
      <c r="M30" s="61">
        <v>0</v>
      </c>
    </row>
    <row r="31" spans="1:13" s="40" customFormat="1" ht="5.25" customHeight="1" x14ac:dyDescent="0.2">
      <c r="A31" s="187"/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</row>
    <row r="32" spans="1:13" s="40" customFormat="1" ht="12" customHeight="1" x14ac:dyDescent="0.2">
      <c r="A32" s="159" t="s">
        <v>58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</row>
    <row r="33" spans="1:13" s="48" customFormat="1" ht="12" customHeight="1" x14ac:dyDescent="0.2">
      <c r="A33" s="174" t="s">
        <v>47</v>
      </c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</row>
    <row r="34" spans="1:13" s="48" customFormat="1" ht="12" customHeight="1" x14ac:dyDescent="0.2">
      <c r="A34" s="163" t="s">
        <v>38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</row>
    <row r="35" spans="1:13" s="48" customFormat="1" ht="12" customHeight="1" x14ac:dyDescent="0.2">
      <c r="A35" s="176" t="s">
        <v>41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</row>
    <row r="36" spans="1:13" s="48" customFormat="1" ht="5.25" customHeight="1" x14ac:dyDescent="0.2">
      <c r="A36" s="177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</row>
    <row r="37" spans="1:13" s="48" customFormat="1" ht="12" customHeight="1" x14ac:dyDescent="0.2">
      <c r="A37" s="163" t="s">
        <v>65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</row>
    <row r="38" spans="1:13" s="48" customFormat="1" ht="5.25" customHeight="1" x14ac:dyDescent="0.2">
      <c r="A38" s="178"/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</row>
    <row r="39" spans="1:13" s="48" customFormat="1" ht="12" customHeight="1" x14ac:dyDescent="0.2">
      <c r="A39" s="163" t="s">
        <v>62</v>
      </c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</row>
    <row r="40" spans="1:13" s="48" customFormat="1" ht="12" customHeight="1" x14ac:dyDescent="0.2">
      <c r="A40" s="163" t="s">
        <v>42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</row>
    <row r="41" spans="1:13" s="48" customFormat="1" ht="12" x14ac:dyDescent="0.2">
      <c r="C41" s="57"/>
      <c r="D41" s="57"/>
      <c r="E41" s="57"/>
      <c r="F41" s="57"/>
      <c r="G41" s="57"/>
      <c r="H41" s="57"/>
      <c r="I41" s="57"/>
      <c r="J41" s="57"/>
      <c r="K41" s="57"/>
      <c r="L41" s="62"/>
      <c r="M41" s="62"/>
    </row>
    <row r="42" spans="1:13" s="48" customFormat="1" ht="12" x14ac:dyDescent="0.2">
      <c r="C42" s="57"/>
      <c r="D42" s="57"/>
      <c r="E42" s="57"/>
      <c r="F42" s="57"/>
      <c r="G42" s="57"/>
      <c r="H42" s="57"/>
      <c r="I42" s="57"/>
      <c r="J42" s="57"/>
      <c r="K42" s="57"/>
      <c r="L42" s="62"/>
      <c r="M42" s="62"/>
    </row>
    <row r="43" spans="1:13" s="48" customFormat="1" ht="12" x14ac:dyDescent="0.2">
      <c r="A43" s="58"/>
      <c r="B43" s="58"/>
      <c r="C43" s="59"/>
      <c r="D43" s="57"/>
      <c r="E43" s="57"/>
      <c r="F43" s="57"/>
      <c r="G43" s="57"/>
      <c r="H43" s="57"/>
      <c r="I43" s="57"/>
      <c r="J43" s="57"/>
      <c r="K43" s="57"/>
      <c r="L43" s="62"/>
      <c r="M43" s="62"/>
    </row>
  </sheetData>
  <mergeCells count="18">
    <mergeCell ref="A39:M39"/>
    <mergeCell ref="A40:M40"/>
    <mergeCell ref="A34:M34"/>
    <mergeCell ref="A35:M35"/>
    <mergeCell ref="A36:M36"/>
    <mergeCell ref="A37:M37"/>
    <mergeCell ref="A38:M38"/>
    <mergeCell ref="D6:K6"/>
    <mergeCell ref="L6:M6"/>
    <mergeCell ref="A31:M31"/>
    <mergeCell ref="A32:M32"/>
    <mergeCell ref="A33:M33"/>
    <mergeCell ref="A1:M1"/>
    <mergeCell ref="A2:M2"/>
    <mergeCell ref="A3:M3"/>
    <mergeCell ref="A4:M4"/>
    <mergeCell ref="D5:K5"/>
    <mergeCell ref="L5:M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pane ySplit="7" topLeftCell="A8" activePane="bottomLeft" state="frozen"/>
      <selection pane="bottomLeft" sqref="A1:K1"/>
    </sheetView>
  </sheetViews>
  <sheetFormatPr defaultRowHeight="12.75" x14ac:dyDescent="0.2"/>
  <cols>
    <col min="1" max="1" width="2.7109375" customWidth="1"/>
    <col min="2" max="2" width="31" customWidth="1"/>
    <col min="3" max="11" width="11.7109375" customWidth="1"/>
    <col min="14" max="14" width="17.42578125" customWidth="1"/>
  </cols>
  <sheetData>
    <row r="1" spans="1:13" ht="12" customHeight="1" x14ac:dyDescent="0.2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3" s="28" customFormat="1" ht="12" customHeight="1" x14ac:dyDescent="0.2">
      <c r="A2" s="165" t="s">
        <v>51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</row>
    <row r="3" spans="1:13" ht="12" customHeight="1" x14ac:dyDescent="0.2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</row>
    <row r="4" spans="1:13" ht="12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</row>
    <row r="5" spans="1:13" s="32" customFormat="1" ht="12" customHeight="1" x14ac:dyDescent="0.2">
      <c r="A5" s="29"/>
      <c r="B5" s="29"/>
      <c r="C5" s="30" t="s">
        <v>26</v>
      </c>
      <c r="D5" s="30" t="s">
        <v>2</v>
      </c>
      <c r="E5" s="30" t="s">
        <v>3</v>
      </c>
      <c r="F5" s="30" t="s">
        <v>4</v>
      </c>
      <c r="G5" s="30" t="s">
        <v>32</v>
      </c>
      <c r="H5" s="30" t="s">
        <v>6</v>
      </c>
      <c r="I5" s="30" t="s">
        <v>7</v>
      </c>
      <c r="J5" s="30" t="s">
        <v>8</v>
      </c>
      <c r="K5" s="31" t="s">
        <v>9</v>
      </c>
      <c r="M5" s="33"/>
    </row>
    <row r="6" spans="1:13" s="32" customFormat="1" ht="12" customHeight="1" x14ac:dyDescent="0.2">
      <c r="A6" s="34"/>
      <c r="B6" s="34"/>
      <c r="C6" s="35"/>
      <c r="D6" s="35"/>
      <c r="E6" s="35"/>
      <c r="F6" s="35"/>
      <c r="G6" s="35"/>
      <c r="H6" s="35"/>
      <c r="I6" s="35"/>
      <c r="J6" s="35"/>
      <c r="K6" s="36"/>
      <c r="M6" s="37"/>
    </row>
    <row r="7" spans="1:13" s="32" customFormat="1" ht="12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3" s="40" customFormat="1" ht="12" customHeight="1" x14ac:dyDescent="0.2">
      <c r="A8" s="38" t="s">
        <v>33</v>
      </c>
      <c r="B8" s="38"/>
      <c r="C8" s="39">
        <f>SUM(C9,C13,C18,C24)</f>
        <v>240800</v>
      </c>
      <c r="D8" s="39">
        <f t="shared" ref="D8:K8" si="0">SUM(D9,D13,D18,D24)</f>
        <v>5626</v>
      </c>
      <c r="E8" s="39">
        <f t="shared" si="0"/>
        <v>21693</v>
      </c>
      <c r="F8" s="39">
        <f t="shared" si="0"/>
        <v>47853</v>
      </c>
      <c r="G8" s="39">
        <f t="shared" si="0"/>
        <v>54497</v>
      </c>
      <c r="H8" s="39">
        <f t="shared" si="0"/>
        <v>16533</v>
      </c>
      <c r="I8" s="39">
        <f t="shared" si="0"/>
        <v>12394</v>
      </c>
      <c r="J8" s="39">
        <f t="shared" si="0"/>
        <v>35326</v>
      </c>
      <c r="K8" s="39">
        <f t="shared" si="0"/>
        <v>46878</v>
      </c>
    </row>
    <row r="9" spans="1:13" s="40" customFormat="1" ht="11.25" x14ac:dyDescent="0.2">
      <c r="A9" s="41" t="s">
        <v>11</v>
      </c>
      <c r="B9" s="42"/>
      <c r="C9" s="43">
        <f>SUM(C10:C12)</f>
        <v>129845</v>
      </c>
      <c r="D9" s="43">
        <f t="shared" ref="D9:K9" si="1">SUM(D10:D12)</f>
        <v>4676</v>
      </c>
      <c r="E9" s="43">
        <f t="shared" si="1"/>
        <v>16535</v>
      </c>
      <c r="F9" s="43">
        <f t="shared" si="1"/>
        <v>30420</v>
      </c>
      <c r="G9" s="43">
        <f t="shared" si="1"/>
        <v>25232</v>
      </c>
      <c r="H9" s="43">
        <f t="shared" si="1"/>
        <v>13578</v>
      </c>
      <c r="I9" s="43">
        <f t="shared" si="1"/>
        <v>7593</v>
      </c>
      <c r="J9" s="43">
        <f t="shared" si="1"/>
        <v>13643</v>
      </c>
      <c r="K9" s="43">
        <f t="shared" si="1"/>
        <v>18168</v>
      </c>
    </row>
    <row r="10" spans="1:13" s="40" customFormat="1" ht="11.25" x14ac:dyDescent="0.2">
      <c r="A10" s="44"/>
      <c r="B10" s="42" t="s">
        <v>12</v>
      </c>
      <c r="C10" s="43">
        <f>SUM(D10:K10)</f>
        <v>107463</v>
      </c>
      <c r="D10" s="43">
        <v>4569</v>
      </c>
      <c r="E10" s="43">
        <v>15476</v>
      </c>
      <c r="F10" s="43">
        <v>24889</v>
      </c>
      <c r="G10" s="43">
        <v>19402</v>
      </c>
      <c r="H10" s="43">
        <v>11846</v>
      </c>
      <c r="I10" s="43">
        <v>6117</v>
      </c>
      <c r="J10" s="43">
        <v>10402</v>
      </c>
      <c r="K10" s="43">
        <v>14762</v>
      </c>
    </row>
    <row r="11" spans="1:13" s="40" customFormat="1" ht="11.25" x14ac:dyDescent="0.2">
      <c r="A11" s="44"/>
      <c r="B11" s="42" t="s">
        <v>13</v>
      </c>
      <c r="C11" s="43">
        <f t="shared" ref="C11:C28" si="2">SUM(D11:K11)</f>
        <v>15968</v>
      </c>
      <c r="D11" s="43">
        <v>8</v>
      </c>
      <c r="E11" s="43">
        <v>709</v>
      </c>
      <c r="F11" s="43">
        <v>3986</v>
      </c>
      <c r="G11" s="43">
        <v>3706</v>
      </c>
      <c r="H11" s="43">
        <v>1396</v>
      </c>
      <c r="I11" s="43">
        <v>1144</v>
      </c>
      <c r="J11" s="43">
        <v>2529</v>
      </c>
      <c r="K11" s="43">
        <v>2490</v>
      </c>
    </row>
    <row r="12" spans="1:13" s="40" customFormat="1" ht="11.25" x14ac:dyDescent="0.2">
      <c r="A12" s="45"/>
      <c r="B12" s="42" t="s">
        <v>14</v>
      </c>
      <c r="C12" s="43">
        <f t="shared" si="2"/>
        <v>6414</v>
      </c>
      <c r="D12" s="43">
        <v>99</v>
      </c>
      <c r="E12" s="43">
        <v>350</v>
      </c>
      <c r="F12" s="43">
        <v>1545</v>
      </c>
      <c r="G12" s="43">
        <v>2124</v>
      </c>
      <c r="H12" s="43">
        <v>336</v>
      </c>
      <c r="I12" s="43">
        <v>332</v>
      </c>
      <c r="J12" s="43">
        <v>712</v>
      </c>
      <c r="K12" s="43">
        <v>916</v>
      </c>
    </row>
    <row r="13" spans="1:13" s="40" customFormat="1" ht="11.25" x14ac:dyDescent="0.2">
      <c r="A13" s="41" t="s">
        <v>15</v>
      </c>
      <c r="B13" s="42"/>
      <c r="C13" s="43">
        <f>SUM(C14:C17)</f>
        <v>29804</v>
      </c>
      <c r="D13" s="43">
        <f t="shared" ref="D13:K13" si="3">SUM(D14:D17)</f>
        <v>673</v>
      </c>
      <c r="E13" s="43">
        <f t="shared" si="3"/>
        <v>2505</v>
      </c>
      <c r="F13" s="43">
        <f t="shared" si="3"/>
        <v>3586</v>
      </c>
      <c r="G13" s="43">
        <f t="shared" si="3"/>
        <v>4453</v>
      </c>
      <c r="H13" s="43">
        <f t="shared" si="3"/>
        <v>1057</v>
      </c>
      <c r="I13" s="43">
        <f t="shared" si="3"/>
        <v>726</v>
      </c>
      <c r="J13" s="43">
        <f t="shared" si="3"/>
        <v>7313</v>
      </c>
      <c r="K13" s="43">
        <f t="shared" si="3"/>
        <v>9491</v>
      </c>
    </row>
    <row r="14" spans="1:13" s="40" customFormat="1" ht="11.25" x14ac:dyDescent="0.2">
      <c r="A14" s="44"/>
      <c r="B14" s="42" t="s">
        <v>29</v>
      </c>
      <c r="C14" s="43">
        <f t="shared" si="2"/>
        <v>287</v>
      </c>
      <c r="D14" s="43">
        <v>73</v>
      </c>
      <c r="E14" s="43">
        <v>136</v>
      </c>
      <c r="F14" s="43">
        <v>48</v>
      </c>
      <c r="G14" s="43">
        <v>2</v>
      </c>
      <c r="H14" s="43">
        <v>3</v>
      </c>
      <c r="I14" s="43">
        <v>0</v>
      </c>
      <c r="J14" s="43">
        <v>20</v>
      </c>
      <c r="K14" s="43">
        <v>5</v>
      </c>
    </row>
    <row r="15" spans="1:13" s="40" customFormat="1" ht="11.25" x14ac:dyDescent="0.2">
      <c r="A15" s="44"/>
      <c r="B15" s="42" t="s">
        <v>34</v>
      </c>
      <c r="C15" s="43">
        <f t="shared" si="2"/>
        <v>58</v>
      </c>
      <c r="D15" s="43">
        <v>17</v>
      </c>
      <c r="E15" s="43">
        <v>23</v>
      </c>
      <c r="F15" s="43">
        <v>0</v>
      </c>
      <c r="G15" s="43">
        <v>0</v>
      </c>
      <c r="H15" s="43">
        <v>0</v>
      </c>
      <c r="I15" s="43">
        <v>0</v>
      </c>
      <c r="J15" s="43">
        <v>18</v>
      </c>
      <c r="K15" s="43">
        <v>0</v>
      </c>
    </row>
    <row r="16" spans="1:13" s="40" customFormat="1" ht="11.25" x14ac:dyDescent="0.2">
      <c r="A16" s="44"/>
      <c r="B16" s="42" t="s">
        <v>35</v>
      </c>
      <c r="C16" s="43">
        <f t="shared" si="2"/>
        <v>3810</v>
      </c>
      <c r="D16" s="43">
        <v>314</v>
      </c>
      <c r="E16" s="43">
        <v>681</v>
      </c>
      <c r="F16" s="43">
        <v>362</v>
      </c>
      <c r="G16" s="43">
        <v>392</v>
      </c>
      <c r="H16" s="43">
        <v>100</v>
      </c>
      <c r="I16" s="43">
        <v>3</v>
      </c>
      <c r="J16" s="43">
        <v>685</v>
      </c>
      <c r="K16" s="43">
        <v>1273</v>
      </c>
    </row>
    <row r="17" spans="1:13" s="40" customFormat="1" ht="11.25" x14ac:dyDescent="0.2">
      <c r="A17" s="45"/>
      <c r="B17" s="42" t="s">
        <v>16</v>
      </c>
      <c r="C17" s="43">
        <f t="shared" si="2"/>
        <v>25649</v>
      </c>
      <c r="D17" s="43">
        <v>269</v>
      </c>
      <c r="E17" s="43">
        <v>1665</v>
      </c>
      <c r="F17" s="43">
        <v>3176</v>
      </c>
      <c r="G17" s="43">
        <v>4059</v>
      </c>
      <c r="H17" s="43">
        <v>954</v>
      </c>
      <c r="I17" s="43">
        <v>723</v>
      </c>
      <c r="J17" s="43">
        <v>6590</v>
      </c>
      <c r="K17" s="43">
        <v>8213</v>
      </c>
    </row>
    <row r="18" spans="1:13" s="40" customFormat="1" ht="11.25" x14ac:dyDescent="0.2">
      <c r="A18" s="41" t="s">
        <v>17</v>
      </c>
      <c r="B18" s="42"/>
      <c r="C18" s="43">
        <f>SUM(C19:C23)</f>
        <v>4144</v>
      </c>
      <c r="D18" s="43">
        <f t="shared" ref="D18:K18" si="4">SUM(D19:D23)</f>
        <v>216</v>
      </c>
      <c r="E18" s="43">
        <f t="shared" si="4"/>
        <v>1164</v>
      </c>
      <c r="F18" s="43">
        <f t="shared" si="4"/>
        <v>579</v>
      </c>
      <c r="G18" s="43">
        <f t="shared" si="4"/>
        <v>317</v>
      </c>
      <c r="H18" s="43">
        <f t="shared" si="4"/>
        <v>225</v>
      </c>
      <c r="I18" s="43">
        <f t="shared" si="4"/>
        <v>27</v>
      </c>
      <c r="J18" s="43">
        <f t="shared" si="4"/>
        <v>515</v>
      </c>
      <c r="K18" s="43">
        <f t="shared" si="4"/>
        <v>1101</v>
      </c>
    </row>
    <row r="19" spans="1:13" s="40" customFormat="1" ht="11.25" x14ac:dyDescent="0.2">
      <c r="A19" s="44"/>
      <c r="B19" s="42" t="s">
        <v>18</v>
      </c>
      <c r="C19" s="43">
        <f t="shared" si="2"/>
        <v>2207</v>
      </c>
      <c r="D19" s="43">
        <v>135</v>
      </c>
      <c r="E19" s="43">
        <v>788</v>
      </c>
      <c r="F19" s="43">
        <v>347</v>
      </c>
      <c r="G19" s="43">
        <v>135</v>
      </c>
      <c r="H19" s="43">
        <v>136</v>
      </c>
      <c r="I19" s="43">
        <v>14</v>
      </c>
      <c r="J19" s="43">
        <v>271</v>
      </c>
      <c r="K19" s="43">
        <v>381</v>
      </c>
    </row>
    <row r="20" spans="1:13" s="40" customFormat="1" ht="11.25" x14ac:dyDescent="0.2">
      <c r="A20" s="44"/>
      <c r="B20" s="42" t="s">
        <v>27</v>
      </c>
      <c r="C20" s="43">
        <f t="shared" si="2"/>
        <v>66</v>
      </c>
      <c r="D20" s="43">
        <v>1</v>
      </c>
      <c r="E20" s="43">
        <v>17</v>
      </c>
      <c r="F20" s="43">
        <v>3</v>
      </c>
      <c r="G20" s="43">
        <v>3</v>
      </c>
      <c r="H20" s="43">
        <v>0</v>
      </c>
      <c r="I20" s="43">
        <v>0</v>
      </c>
      <c r="J20" s="43">
        <v>9</v>
      </c>
      <c r="K20" s="43">
        <v>33</v>
      </c>
    </row>
    <row r="21" spans="1:13" s="40" customFormat="1" ht="11.25" x14ac:dyDescent="0.2">
      <c r="A21" s="44"/>
      <c r="B21" s="42" t="s">
        <v>36</v>
      </c>
      <c r="C21" s="43">
        <f t="shared" si="2"/>
        <v>262</v>
      </c>
      <c r="D21" s="43">
        <v>6</v>
      </c>
      <c r="E21" s="43">
        <v>39</v>
      </c>
      <c r="F21" s="43">
        <v>36</v>
      </c>
      <c r="G21" s="43">
        <v>50</v>
      </c>
      <c r="H21" s="43">
        <v>6</v>
      </c>
      <c r="I21" s="43">
        <v>4</v>
      </c>
      <c r="J21" s="43">
        <v>32</v>
      </c>
      <c r="K21" s="43">
        <v>89</v>
      </c>
    </row>
    <row r="22" spans="1:13" s="40" customFormat="1" ht="11.25" x14ac:dyDescent="0.2">
      <c r="A22" s="44"/>
      <c r="B22" s="42" t="s">
        <v>19</v>
      </c>
      <c r="C22" s="43">
        <f t="shared" si="2"/>
        <v>106</v>
      </c>
      <c r="D22" s="43">
        <v>10</v>
      </c>
      <c r="E22" s="43">
        <v>52</v>
      </c>
      <c r="F22" s="43">
        <v>7</v>
      </c>
      <c r="G22" s="43">
        <v>1</v>
      </c>
      <c r="H22" s="43">
        <v>3</v>
      </c>
      <c r="I22" s="43">
        <v>0</v>
      </c>
      <c r="J22" s="43">
        <v>12</v>
      </c>
      <c r="K22" s="43">
        <v>21</v>
      </c>
    </row>
    <row r="23" spans="1:13" s="40" customFormat="1" ht="11.25" x14ac:dyDescent="0.2">
      <c r="A23" s="45"/>
      <c r="B23" s="42" t="s">
        <v>37</v>
      </c>
      <c r="C23" s="43">
        <f t="shared" si="2"/>
        <v>1503</v>
      </c>
      <c r="D23" s="43">
        <v>64</v>
      </c>
      <c r="E23" s="43">
        <v>268</v>
      </c>
      <c r="F23" s="43">
        <v>186</v>
      </c>
      <c r="G23" s="43">
        <v>128</v>
      </c>
      <c r="H23" s="43">
        <v>80</v>
      </c>
      <c r="I23" s="43">
        <v>9</v>
      </c>
      <c r="J23" s="43">
        <v>191</v>
      </c>
      <c r="K23" s="43">
        <v>577</v>
      </c>
    </row>
    <row r="24" spans="1:13" s="40" customFormat="1" ht="11.25" x14ac:dyDescent="0.2">
      <c r="A24" s="41" t="s">
        <v>20</v>
      </c>
      <c r="B24" s="42"/>
      <c r="C24" s="43">
        <f>SUM(C25:C29)</f>
        <v>77007</v>
      </c>
      <c r="D24" s="43">
        <f t="shared" ref="D24:K24" si="5">SUM(D25:D29)</f>
        <v>61</v>
      </c>
      <c r="E24" s="43">
        <f t="shared" si="5"/>
        <v>1489</v>
      </c>
      <c r="F24" s="43">
        <f t="shared" si="5"/>
        <v>13268</v>
      </c>
      <c r="G24" s="43">
        <f t="shared" si="5"/>
        <v>24495</v>
      </c>
      <c r="H24" s="43">
        <f t="shared" si="5"/>
        <v>1673</v>
      </c>
      <c r="I24" s="43">
        <f t="shared" si="5"/>
        <v>4048</v>
      </c>
      <c r="J24" s="43">
        <f t="shared" si="5"/>
        <v>13855</v>
      </c>
      <c r="K24" s="43">
        <f t="shared" si="5"/>
        <v>18118</v>
      </c>
    </row>
    <row r="25" spans="1:13" s="40" customFormat="1" ht="11.25" x14ac:dyDescent="0.2">
      <c r="A25" s="44"/>
      <c r="B25" s="42" t="s">
        <v>1</v>
      </c>
      <c r="C25" s="43">
        <f t="shared" si="2"/>
        <v>1101</v>
      </c>
      <c r="D25" s="43">
        <v>0</v>
      </c>
      <c r="E25" s="43">
        <v>0</v>
      </c>
      <c r="F25" s="43">
        <v>29</v>
      </c>
      <c r="G25" s="43">
        <v>417</v>
      </c>
      <c r="H25" s="43">
        <v>10</v>
      </c>
      <c r="I25" s="43">
        <v>7</v>
      </c>
      <c r="J25" s="43">
        <v>165</v>
      </c>
      <c r="K25" s="43">
        <v>473</v>
      </c>
    </row>
    <row r="26" spans="1:13" s="40" customFormat="1" ht="11.25" x14ac:dyDescent="0.2">
      <c r="A26" s="44"/>
      <c r="B26" s="42" t="s">
        <v>21</v>
      </c>
      <c r="C26" s="43">
        <f t="shared" si="2"/>
        <v>2176</v>
      </c>
      <c r="D26" s="43">
        <v>8</v>
      </c>
      <c r="E26" s="43">
        <v>43</v>
      </c>
      <c r="F26" s="43">
        <v>613</v>
      </c>
      <c r="G26" s="43">
        <v>567</v>
      </c>
      <c r="H26" s="43">
        <v>68</v>
      </c>
      <c r="I26" s="43">
        <v>109</v>
      </c>
      <c r="J26" s="43">
        <v>378</v>
      </c>
      <c r="K26" s="43">
        <v>390</v>
      </c>
    </row>
    <row r="27" spans="1:13" s="40" customFormat="1" ht="11.25" x14ac:dyDescent="0.2">
      <c r="A27" s="44"/>
      <c r="B27" s="42" t="s">
        <v>25</v>
      </c>
      <c r="C27" s="43">
        <f t="shared" si="2"/>
        <v>38731</v>
      </c>
      <c r="D27" s="43">
        <v>49</v>
      </c>
      <c r="E27" s="43">
        <v>1371</v>
      </c>
      <c r="F27" s="43">
        <v>7975</v>
      </c>
      <c r="G27" s="43">
        <v>11289</v>
      </c>
      <c r="H27" s="43">
        <v>1118</v>
      </c>
      <c r="I27" s="43">
        <v>1929</v>
      </c>
      <c r="J27" s="43">
        <v>6496</v>
      </c>
      <c r="K27" s="43">
        <v>8504</v>
      </c>
    </row>
    <row r="28" spans="1:13" s="40" customFormat="1" ht="11.25" x14ac:dyDescent="0.2">
      <c r="A28" s="44"/>
      <c r="B28" s="42" t="s">
        <v>31</v>
      </c>
      <c r="C28" s="46">
        <f t="shared" si="2"/>
        <v>34142</v>
      </c>
      <c r="D28" s="46">
        <v>4</v>
      </c>
      <c r="E28" s="46">
        <v>75</v>
      </c>
      <c r="F28" s="46">
        <v>4651</v>
      </c>
      <c r="G28" s="46">
        <v>11822</v>
      </c>
      <c r="H28" s="46">
        <v>477</v>
      </c>
      <c r="I28" s="46">
        <v>1990</v>
      </c>
      <c r="J28" s="46">
        <v>6589</v>
      </c>
      <c r="K28" s="46">
        <v>8534</v>
      </c>
    </row>
    <row r="29" spans="1:13" s="40" customFormat="1" ht="11.25" x14ac:dyDescent="0.2">
      <c r="A29" s="44"/>
      <c r="B29" s="40" t="s">
        <v>23</v>
      </c>
      <c r="C29" s="46">
        <f>SUM(D29:K29)</f>
        <v>857</v>
      </c>
      <c r="D29" s="46">
        <v>0</v>
      </c>
      <c r="E29" s="46">
        <v>0</v>
      </c>
      <c r="F29" s="46">
        <v>0</v>
      </c>
      <c r="G29" s="46">
        <v>400</v>
      </c>
      <c r="H29" s="46">
        <v>0</v>
      </c>
      <c r="I29" s="46">
        <v>13</v>
      </c>
      <c r="J29" s="46">
        <v>227</v>
      </c>
      <c r="K29" s="46">
        <v>217</v>
      </c>
    </row>
    <row r="30" spans="1:13" s="40" customFormat="1" ht="5.25" customHeight="1" x14ac:dyDescent="0.2">
      <c r="A30" s="173"/>
      <c r="B30" s="164"/>
      <c r="C30" s="164"/>
      <c r="D30" s="164"/>
      <c r="E30" s="164"/>
      <c r="F30" s="164"/>
      <c r="G30" s="164"/>
      <c r="H30" s="164"/>
      <c r="I30" s="164"/>
      <c r="J30" s="164"/>
      <c r="K30" s="164"/>
    </row>
    <row r="31" spans="1:13" s="40" customFormat="1" ht="12" customHeight="1" x14ac:dyDescent="0.2">
      <c r="A31" s="159" t="s">
        <v>58</v>
      </c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38"/>
      <c r="M31" s="138"/>
    </row>
    <row r="32" spans="1:13" s="48" customFormat="1" ht="12" customHeight="1" x14ac:dyDescent="0.2">
      <c r="A32" s="192" t="s">
        <v>47</v>
      </c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99"/>
      <c r="M32" s="99"/>
    </row>
    <row r="33" spans="1:13" s="48" customFormat="1" ht="12" customHeight="1" x14ac:dyDescent="0.2">
      <c r="A33" s="189" t="s">
        <v>38</v>
      </c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02"/>
      <c r="M33" s="102"/>
    </row>
    <row r="34" spans="1:13" s="48" customFormat="1" ht="12" customHeight="1" x14ac:dyDescent="0.2">
      <c r="A34" s="193" t="s">
        <v>67</v>
      </c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02"/>
      <c r="M34" s="102"/>
    </row>
    <row r="35" spans="1:13" s="48" customFormat="1" ht="5.25" customHeight="1" x14ac:dyDescent="0.2">
      <c r="A35" s="194"/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02"/>
      <c r="M35" s="102"/>
    </row>
    <row r="36" spans="1:13" s="48" customFormat="1" ht="12" customHeight="1" x14ac:dyDescent="0.2">
      <c r="A36" s="189" t="s">
        <v>65</v>
      </c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02"/>
      <c r="M36" s="102"/>
    </row>
    <row r="37" spans="1:13" s="48" customFormat="1" ht="5.25" customHeight="1" x14ac:dyDescent="0.2">
      <c r="A37" s="191"/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01"/>
      <c r="M37" s="101"/>
    </row>
    <row r="38" spans="1:13" s="48" customFormat="1" ht="12" customHeight="1" x14ac:dyDescent="0.2">
      <c r="A38" s="189" t="s">
        <v>62</v>
      </c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42"/>
      <c r="M38" s="142"/>
    </row>
    <row r="39" spans="1:13" s="48" customFormat="1" ht="12" customHeight="1" x14ac:dyDescent="0.2">
      <c r="A39" s="189" t="s">
        <v>42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02"/>
      <c r="M39" s="102"/>
    </row>
    <row r="40" spans="1:13" s="48" customFormat="1" ht="11.25" x14ac:dyDescent="0.2"/>
    <row r="41" spans="1:13" s="48" customFormat="1" ht="11.25" x14ac:dyDescent="0.2"/>
  </sheetData>
  <mergeCells count="14">
    <mergeCell ref="A1:K1"/>
    <mergeCell ref="A2:K2"/>
    <mergeCell ref="A3:K3"/>
    <mergeCell ref="A4:K4"/>
    <mergeCell ref="A30:K30"/>
    <mergeCell ref="A36:K36"/>
    <mergeCell ref="A37:K37"/>
    <mergeCell ref="A38:K38"/>
    <mergeCell ref="A39:K39"/>
    <mergeCell ref="A31:K31"/>
    <mergeCell ref="A32:K32"/>
    <mergeCell ref="A33:K33"/>
    <mergeCell ref="A34:K34"/>
    <mergeCell ref="A35:K3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64"/>
  <sheetViews>
    <sheetView zoomScaleNormal="100" workbookViewId="0">
      <pane ySplit="8" topLeftCell="A9" activePane="bottomLeft" state="frozen"/>
      <selection pane="bottomLeft" sqref="A1:M1"/>
    </sheetView>
  </sheetViews>
  <sheetFormatPr defaultRowHeight="12.75" x14ac:dyDescent="0.2"/>
  <cols>
    <col min="1" max="1" width="2.7109375" customWidth="1"/>
    <col min="2" max="2" width="30.7109375" customWidth="1"/>
    <col min="3" max="4" width="9.7109375" customWidth="1"/>
    <col min="5" max="8" width="9.7109375" style="25" customWidth="1"/>
    <col min="9" max="13" width="9.7109375" customWidth="1"/>
    <col min="18" max="18" width="18.5703125" customWidth="1"/>
    <col min="36" max="36" width="21.28515625" customWidth="1"/>
  </cols>
  <sheetData>
    <row r="1" spans="1:33" s="1" customFormat="1" ht="12" customHeight="1" x14ac:dyDescent="0.2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</row>
    <row r="2" spans="1:33" s="2" customFormat="1" ht="12" customHeight="1" x14ac:dyDescent="0.2">
      <c r="A2" s="149" t="s">
        <v>56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33" s="3" customFormat="1" ht="12" customHeight="1" x14ac:dyDescent="0.2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</row>
    <row r="4" spans="1:33" s="3" customFormat="1" ht="12" customHeight="1" x14ac:dyDescent="0.2">
      <c r="A4" s="196"/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</row>
    <row r="5" spans="1:33" s="4" customFormat="1" ht="12" customHeight="1" x14ac:dyDescent="0.2">
      <c r="A5" s="145"/>
      <c r="B5" s="145"/>
      <c r="C5" s="20" t="s">
        <v>26</v>
      </c>
      <c r="D5" s="146" t="s">
        <v>0</v>
      </c>
      <c r="E5" s="147"/>
      <c r="F5" s="147"/>
      <c r="G5" s="147"/>
      <c r="H5" s="147"/>
      <c r="I5" s="147"/>
      <c r="J5" s="147"/>
      <c r="K5" s="147"/>
      <c r="L5" s="148" t="s">
        <v>1</v>
      </c>
      <c r="M5" s="145"/>
    </row>
    <row r="6" spans="1:33" s="1" customFormat="1" ht="12" customHeight="1" x14ac:dyDescent="0.2">
      <c r="A6" s="143"/>
      <c r="B6" s="143"/>
      <c r="C6" s="21"/>
      <c r="D6" s="153"/>
      <c r="E6" s="154"/>
      <c r="F6" s="154"/>
      <c r="G6" s="154"/>
      <c r="H6" s="154"/>
      <c r="I6" s="154"/>
      <c r="J6" s="154"/>
      <c r="K6" s="154"/>
      <c r="L6" s="155"/>
      <c r="M6" s="143"/>
    </row>
    <row r="7" spans="1:33" s="1" customFormat="1" ht="12" customHeight="1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66" t="s">
        <v>39</v>
      </c>
      <c r="M7" s="66" t="s">
        <v>40</v>
      </c>
    </row>
    <row r="8" spans="1:33" s="1" customFormat="1" ht="12" customHeight="1" x14ac:dyDescent="0.2">
      <c r="A8" s="5"/>
      <c r="B8" s="5"/>
      <c r="C8" s="7"/>
      <c r="D8" s="8" t="s">
        <v>2</v>
      </c>
      <c r="E8" s="8" t="s">
        <v>3</v>
      </c>
      <c r="F8" s="8" t="s">
        <v>4</v>
      </c>
      <c r="G8" s="54" t="s">
        <v>32</v>
      </c>
      <c r="H8" s="8" t="s">
        <v>6</v>
      </c>
      <c r="I8" s="8" t="s">
        <v>7</v>
      </c>
      <c r="J8" s="8" t="s">
        <v>8</v>
      </c>
      <c r="K8" s="8" t="s">
        <v>9</v>
      </c>
      <c r="L8" s="6" t="s">
        <v>3</v>
      </c>
      <c r="M8" s="6" t="s">
        <v>10</v>
      </c>
    </row>
    <row r="9" spans="1:33" s="9" customFormat="1" ht="11.25" customHeight="1" x14ac:dyDescent="0.2">
      <c r="A9" s="65" t="s">
        <v>33</v>
      </c>
      <c r="B9" s="65"/>
      <c r="C9" s="12">
        <f>SUM('Pianura 1979-1985'!C9,'Montagna 1979-1985'!C8)</f>
        <v>281230</v>
      </c>
      <c r="D9" s="12">
        <f>SUM('Pianura 1979-1985'!D9,'Montagna 1979-1985'!D8)</f>
        <v>10081</v>
      </c>
      <c r="E9" s="12">
        <f>SUM('Pianura 1979-1985'!E9,'Montagna 1979-1985'!E8)</f>
        <v>30805</v>
      </c>
      <c r="F9" s="12">
        <f>SUM('Pianura 1979-1985'!F9,'Montagna 1979-1985'!F8)</f>
        <v>55044</v>
      </c>
      <c r="G9" s="12">
        <f>SUM('Pianura 1979-1985'!G9,'Montagna 1979-1985'!G8)</f>
        <v>56937</v>
      </c>
      <c r="H9" s="12">
        <f>SUM('Pianura 1979-1985'!H9,'Montagna 1979-1985'!H8)</f>
        <v>22642</v>
      </c>
      <c r="I9" s="12">
        <f>SUM('Pianura 1979-1985'!I9,'Montagna 1979-1985'!I8)</f>
        <v>14569</v>
      </c>
      <c r="J9" s="12">
        <f>SUM('Pianura 1979-1985'!J9,'Montagna 1979-1985'!J8)</f>
        <v>36072</v>
      </c>
      <c r="K9" s="12">
        <f>SUM('Pianura 1979-1985'!K9,'Montagna 1979-1985'!K8)</f>
        <v>47939</v>
      </c>
      <c r="L9" s="12">
        <f>SUM('Pianura 1979-1985'!L9,'Montagna 1979-1985'!L8)</f>
        <v>2992</v>
      </c>
      <c r="M9" s="12">
        <f>SUM('Pianura 1979-1985'!M9,'Montagna 1979-1985'!M8)</f>
        <v>4149</v>
      </c>
    </row>
    <row r="10" spans="1:33" s="9" customFormat="1" ht="11.25" customHeight="1" x14ac:dyDescent="0.2">
      <c r="A10" s="156" t="s">
        <v>11</v>
      </c>
      <c r="B10" s="156"/>
      <c r="C10" s="13">
        <f>SUM(C11:C13)</f>
        <v>138450</v>
      </c>
      <c r="D10" s="13">
        <f t="shared" ref="D10:M10" si="0">SUM(D11:D13)</f>
        <v>6050</v>
      </c>
      <c r="E10" s="13">
        <f t="shared" si="0"/>
        <v>20164</v>
      </c>
      <c r="F10" s="13">
        <f t="shared" si="0"/>
        <v>32323</v>
      </c>
      <c r="G10" s="13">
        <f t="shared" si="0"/>
        <v>25056</v>
      </c>
      <c r="H10" s="13">
        <f t="shared" si="0"/>
        <v>15403</v>
      </c>
      <c r="I10" s="13">
        <f t="shared" si="0"/>
        <v>8196</v>
      </c>
      <c r="J10" s="13">
        <f t="shared" si="0"/>
        <v>13455</v>
      </c>
      <c r="K10" s="13">
        <f t="shared" si="0"/>
        <v>17787</v>
      </c>
      <c r="L10" s="13">
        <f t="shared" si="0"/>
        <v>0</v>
      </c>
      <c r="M10" s="13">
        <f t="shared" si="0"/>
        <v>16</v>
      </c>
    </row>
    <row r="11" spans="1:33" s="9" customFormat="1" ht="11.25" customHeight="1" x14ac:dyDescent="0.2">
      <c r="A11" s="10"/>
      <c r="B11" s="11" t="s">
        <v>12</v>
      </c>
      <c r="C11" s="13">
        <f>SUM('Pianura 1992-1997'!C11,'Montagna 1992-1997'!C10)</f>
        <v>114370</v>
      </c>
      <c r="D11" s="13">
        <f>SUM('Pianura 1992-1997'!D11,'Montagna 1992-1997'!D10)</f>
        <v>5804</v>
      </c>
      <c r="E11" s="13">
        <f>SUM('Pianura 1992-1997'!E11,'Montagna 1992-1997'!E10)</f>
        <v>18709</v>
      </c>
      <c r="F11" s="13">
        <f>SUM('Pianura 1992-1997'!F11,'Montagna 1992-1997'!F10)</f>
        <v>26547</v>
      </c>
      <c r="G11" s="13">
        <f>SUM('Pianura 1992-1997'!G11,'Montagna 1992-1997'!G10)</f>
        <v>18999</v>
      </c>
      <c r="H11" s="13">
        <f>SUM('Pianura 1992-1997'!H11,'Montagna 1992-1997'!H10)</f>
        <v>13446</v>
      </c>
      <c r="I11" s="13">
        <f>SUM('Pianura 1992-1997'!I11,'Montagna 1992-1997'!I10)</f>
        <v>6615</v>
      </c>
      <c r="J11" s="13">
        <f>SUM('Pianura 1992-1997'!J11,'Montagna 1992-1997'!J10)</f>
        <v>10071</v>
      </c>
      <c r="K11" s="13">
        <f>SUM('Pianura 1992-1997'!K11,'Montagna 1992-1997'!K10)</f>
        <v>14164</v>
      </c>
      <c r="L11" s="13">
        <f>SUM('Pianura 1992-1997'!L11,'Montagna 1992-1997'!L10)</f>
        <v>0</v>
      </c>
      <c r="M11" s="13">
        <f>SUM('Pianura 1992-1997'!M11,'Montagna 1992-1997'!M10)</f>
        <v>15</v>
      </c>
      <c r="Y11" s="19"/>
      <c r="Z11" s="19"/>
      <c r="AA11" s="19"/>
      <c r="AB11" s="19"/>
      <c r="AC11" s="19"/>
      <c r="AD11" s="19"/>
      <c r="AE11" s="19"/>
      <c r="AF11" s="19"/>
      <c r="AG11" s="19"/>
    </row>
    <row r="12" spans="1:33" s="9" customFormat="1" ht="11.25" customHeight="1" x14ac:dyDescent="0.2">
      <c r="A12" s="10"/>
      <c r="B12" s="11" t="s">
        <v>13</v>
      </c>
      <c r="C12" s="13">
        <f>SUM('Pianura 1992-1997'!C12,'Montagna 1992-1997'!C11)</f>
        <v>16320</v>
      </c>
      <c r="D12" s="13">
        <f>SUM('Pianura 1992-1997'!D12,'Montagna 1992-1997'!D11)</f>
        <v>5</v>
      </c>
      <c r="E12" s="13">
        <f>SUM('Pianura 1992-1997'!E12,'Montagna 1992-1997'!E11)</f>
        <v>715</v>
      </c>
      <c r="F12" s="13">
        <f>SUM('Pianura 1992-1997'!F12,'Montagna 1992-1997'!F11)</f>
        <v>3980</v>
      </c>
      <c r="G12" s="13">
        <f>SUM('Pianura 1992-1997'!G12,'Montagna 1992-1997'!G11)</f>
        <v>3776</v>
      </c>
      <c r="H12" s="13">
        <f>SUM('Pianura 1992-1997'!H12,'Montagna 1992-1997'!H11)</f>
        <v>1489</v>
      </c>
      <c r="I12" s="13">
        <f>SUM('Pianura 1992-1997'!I12,'Montagna 1992-1997'!I11)</f>
        <v>1183</v>
      </c>
      <c r="J12" s="13">
        <f>SUM('Pianura 1992-1997'!J12,'Montagna 1992-1997'!J11)</f>
        <v>2574</v>
      </c>
      <c r="K12" s="13">
        <f>SUM('Pianura 1992-1997'!K12,'Montagna 1992-1997'!K11)</f>
        <v>2598</v>
      </c>
      <c r="L12" s="13">
        <f>SUM('Pianura 1992-1997'!L12,'Montagna 1992-1997'!L11)</f>
        <v>0</v>
      </c>
      <c r="M12" s="13">
        <f>SUM('Pianura 1992-1997'!M12,'Montagna 1992-1997'!M11)</f>
        <v>0</v>
      </c>
      <c r="Y12" s="19"/>
      <c r="Z12" s="19"/>
      <c r="AA12" s="19"/>
      <c r="AB12" s="19"/>
      <c r="AC12" s="19"/>
      <c r="AD12" s="19"/>
      <c r="AE12" s="19"/>
      <c r="AF12" s="19"/>
      <c r="AG12" s="19"/>
    </row>
    <row r="13" spans="1:33" s="9" customFormat="1" ht="11.25" customHeight="1" x14ac:dyDescent="0.2">
      <c r="A13" s="10"/>
      <c r="B13" s="11" t="s">
        <v>14</v>
      </c>
      <c r="C13" s="13">
        <f>SUM('Pianura 1992-1997'!C13,'Montagna 1992-1997'!C12)</f>
        <v>7760</v>
      </c>
      <c r="D13" s="13">
        <f>SUM('Pianura 1992-1997'!D13,'Montagna 1992-1997'!D12)</f>
        <v>241</v>
      </c>
      <c r="E13" s="13">
        <f>SUM('Pianura 1992-1997'!E13,'Montagna 1992-1997'!E12)</f>
        <v>740</v>
      </c>
      <c r="F13" s="13">
        <f>SUM('Pianura 1992-1997'!F13,'Montagna 1992-1997'!F12)</f>
        <v>1796</v>
      </c>
      <c r="G13" s="13">
        <f>SUM('Pianura 1992-1997'!G13,'Montagna 1992-1997'!G12)</f>
        <v>2281</v>
      </c>
      <c r="H13" s="13">
        <f>SUM('Pianura 1992-1997'!H13,'Montagna 1992-1997'!H12)</f>
        <v>468</v>
      </c>
      <c r="I13" s="13">
        <f>SUM('Pianura 1992-1997'!I13,'Montagna 1992-1997'!I12)</f>
        <v>398</v>
      </c>
      <c r="J13" s="13">
        <f>SUM('Pianura 1992-1997'!J13,'Montagna 1992-1997'!J12)</f>
        <v>810</v>
      </c>
      <c r="K13" s="13">
        <f>SUM('Pianura 1992-1997'!K13,'Montagna 1992-1997'!K12)</f>
        <v>1025</v>
      </c>
      <c r="L13" s="13">
        <f>SUM('Pianura 1992-1997'!L13,'Montagna 1992-1997'!L12)</f>
        <v>0</v>
      </c>
      <c r="M13" s="13">
        <f>SUM('Pianura 1992-1997'!M13,'Montagna 1992-1997'!M12)</f>
        <v>1</v>
      </c>
      <c r="Y13" s="19"/>
      <c r="Z13" s="19"/>
      <c r="AA13" s="19"/>
      <c r="AB13" s="19"/>
      <c r="AC13" s="19"/>
      <c r="AD13" s="19"/>
      <c r="AE13" s="19"/>
      <c r="AF13" s="19"/>
      <c r="AG13" s="19"/>
    </row>
    <row r="14" spans="1:33" s="9" customFormat="1" ht="12" customHeight="1" x14ac:dyDescent="0.2">
      <c r="A14" s="151" t="s">
        <v>15</v>
      </c>
      <c r="B14" s="151"/>
      <c r="C14" s="13">
        <f>SUM(C15:C17)</f>
        <v>38344</v>
      </c>
      <c r="D14" s="13">
        <f t="shared" ref="D14:M14" si="1">SUM(D15:D17)</f>
        <v>1934</v>
      </c>
      <c r="E14" s="13">
        <f t="shared" si="1"/>
        <v>3905</v>
      </c>
      <c r="F14" s="13">
        <f t="shared" si="1"/>
        <v>5304</v>
      </c>
      <c r="G14" s="13">
        <f t="shared" si="1"/>
        <v>5061</v>
      </c>
      <c r="H14" s="13">
        <f t="shared" si="1"/>
        <v>3097</v>
      </c>
      <c r="I14" s="13">
        <f t="shared" si="1"/>
        <v>1309</v>
      </c>
      <c r="J14" s="13">
        <f t="shared" si="1"/>
        <v>7788</v>
      </c>
      <c r="K14" s="13">
        <f t="shared" si="1"/>
        <v>9946</v>
      </c>
      <c r="L14" s="13">
        <f t="shared" si="1"/>
        <v>0</v>
      </c>
      <c r="M14" s="13">
        <f t="shared" si="1"/>
        <v>0</v>
      </c>
      <c r="Y14" s="19"/>
      <c r="Z14" s="19"/>
      <c r="AA14" s="19"/>
      <c r="AB14" s="19"/>
      <c r="AC14" s="19"/>
      <c r="AD14" s="19"/>
      <c r="AE14" s="19"/>
      <c r="AF14" s="19"/>
      <c r="AG14" s="19"/>
    </row>
    <row r="15" spans="1:33" s="9" customFormat="1" ht="11.25" customHeight="1" x14ac:dyDescent="0.2">
      <c r="A15" s="16"/>
      <c r="B15" s="11" t="s">
        <v>29</v>
      </c>
      <c r="C15" s="13">
        <f>SUM(D15:M15)</f>
        <v>1997</v>
      </c>
      <c r="D15" s="13">
        <f>SUM('Pianura 1992-1997'!D15,'Montagna 1992-1997'!D14)</f>
        <v>476</v>
      </c>
      <c r="E15" s="13">
        <f>SUM('Pianura 1992-1997'!E15,'Montagna 1992-1997'!E14)</f>
        <v>453</v>
      </c>
      <c r="F15" s="13">
        <f>SUM('Pianura 1992-1997'!F15,'Montagna 1992-1997'!F14)</f>
        <v>399</v>
      </c>
      <c r="G15" s="13">
        <f>SUM('Pianura 1992-1997'!G15,'Montagna 1992-1997'!G14)</f>
        <v>61</v>
      </c>
      <c r="H15" s="13">
        <f>SUM('Pianura 1992-1997'!H15,'Montagna 1992-1997'!H14)</f>
        <v>432</v>
      </c>
      <c r="I15" s="13">
        <f>SUM('Pianura 1992-1997'!I15,'Montagna 1992-1997'!I14)</f>
        <v>59</v>
      </c>
      <c r="J15" s="13">
        <f>SUM('Pianura 1992-1997'!J15,'Montagna 1992-1997'!J14)</f>
        <v>83</v>
      </c>
      <c r="K15" s="13">
        <f>SUM('Pianura 1992-1997'!K15,'Montagna 1992-1997'!K14)</f>
        <v>34</v>
      </c>
      <c r="L15" s="13">
        <f>SUM('Pianura 1992-1997'!L15,'Montagna 1992-1997'!L14)</f>
        <v>0</v>
      </c>
      <c r="M15" s="13">
        <f>SUM('Pianura 1992-1997'!M15,'Montagna 1992-1997'!M14)</f>
        <v>0</v>
      </c>
      <c r="Y15" s="19"/>
      <c r="Z15" s="19"/>
      <c r="AA15" s="19"/>
      <c r="AB15" s="19"/>
      <c r="AC15" s="19"/>
      <c r="AD15" s="19"/>
      <c r="AE15" s="19"/>
      <c r="AF15" s="19"/>
      <c r="AG15" s="19"/>
    </row>
    <row r="16" spans="1:33" s="9" customFormat="1" ht="11.25" customHeight="1" x14ac:dyDescent="0.2">
      <c r="A16" s="16"/>
      <c r="B16" s="11" t="s">
        <v>30</v>
      </c>
      <c r="C16" s="13">
        <f t="shared" ref="C16:C17" si="2">SUM(D16:M16)</f>
        <v>9573</v>
      </c>
      <c r="D16" s="13">
        <f>SUM('Pianura 1992-1997'!D16:D17,'Montagna 1992-1997'!D15:D16)</f>
        <v>1168</v>
      </c>
      <c r="E16" s="13">
        <f>SUM('Pianura 1992-1997'!E16:E17,'Montagna 1992-1997'!E15:E16)</f>
        <v>1656</v>
      </c>
      <c r="F16" s="13">
        <f>SUM('Pianura 1992-1997'!F16:F17,'Montagna 1992-1997'!F15:F16)</f>
        <v>1529</v>
      </c>
      <c r="G16" s="13">
        <f>SUM('Pianura 1992-1997'!G16:G17,'Montagna 1992-1997'!G15:G16)</f>
        <v>697</v>
      </c>
      <c r="H16" s="13">
        <f>SUM('Pianura 1992-1997'!H16:H17,'Montagna 1992-1997'!H15:H16)</f>
        <v>1633</v>
      </c>
      <c r="I16" s="13">
        <f>SUM('Pianura 1992-1997'!I16:I17,'Montagna 1992-1997'!I15:I16)</f>
        <v>483</v>
      </c>
      <c r="J16" s="13">
        <f>SUM('Pianura 1992-1997'!J16:J17,'Montagna 1992-1997'!J15:J16)</f>
        <v>900</v>
      </c>
      <c r="K16" s="13">
        <f>SUM('Pianura 1992-1997'!K16:K17,'Montagna 1992-1997'!K15:K16)</f>
        <v>1507</v>
      </c>
      <c r="L16" s="13">
        <f>SUM('Pianura 1992-1997'!L16:L17,'Montagna 1992-1997'!L15:L16)</f>
        <v>0</v>
      </c>
      <c r="M16" s="13">
        <f>SUM('Pianura 1992-1997'!M16:M17,'Montagna 1992-1997'!M15:M16)</f>
        <v>0</v>
      </c>
      <c r="Y16" s="19"/>
      <c r="Z16" s="19"/>
      <c r="AA16" s="19"/>
      <c r="AB16" s="19"/>
      <c r="AC16" s="19"/>
      <c r="AD16" s="19"/>
      <c r="AE16" s="19"/>
      <c r="AF16" s="19"/>
      <c r="AG16" s="19"/>
    </row>
    <row r="17" spans="1:33" s="9" customFormat="1" ht="11.25" customHeight="1" x14ac:dyDescent="0.2">
      <c r="A17" s="16"/>
      <c r="B17" s="11" t="s">
        <v>16</v>
      </c>
      <c r="C17" s="13">
        <f t="shared" si="2"/>
        <v>26774</v>
      </c>
      <c r="D17" s="13">
        <f>SUM('Pianura 1992-1997'!D18,'Montagna 1992-1997'!D17)</f>
        <v>290</v>
      </c>
      <c r="E17" s="13">
        <f>SUM('Pianura 1992-1997'!E18,'Montagna 1992-1997'!E17)</f>
        <v>1796</v>
      </c>
      <c r="F17" s="13">
        <f>SUM('Pianura 1992-1997'!F18,'Montagna 1992-1997'!F17)</f>
        <v>3376</v>
      </c>
      <c r="G17" s="13">
        <f>SUM('Pianura 1992-1997'!G18,'Montagna 1992-1997'!G17)</f>
        <v>4303</v>
      </c>
      <c r="H17" s="13">
        <f>SUM('Pianura 1992-1997'!H18,'Montagna 1992-1997'!H17)</f>
        <v>1032</v>
      </c>
      <c r="I17" s="13">
        <f>SUM('Pianura 1992-1997'!I18,'Montagna 1992-1997'!I17)</f>
        <v>767</v>
      </c>
      <c r="J17" s="13">
        <f>SUM('Pianura 1992-1997'!J18,'Montagna 1992-1997'!J17)</f>
        <v>6805</v>
      </c>
      <c r="K17" s="13">
        <f>SUM('Pianura 1992-1997'!K18,'Montagna 1992-1997'!K17)</f>
        <v>8405</v>
      </c>
      <c r="L17" s="13">
        <f>SUM('Pianura 1992-1997'!L18,'Montagna 1992-1997'!L17)</f>
        <v>0</v>
      </c>
      <c r="M17" s="13">
        <f>SUM('Pianura 1992-1997'!M18,'Montagna 1992-1997'!M17)</f>
        <v>0</v>
      </c>
      <c r="Y17" s="19"/>
      <c r="Z17" s="19"/>
      <c r="AA17" s="19"/>
      <c r="AB17" s="19"/>
      <c r="AC17" s="19"/>
      <c r="AD17" s="19"/>
      <c r="AE17" s="19"/>
      <c r="AF17" s="19"/>
      <c r="AG17" s="19"/>
    </row>
    <row r="18" spans="1:33" s="9" customFormat="1" ht="11.25" customHeight="1" x14ac:dyDescent="0.2">
      <c r="A18" s="151" t="s">
        <v>17</v>
      </c>
      <c r="B18" s="151"/>
      <c r="C18" s="13">
        <f>SUM(C19:C23)</f>
        <v>14890</v>
      </c>
      <c r="D18" s="13">
        <f t="shared" ref="D18:M18" si="3">SUM(D19:D23)</f>
        <v>1963</v>
      </c>
      <c r="E18" s="13">
        <f t="shared" si="3"/>
        <v>4808</v>
      </c>
      <c r="F18" s="13">
        <f t="shared" si="3"/>
        <v>2859</v>
      </c>
      <c r="G18" s="13">
        <f t="shared" si="3"/>
        <v>684</v>
      </c>
      <c r="H18" s="13">
        <f t="shared" si="3"/>
        <v>1971</v>
      </c>
      <c r="I18" s="13">
        <f t="shared" si="3"/>
        <v>619</v>
      </c>
      <c r="J18" s="13">
        <f t="shared" si="3"/>
        <v>616</v>
      </c>
      <c r="K18" s="13">
        <f t="shared" si="3"/>
        <v>1353</v>
      </c>
      <c r="L18" s="13">
        <f t="shared" si="3"/>
        <v>5</v>
      </c>
      <c r="M18" s="13">
        <f t="shared" si="3"/>
        <v>12</v>
      </c>
      <c r="Y18" s="19"/>
      <c r="Z18" s="19"/>
      <c r="AA18" s="19"/>
      <c r="AB18" s="19"/>
      <c r="AC18" s="19"/>
      <c r="AD18" s="19"/>
      <c r="AE18" s="19"/>
      <c r="AF18" s="19"/>
      <c r="AG18" s="19"/>
    </row>
    <row r="19" spans="1:33" s="9" customFormat="1" ht="11.25" customHeight="1" x14ac:dyDescent="0.2">
      <c r="A19" s="16"/>
      <c r="B19" s="11" t="s">
        <v>18</v>
      </c>
      <c r="C19" s="13">
        <f>SUM('Pianura 1992-1997'!C20,'Montagna 1992-1997'!C19)</f>
        <v>7375</v>
      </c>
      <c r="D19" s="13">
        <f>SUM('Pianura 1992-1997'!D20,'Montagna 1992-1997'!D19)</f>
        <v>962</v>
      </c>
      <c r="E19" s="13">
        <f>SUM('Pianura 1992-1997'!E20,'Montagna 1992-1997'!E19)</f>
        <v>2681</v>
      </c>
      <c r="F19" s="13">
        <f>SUM('Pianura 1992-1997'!F20,'Montagna 1992-1997'!F19)</f>
        <v>1578</v>
      </c>
      <c r="G19" s="13">
        <f>SUM('Pianura 1992-1997'!G20,'Montagna 1992-1997'!G19)</f>
        <v>286</v>
      </c>
      <c r="H19" s="13">
        <f>SUM('Pianura 1992-1997'!H20,'Montagna 1992-1997'!H19)</f>
        <v>927</v>
      </c>
      <c r="I19" s="13">
        <f>SUM('Pianura 1992-1997'!I20,'Montagna 1992-1997'!I19)</f>
        <v>207</v>
      </c>
      <c r="J19" s="13">
        <f>SUM('Pianura 1992-1997'!J20,'Montagna 1992-1997'!J19)</f>
        <v>317</v>
      </c>
      <c r="K19" s="13">
        <f>SUM('Pianura 1992-1997'!K20,'Montagna 1992-1997'!K19)</f>
        <v>413</v>
      </c>
      <c r="L19" s="13">
        <f>SUM('Pianura 1992-1997'!L20,'Montagna 1992-1997'!L19)</f>
        <v>3</v>
      </c>
      <c r="M19" s="13">
        <f>SUM('Pianura 1992-1997'!M20,'Montagna 1992-1997'!M19)</f>
        <v>1</v>
      </c>
      <c r="Y19" s="19"/>
      <c r="Z19" s="19"/>
      <c r="AA19" s="19"/>
      <c r="AB19" s="19"/>
      <c r="AC19" s="19"/>
      <c r="AD19" s="19"/>
      <c r="AE19" s="19"/>
      <c r="AF19" s="19"/>
      <c r="AG19" s="19"/>
    </row>
    <row r="20" spans="1:33" s="9" customFormat="1" ht="11.25" customHeight="1" x14ac:dyDescent="0.2">
      <c r="A20" s="16"/>
      <c r="B20" s="11" t="s">
        <v>27</v>
      </c>
      <c r="C20" s="13">
        <f>SUM('Pianura 1992-1997'!C21,'Montagna 1992-1997'!C20)</f>
        <v>1066</v>
      </c>
      <c r="D20" s="13">
        <f>SUM('Pianura 1992-1997'!D21,'Montagna 1992-1997'!D20)</f>
        <v>210</v>
      </c>
      <c r="E20" s="13">
        <f>SUM('Pianura 1992-1997'!E21,'Montagna 1992-1997'!E20)</f>
        <v>335</v>
      </c>
      <c r="F20" s="13">
        <f>SUM('Pianura 1992-1997'!F21,'Montagna 1992-1997'!F20)</f>
        <v>131</v>
      </c>
      <c r="G20" s="13">
        <f>SUM('Pianura 1992-1997'!G21,'Montagna 1992-1997'!G20)</f>
        <v>42</v>
      </c>
      <c r="H20" s="13">
        <f>SUM('Pianura 1992-1997'!H21,'Montagna 1992-1997'!H20)</f>
        <v>188</v>
      </c>
      <c r="I20" s="13">
        <f>SUM('Pianura 1992-1997'!I21,'Montagna 1992-1997'!I20)</f>
        <v>81</v>
      </c>
      <c r="J20" s="13">
        <f>SUM('Pianura 1992-1997'!J21,'Montagna 1992-1997'!J20)</f>
        <v>13</v>
      </c>
      <c r="K20" s="13">
        <f>SUM('Pianura 1992-1997'!K21,'Montagna 1992-1997'!K20)</f>
        <v>66</v>
      </c>
      <c r="L20" s="13">
        <f>SUM('Pianura 1992-1997'!L21,'Montagna 1992-1997'!L20)</f>
        <v>0</v>
      </c>
      <c r="M20" s="13">
        <f>SUM('Pianura 1992-1997'!M21,'Montagna 1992-1997'!M20)</f>
        <v>0</v>
      </c>
      <c r="Y20" s="19"/>
      <c r="Z20" s="19"/>
      <c r="AA20" s="19"/>
      <c r="AB20" s="19"/>
      <c r="AC20" s="19"/>
      <c r="AD20" s="19"/>
      <c r="AE20" s="19"/>
      <c r="AF20" s="19"/>
      <c r="AG20" s="19"/>
    </row>
    <row r="21" spans="1:33" s="9" customFormat="1" ht="11.25" customHeight="1" x14ac:dyDescent="0.2">
      <c r="A21" s="16"/>
      <c r="B21" s="11" t="s">
        <v>28</v>
      </c>
      <c r="C21" s="13">
        <f>SUM('Pianura 1992-1997'!C22,'Montagna 1992-1997'!C21)</f>
        <v>1205</v>
      </c>
      <c r="D21" s="13">
        <f>SUM('Pianura 1992-1997'!D22,'Montagna 1992-1997'!D21)</f>
        <v>160</v>
      </c>
      <c r="E21" s="13">
        <f>SUM('Pianura 1992-1997'!E22,'Montagna 1992-1997'!E21)</f>
        <v>329</v>
      </c>
      <c r="F21" s="13">
        <f>SUM('Pianura 1992-1997'!F22,'Montagna 1992-1997'!F21)</f>
        <v>170</v>
      </c>
      <c r="G21" s="13">
        <f>SUM('Pianura 1992-1997'!G22,'Montagna 1992-1997'!G21)</f>
        <v>125</v>
      </c>
      <c r="H21" s="13">
        <f>SUM('Pianura 1992-1997'!H22,'Montagna 1992-1997'!H21)</f>
        <v>121</v>
      </c>
      <c r="I21" s="13">
        <f>SUM('Pianura 1992-1997'!I22,'Montagna 1992-1997'!I21)</f>
        <v>103</v>
      </c>
      <c r="J21" s="13">
        <f>SUM('Pianura 1992-1997'!J22,'Montagna 1992-1997'!J21)</f>
        <v>50</v>
      </c>
      <c r="K21" s="13">
        <f>SUM('Pianura 1992-1997'!K22,'Montagna 1992-1997'!K21)</f>
        <v>144</v>
      </c>
      <c r="L21" s="13">
        <f>SUM('Pianura 1992-1997'!L22,'Montagna 1992-1997'!L21)</f>
        <v>0</v>
      </c>
      <c r="M21" s="13">
        <f>SUM('Pianura 1992-1997'!M22,'Montagna 1992-1997'!M21)</f>
        <v>3</v>
      </c>
      <c r="Y21" s="19"/>
      <c r="Z21" s="19"/>
      <c r="AA21" s="19"/>
      <c r="AB21" s="19"/>
      <c r="AC21" s="19"/>
      <c r="AD21" s="19"/>
      <c r="AE21" s="19"/>
      <c r="AF21" s="19"/>
      <c r="AG21" s="19"/>
    </row>
    <row r="22" spans="1:33" s="9" customFormat="1" ht="11.25" customHeight="1" x14ac:dyDescent="0.2">
      <c r="A22" s="16"/>
      <c r="B22" s="11" t="s">
        <v>19</v>
      </c>
      <c r="C22" s="13">
        <f>SUM('Pianura 1992-1997'!C23,'Montagna 1992-1997'!C22)</f>
        <v>843</v>
      </c>
      <c r="D22" s="13">
        <f>SUM('Pianura 1992-1997'!D23,'Montagna 1992-1997'!D22)</f>
        <v>84</v>
      </c>
      <c r="E22" s="13">
        <f>SUM('Pianura 1992-1997'!E23,'Montagna 1992-1997'!E22)</f>
        <v>293</v>
      </c>
      <c r="F22" s="13">
        <f>SUM('Pianura 1992-1997'!F23,'Montagna 1992-1997'!F22)</f>
        <v>266</v>
      </c>
      <c r="G22" s="13">
        <f>SUM('Pianura 1992-1997'!G23,'Montagna 1992-1997'!G22)</f>
        <v>19</v>
      </c>
      <c r="H22" s="13">
        <f>SUM('Pianura 1992-1997'!H23,'Montagna 1992-1997'!H22)</f>
        <v>105</v>
      </c>
      <c r="I22" s="13">
        <f>SUM('Pianura 1992-1997'!I23,'Montagna 1992-1997'!I22)</f>
        <v>25</v>
      </c>
      <c r="J22" s="13">
        <f>SUM('Pianura 1992-1997'!J23,'Montagna 1992-1997'!J22)</f>
        <v>14</v>
      </c>
      <c r="K22" s="13">
        <f>SUM('Pianura 1992-1997'!K23,'Montagna 1992-1997'!K22)</f>
        <v>28</v>
      </c>
      <c r="L22" s="13">
        <f>SUM('Pianura 1992-1997'!L23,'Montagna 1992-1997'!L22)</f>
        <v>1</v>
      </c>
      <c r="M22" s="13">
        <f>SUM('Pianura 1992-1997'!M23,'Montagna 1992-1997'!M22)</f>
        <v>8</v>
      </c>
      <c r="Y22" s="19"/>
      <c r="Z22" s="19"/>
      <c r="AA22" s="19"/>
      <c r="AB22" s="19"/>
      <c r="AC22" s="19"/>
      <c r="AD22" s="19"/>
      <c r="AE22" s="19"/>
      <c r="AF22" s="19"/>
      <c r="AG22" s="19"/>
    </row>
    <row r="23" spans="1:33" s="9" customFormat="1" ht="11.25" customHeight="1" x14ac:dyDescent="0.2">
      <c r="A23" s="16"/>
      <c r="B23" s="11" t="s">
        <v>24</v>
      </c>
      <c r="C23" s="13">
        <f>SUM('Pianura 1992-1997'!C24,'Montagna 1992-1997'!C23)</f>
        <v>4401</v>
      </c>
      <c r="D23" s="13">
        <f>SUM('Pianura 1992-1997'!D24,'Montagna 1992-1997'!D23)</f>
        <v>547</v>
      </c>
      <c r="E23" s="13">
        <f>SUM('Pianura 1992-1997'!E24,'Montagna 1992-1997'!E23)</f>
        <v>1170</v>
      </c>
      <c r="F23" s="13">
        <f>SUM('Pianura 1992-1997'!F24,'Montagna 1992-1997'!F23)</f>
        <v>714</v>
      </c>
      <c r="G23" s="13">
        <f>SUM('Pianura 1992-1997'!G24,'Montagna 1992-1997'!G23)</f>
        <v>212</v>
      </c>
      <c r="H23" s="13">
        <f>SUM('Pianura 1992-1997'!H24,'Montagna 1992-1997'!H23)</f>
        <v>630</v>
      </c>
      <c r="I23" s="13">
        <f>SUM('Pianura 1992-1997'!I24,'Montagna 1992-1997'!I23)</f>
        <v>203</v>
      </c>
      <c r="J23" s="13">
        <f>SUM('Pianura 1992-1997'!J24,'Montagna 1992-1997'!J23)</f>
        <v>222</v>
      </c>
      <c r="K23" s="13">
        <f>SUM('Pianura 1992-1997'!K24,'Montagna 1992-1997'!K23)</f>
        <v>702</v>
      </c>
      <c r="L23" s="13">
        <f>SUM('Pianura 1992-1997'!L24,'Montagna 1992-1997'!L23)</f>
        <v>1</v>
      </c>
      <c r="M23" s="13">
        <f>SUM('Pianura 1992-1997'!M24,'Montagna 1992-1997'!M23)</f>
        <v>0</v>
      </c>
      <c r="Y23" s="19"/>
      <c r="Z23" s="19"/>
      <c r="AA23" s="19"/>
      <c r="AB23" s="19"/>
      <c r="AC23" s="19"/>
      <c r="AD23" s="19"/>
      <c r="AE23" s="19"/>
      <c r="AF23" s="19"/>
      <c r="AG23" s="19"/>
    </row>
    <row r="24" spans="1:33" s="9" customFormat="1" ht="11.25" customHeight="1" x14ac:dyDescent="0.2">
      <c r="A24" s="151" t="s">
        <v>20</v>
      </c>
      <c r="B24" s="151"/>
      <c r="C24" s="13">
        <f>SUM(C25:C29)</f>
        <v>89546</v>
      </c>
      <c r="D24" s="13">
        <f t="shared" ref="D24:M24" si="4">SUM(D25:D29)</f>
        <v>134</v>
      </c>
      <c r="E24" s="13">
        <f t="shared" si="4"/>
        <v>1928</v>
      </c>
      <c r="F24" s="13">
        <f t="shared" si="4"/>
        <v>14558</v>
      </c>
      <c r="G24" s="13">
        <f t="shared" si="4"/>
        <v>26136</v>
      </c>
      <c r="H24" s="13">
        <f t="shared" si="4"/>
        <v>2171</v>
      </c>
      <c r="I24" s="13">
        <f t="shared" si="4"/>
        <v>4445</v>
      </c>
      <c r="J24" s="13">
        <f t="shared" si="4"/>
        <v>14213</v>
      </c>
      <c r="K24" s="13">
        <f t="shared" si="4"/>
        <v>18853</v>
      </c>
      <c r="L24" s="13">
        <f t="shared" si="4"/>
        <v>2987</v>
      </c>
      <c r="M24" s="13">
        <f t="shared" si="4"/>
        <v>4121</v>
      </c>
      <c r="Y24" s="19"/>
      <c r="Z24" s="19"/>
      <c r="AA24" s="19"/>
      <c r="AB24" s="19"/>
      <c r="AC24" s="19"/>
      <c r="AD24" s="19"/>
      <c r="AE24" s="19"/>
      <c r="AF24" s="19"/>
      <c r="AG24" s="19"/>
    </row>
    <row r="25" spans="1:33" s="9" customFormat="1" ht="11.25" customHeight="1" x14ac:dyDescent="0.2">
      <c r="A25" s="16"/>
      <c r="B25" s="11" t="s">
        <v>1</v>
      </c>
      <c r="C25" s="13">
        <f>SUM('Pianura 1992-1997'!C26,'Montagna 1992-1997'!C25)</f>
        <v>8389</v>
      </c>
      <c r="D25" s="13">
        <f>SUM('Pianura 1992-1997'!D26,'Montagna 1992-1997'!D25)</f>
        <v>3</v>
      </c>
      <c r="E25" s="13">
        <f>SUM('Pianura 1992-1997'!E26,'Montagna 1992-1997'!E25)</f>
        <v>45</v>
      </c>
      <c r="F25" s="13">
        <f>SUM('Pianura 1992-1997'!F26,'Montagna 1992-1997'!F25)</f>
        <v>221</v>
      </c>
      <c r="G25" s="13">
        <f>SUM('Pianura 1992-1997'!G26,'Montagna 1992-1997'!G25)</f>
        <v>420</v>
      </c>
      <c r="H25" s="13">
        <f>SUM('Pianura 1992-1997'!H26,'Montagna 1992-1997'!H25)</f>
        <v>18</v>
      </c>
      <c r="I25" s="13">
        <f>SUM('Pianura 1992-1997'!I26,'Montagna 1992-1997'!I25)</f>
        <v>9</v>
      </c>
      <c r="J25" s="13">
        <f>SUM('Pianura 1992-1997'!J26,'Montagna 1992-1997'!J25)</f>
        <v>150</v>
      </c>
      <c r="K25" s="13">
        <f>SUM('Pianura 1992-1997'!K26,'Montagna 1992-1997'!K25)</f>
        <v>466</v>
      </c>
      <c r="L25" s="13">
        <f>SUM('Pianura 1992-1997'!L26,'Montagna 1992-1997'!L25)</f>
        <v>2985</v>
      </c>
      <c r="M25" s="13">
        <f>SUM('Pianura 1992-1997'!M26,'Montagna 1992-1997'!M25)</f>
        <v>4072</v>
      </c>
      <c r="Y25" s="19"/>
      <c r="Z25" s="19"/>
      <c r="AA25" s="19"/>
      <c r="AB25" s="19"/>
      <c r="AC25" s="19"/>
      <c r="AD25" s="19"/>
      <c r="AE25" s="19"/>
      <c r="AF25" s="19"/>
      <c r="AG25" s="19"/>
    </row>
    <row r="26" spans="1:33" s="9" customFormat="1" ht="11.25" customHeight="1" x14ac:dyDescent="0.2">
      <c r="A26" s="16"/>
      <c r="B26" s="11" t="s">
        <v>21</v>
      </c>
      <c r="C26" s="13">
        <f>SUM('Pianura 1992-1997'!C27,'Montagna 1992-1997'!C26)</f>
        <v>3505</v>
      </c>
      <c r="D26" s="13">
        <f>SUM('Pianura 1992-1997'!D27,'Montagna 1992-1997'!D26)</f>
        <v>36</v>
      </c>
      <c r="E26" s="13">
        <f>SUM('Pianura 1992-1997'!E27,'Montagna 1992-1997'!E26)</f>
        <v>135</v>
      </c>
      <c r="F26" s="13">
        <f>SUM('Pianura 1992-1997'!F27,'Montagna 1992-1997'!F26)</f>
        <v>907</v>
      </c>
      <c r="G26" s="13">
        <f>SUM('Pianura 1992-1997'!G27,'Montagna 1992-1997'!G26)</f>
        <v>959</v>
      </c>
      <c r="H26" s="13">
        <f>SUM('Pianura 1992-1997'!H27,'Montagna 1992-1997'!H26)</f>
        <v>332</v>
      </c>
      <c r="I26" s="13">
        <f>SUM('Pianura 1992-1997'!I27,'Montagna 1992-1997'!I26)</f>
        <v>221</v>
      </c>
      <c r="J26" s="13">
        <f>SUM('Pianura 1992-1997'!J27,'Montagna 1992-1997'!J26)</f>
        <v>434</v>
      </c>
      <c r="K26" s="13">
        <f>SUM('Pianura 1992-1997'!K27,'Montagna 1992-1997'!K26)</f>
        <v>471</v>
      </c>
      <c r="L26" s="13">
        <f>SUM('Pianura 1992-1997'!L27,'Montagna 1992-1997'!L26)</f>
        <v>1</v>
      </c>
      <c r="M26" s="13">
        <f>SUM('Pianura 1992-1997'!M27,'Montagna 1992-1997'!M26)</f>
        <v>9</v>
      </c>
      <c r="Y26" s="19"/>
      <c r="Z26" s="19"/>
      <c r="AA26" s="19"/>
      <c r="AB26" s="19"/>
      <c r="AC26" s="19"/>
      <c r="AD26" s="19"/>
      <c r="AE26" s="19"/>
      <c r="AF26" s="19"/>
      <c r="AG26" s="19"/>
    </row>
    <row r="27" spans="1:33" s="9" customFormat="1" ht="11.25" customHeight="1" x14ac:dyDescent="0.2">
      <c r="A27" s="16"/>
      <c r="B27" s="11" t="s">
        <v>25</v>
      </c>
      <c r="C27" s="13">
        <f>SUM('Pianura 1992-1997'!C28,'Montagna 1992-1997'!C27)</f>
        <v>41941</v>
      </c>
      <c r="D27" s="13">
        <f>SUM('Pianura 1992-1997'!D28,'Montagna 1992-1997'!D27)</f>
        <v>85</v>
      </c>
      <c r="E27" s="13">
        <f>SUM('Pianura 1992-1997'!E28,'Montagna 1992-1997'!E27)</f>
        <v>1657</v>
      </c>
      <c r="F27" s="13">
        <f>SUM('Pianura 1992-1997'!F28,'Montagna 1992-1997'!F27)</f>
        <v>8650</v>
      </c>
      <c r="G27" s="13">
        <f>SUM('Pianura 1992-1997'!G28,'Montagna 1992-1997'!G27)</f>
        <v>12308</v>
      </c>
      <c r="H27" s="13">
        <f>SUM('Pianura 1992-1997'!H28,'Montagna 1992-1997'!H27)</f>
        <v>1332</v>
      </c>
      <c r="I27" s="13">
        <f>SUM('Pianura 1992-1997'!I28,'Montagna 1992-1997'!I27)</f>
        <v>2166</v>
      </c>
      <c r="J27" s="13">
        <f>SUM('Pianura 1992-1997'!J28,'Montagna 1992-1997'!J27)</f>
        <v>6798</v>
      </c>
      <c r="K27" s="13">
        <f>SUM('Pianura 1992-1997'!K28,'Montagna 1992-1997'!K27)</f>
        <v>8904</v>
      </c>
      <c r="L27" s="13">
        <f>SUM('Pianura 1992-1997'!L28,'Montagna 1992-1997'!L27)</f>
        <v>1</v>
      </c>
      <c r="M27" s="13">
        <f>SUM('Pianura 1992-1997'!M28,'Montagna 1992-1997'!M27)</f>
        <v>40</v>
      </c>
      <c r="Y27" s="19"/>
      <c r="Z27" s="19"/>
      <c r="AA27" s="19"/>
      <c r="AB27" s="19"/>
      <c r="AC27" s="19"/>
      <c r="AD27" s="19"/>
      <c r="AE27" s="19"/>
      <c r="AF27" s="19"/>
      <c r="AG27" s="19"/>
    </row>
    <row r="28" spans="1:33" s="9" customFormat="1" ht="11.25" customHeight="1" x14ac:dyDescent="0.2">
      <c r="A28" s="16"/>
      <c r="B28" s="11" t="s">
        <v>31</v>
      </c>
      <c r="C28" s="13">
        <f>SUM('Pianura 1992-1997'!C29,'Montagna 1992-1997'!C28)</f>
        <v>33977</v>
      </c>
      <c r="D28" s="13">
        <f>SUM('Pianura 1992-1997'!D29,'Montagna 1992-1997'!D28)</f>
        <v>10</v>
      </c>
      <c r="E28" s="13">
        <f>SUM('Pianura 1992-1997'!E29,'Montagna 1992-1997'!E28)</f>
        <v>91</v>
      </c>
      <c r="F28" s="13">
        <f>SUM('Pianura 1992-1997'!F29,'Montagna 1992-1997'!F28)</f>
        <v>4778</v>
      </c>
      <c r="G28" s="13">
        <f>SUM('Pianura 1992-1997'!G29,'Montagna 1992-1997'!G28)</f>
        <v>11809</v>
      </c>
      <c r="H28" s="13">
        <f>SUM('Pianura 1992-1997'!H29,'Montagna 1992-1997'!H28)</f>
        <v>486</v>
      </c>
      <c r="I28" s="13">
        <f>SUM('Pianura 1992-1997'!I29,'Montagna 1992-1997'!I28)</f>
        <v>2028</v>
      </c>
      <c r="J28" s="13">
        <f>SUM('Pianura 1992-1997'!J29,'Montagna 1992-1997'!J28)</f>
        <v>6332</v>
      </c>
      <c r="K28" s="13">
        <f>SUM('Pianura 1992-1997'!K29,'Montagna 1992-1997'!K28)</f>
        <v>8443</v>
      </c>
      <c r="L28" s="13">
        <f>SUM('Pianura 1992-1997'!L29,'Montagna 1992-1997'!L28)</f>
        <v>0</v>
      </c>
      <c r="M28" s="13">
        <f>SUM('Pianura 1992-1997'!M29,'Montagna 1992-1997'!M28)</f>
        <v>0</v>
      </c>
      <c r="Y28" s="19"/>
      <c r="Z28" s="19"/>
      <c r="AA28" s="19"/>
      <c r="AB28" s="19"/>
      <c r="AC28" s="19"/>
      <c r="AD28" s="19"/>
      <c r="AE28" s="19"/>
      <c r="AF28" s="19"/>
      <c r="AG28" s="19"/>
    </row>
    <row r="29" spans="1:33" s="9" customFormat="1" ht="11.25" customHeight="1" x14ac:dyDescent="0.2">
      <c r="A29" s="16"/>
      <c r="B29" s="14" t="s">
        <v>23</v>
      </c>
      <c r="C29" s="15">
        <f>SUM('Pianura 1992-1997'!C30,'Montagna 1992-1997'!C29)</f>
        <v>1734</v>
      </c>
      <c r="D29" s="15">
        <f>SUM('Pianura 1992-1997'!D30,'Montagna 1992-1997'!D29)</f>
        <v>0</v>
      </c>
      <c r="E29" s="15">
        <f>SUM('Pianura 1992-1997'!E30,'Montagna 1992-1997'!E29)</f>
        <v>0</v>
      </c>
      <c r="F29" s="15">
        <f>SUM('Pianura 1992-1997'!F30,'Montagna 1992-1997'!F29)</f>
        <v>2</v>
      </c>
      <c r="G29" s="15">
        <f>SUM('Pianura 1992-1997'!G30,'Montagna 1992-1997'!G29)</f>
        <v>640</v>
      </c>
      <c r="H29" s="15">
        <f>SUM('Pianura 1992-1997'!H30,'Montagna 1992-1997'!H29)</f>
        <v>3</v>
      </c>
      <c r="I29" s="15">
        <f>SUM('Pianura 1992-1997'!I30,'Montagna 1992-1997'!I29)</f>
        <v>21</v>
      </c>
      <c r="J29" s="15">
        <f>SUM('Pianura 1992-1997'!J30,'Montagna 1992-1997'!J29)</f>
        <v>499</v>
      </c>
      <c r="K29" s="15">
        <f>SUM('Pianura 1992-1997'!K30,'Montagna 1992-1997'!K29)</f>
        <v>569</v>
      </c>
      <c r="L29" s="15">
        <f>SUM('Pianura 1992-1997'!L30,'Montagna 1992-1997'!L29)</f>
        <v>0</v>
      </c>
      <c r="M29" s="15">
        <f>SUM('Pianura 1992-1997'!M30,'Montagna 1992-1997'!M29)</f>
        <v>0</v>
      </c>
      <c r="Y29" s="19"/>
      <c r="Z29" s="19"/>
      <c r="AA29" s="19"/>
      <c r="AB29" s="19"/>
      <c r="AC29" s="19"/>
      <c r="AD29" s="19"/>
      <c r="AE29" s="19"/>
      <c r="AF29" s="19"/>
      <c r="AG29" s="19"/>
    </row>
    <row r="30" spans="1:33" s="17" customFormat="1" ht="5.25" customHeight="1" x14ac:dyDescent="0.2">
      <c r="A30" s="182"/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</row>
    <row r="31" spans="1:33" s="28" customFormat="1" ht="12" customHeight="1" x14ac:dyDescent="0.2">
      <c r="A31" s="159" t="s">
        <v>58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</row>
    <row r="32" spans="1:33" s="28" customFormat="1" ht="12" customHeight="1" x14ac:dyDescent="0.2">
      <c r="A32" s="161" t="s">
        <v>57</v>
      </c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</row>
    <row r="33" spans="1:53" s="134" customFormat="1" ht="12" customHeight="1" x14ac:dyDescent="0.2">
      <c r="A33" s="163" t="s">
        <v>38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</row>
    <row r="34" spans="1:53" s="136" customFormat="1" ht="5.25" customHeight="1" x14ac:dyDescent="0.2">
      <c r="A34" s="157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</row>
    <row r="35" spans="1:53" s="134" customFormat="1" ht="12" customHeight="1" x14ac:dyDescent="0.2">
      <c r="A35" s="162" t="s">
        <v>60</v>
      </c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</row>
    <row r="36" spans="1:53" s="131" customFormat="1" ht="5.25" customHeight="1" x14ac:dyDescent="0.2">
      <c r="A36" s="157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</row>
    <row r="37" spans="1:53" s="131" customFormat="1" ht="12" customHeight="1" x14ac:dyDescent="0.2">
      <c r="A37" s="157" t="s">
        <v>62</v>
      </c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</row>
    <row r="38" spans="1:53" s="28" customFormat="1" ht="12" customHeight="1" x14ac:dyDescent="0.2">
      <c r="A38" s="157" t="s">
        <v>22</v>
      </c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</row>
    <row r="40" spans="1:53" ht="15" x14ac:dyDescent="0.25">
      <c r="P40" s="77"/>
      <c r="Q40" s="77"/>
      <c r="R40" s="77"/>
    </row>
    <row r="42" spans="1:53" ht="15" x14ac:dyDescent="0.25">
      <c r="P42" s="77"/>
      <c r="Q42" s="77"/>
      <c r="R42" s="77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</row>
    <row r="55" spans="36:47" x14ac:dyDescent="0.2">
      <c r="AL55" s="67"/>
      <c r="AM55" s="67"/>
      <c r="AN55" s="67"/>
      <c r="AO55" s="67"/>
      <c r="AP55" s="67"/>
      <c r="AQ55" s="67"/>
      <c r="AR55" s="67"/>
      <c r="AS55" s="67"/>
      <c r="AT55" s="67"/>
      <c r="AU55" s="67"/>
    </row>
    <row r="56" spans="36:47" x14ac:dyDescent="0.2">
      <c r="AJ56" s="2"/>
      <c r="AK56" s="2"/>
      <c r="AL56" s="79"/>
      <c r="AM56" s="79"/>
      <c r="AN56" s="79"/>
      <c r="AO56" s="79"/>
      <c r="AP56" s="79"/>
      <c r="AQ56" s="79"/>
      <c r="AR56" s="79"/>
      <c r="AS56" s="79"/>
      <c r="AT56" s="79"/>
      <c r="AU56" s="79"/>
    </row>
    <row r="57" spans="36:47" x14ac:dyDescent="0.2">
      <c r="AL57" s="67"/>
      <c r="AM57" s="67"/>
      <c r="AN57" s="67"/>
      <c r="AO57" s="67"/>
      <c r="AP57" s="67"/>
      <c r="AQ57" s="67"/>
      <c r="AR57" s="67"/>
      <c r="AS57" s="67"/>
      <c r="AT57" s="67"/>
      <c r="AU57" s="67"/>
    </row>
    <row r="58" spans="36:47" x14ac:dyDescent="0.2">
      <c r="AL58" s="67"/>
      <c r="AM58" s="67"/>
      <c r="AN58" s="67"/>
      <c r="AO58" s="67"/>
      <c r="AP58" s="67"/>
      <c r="AQ58" s="67"/>
      <c r="AR58" s="67"/>
      <c r="AS58" s="67"/>
      <c r="AT58" s="67"/>
      <c r="AU58" s="67"/>
    </row>
    <row r="59" spans="36:47" x14ac:dyDescent="0.2">
      <c r="AL59" s="67"/>
      <c r="AM59" s="67"/>
      <c r="AN59" s="67"/>
      <c r="AO59" s="67"/>
      <c r="AP59" s="67"/>
      <c r="AQ59" s="67"/>
      <c r="AR59" s="67"/>
      <c r="AS59" s="67"/>
      <c r="AT59" s="67"/>
      <c r="AU59" s="67"/>
    </row>
    <row r="60" spans="36:47" x14ac:dyDescent="0.2">
      <c r="AL60" s="67"/>
      <c r="AM60" s="67"/>
      <c r="AN60" s="67"/>
      <c r="AO60" s="67"/>
      <c r="AP60" s="67"/>
      <c r="AQ60" s="67"/>
      <c r="AR60" s="67"/>
      <c r="AS60" s="67"/>
      <c r="AT60" s="67"/>
      <c r="AU60" s="67"/>
    </row>
    <row r="61" spans="36:47" x14ac:dyDescent="0.2">
      <c r="AL61" s="67"/>
      <c r="AM61" s="67"/>
      <c r="AN61" s="67"/>
      <c r="AO61" s="67"/>
      <c r="AP61" s="67"/>
      <c r="AQ61" s="67"/>
      <c r="AR61" s="67"/>
      <c r="AS61" s="67"/>
      <c r="AT61" s="67"/>
      <c r="AU61" s="67"/>
    </row>
    <row r="62" spans="36:47" x14ac:dyDescent="0.2">
      <c r="AL62" s="67"/>
      <c r="AM62" s="67"/>
      <c r="AN62" s="67"/>
      <c r="AO62" s="67"/>
      <c r="AP62" s="67"/>
      <c r="AQ62" s="67"/>
      <c r="AR62" s="67"/>
      <c r="AS62" s="67"/>
      <c r="AT62" s="67"/>
      <c r="AU62" s="67"/>
    </row>
    <row r="63" spans="36:47" x14ac:dyDescent="0.2">
      <c r="AL63" s="67"/>
      <c r="AM63" s="67"/>
      <c r="AN63" s="67"/>
      <c r="AO63" s="67"/>
      <c r="AP63" s="67"/>
      <c r="AQ63" s="67"/>
      <c r="AR63" s="67"/>
      <c r="AS63" s="67"/>
      <c r="AT63" s="67"/>
      <c r="AU63" s="67"/>
    </row>
    <row r="64" spans="36:47" x14ac:dyDescent="0.2">
      <c r="AL64" s="67"/>
      <c r="AM64" s="67"/>
      <c r="AN64" s="67"/>
      <c r="AO64" s="67"/>
      <c r="AP64" s="67"/>
      <c r="AQ64" s="67"/>
      <c r="AR64" s="67"/>
      <c r="AS64" s="67"/>
      <c r="AT64" s="67"/>
      <c r="AU64" s="67"/>
    </row>
    <row r="65" spans="36:47" x14ac:dyDescent="0.2">
      <c r="AL65" s="67"/>
      <c r="AM65" s="67"/>
      <c r="AN65" s="67"/>
      <c r="AO65" s="67"/>
      <c r="AP65" s="67"/>
      <c r="AQ65" s="67"/>
      <c r="AR65" s="67"/>
      <c r="AS65" s="67"/>
      <c r="AT65" s="67"/>
      <c r="AU65" s="67"/>
    </row>
    <row r="66" spans="36:47" x14ac:dyDescent="0.2">
      <c r="AL66" s="67"/>
      <c r="AM66" s="67"/>
      <c r="AN66" s="67"/>
      <c r="AO66" s="67"/>
      <c r="AP66" s="67"/>
      <c r="AQ66" s="67"/>
      <c r="AR66" s="67"/>
      <c r="AS66" s="67"/>
      <c r="AT66" s="67"/>
      <c r="AU66" s="67"/>
    </row>
    <row r="67" spans="36:47" x14ac:dyDescent="0.2">
      <c r="AL67" s="67"/>
      <c r="AM67" s="67"/>
      <c r="AN67" s="67"/>
      <c r="AO67" s="67"/>
      <c r="AP67" s="67"/>
      <c r="AQ67" s="67"/>
      <c r="AR67" s="67"/>
      <c r="AS67" s="67"/>
      <c r="AT67" s="67"/>
      <c r="AU67" s="67"/>
    </row>
    <row r="68" spans="36:47" x14ac:dyDescent="0.2">
      <c r="AL68" s="67"/>
      <c r="AM68" s="67"/>
      <c r="AN68" s="67"/>
      <c r="AO68" s="67"/>
      <c r="AP68" s="67"/>
      <c r="AQ68" s="67"/>
      <c r="AR68" s="67"/>
      <c r="AS68" s="67"/>
      <c r="AT68" s="67"/>
      <c r="AU68" s="67"/>
    </row>
    <row r="69" spans="36:47" x14ac:dyDescent="0.2">
      <c r="AL69" s="67"/>
      <c r="AM69" s="67"/>
      <c r="AN69" s="67"/>
      <c r="AO69" s="67"/>
      <c r="AP69" s="67"/>
      <c r="AQ69" s="67"/>
      <c r="AR69" s="67"/>
      <c r="AS69" s="67"/>
      <c r="AT69" s="67"/>
      <c r="AU69" s="67"/>
    </row>
    <row r="70" spans="36:47" x14ac:dyDescent="0.2">
      <c r="AL70" s="67"/>
      <c r="AM70" s="67"/>
      <c r="AN70" s="67"/>
      <c r="AO70" s="67"/>
      <c r="AP70" s="67"/>
      <c r="AQ70" s="67"/>
      <c r="AR70" s="67"/>
      <c r="AS70" s="67"/>
      <c r="AT70" s="67"/>
      <c r="AU70" s="67"/>
    </row>
    <row r="71" spans="36:47" x14ac:dyDescent="0.2">
      <c r="AL71" s="67"/>
      <c r="AM71" s="67"/>
      <c r="AN71" s="67"/>
      <c r="AO71" s="67"/>
      <c r="AP71" s="67"/>
      <c r="AQ71" s="67"/>
      <c r="AR71" s="67"/>
      <c r="AS71" s="67"/>
      <c r="AT71" s="67"/>
      <c r="AU71" s="67"/>
    </row>
    <row r="72" spans="36:47" x14ac:dyDescent="0.2">
      <c r="AL72" s="67"/>
      <c r="AM72" s="67"/>
      <c r="AN72" s="67"/>
      <c r="AO72" s="67"/>
      <c r="AP72" s="67"/>
      <c r="AQ72" s="67"/>
      <c r="AR72" s="67"/>
      <c r="AS72" s="67"/>
      <c r="AT72" s="67"/>
      <c r="AU72" s="67"/>
    </row>
    <row r="74" spans="36:47" x14ac:dyDescent="0.2">
      <c r="AL74" s="67"/>
      <c r="AM74" s="67"/>
      <c r="AN74" s="67"/>
      <c r="AO74" s="67"/>
      <c r="AP74" s="67"/>
      <c r="AQ74" s="67"/>
      <c r="AR74" s="67"/>
      <c r="AS74" s="67"/>
      <c r="AT74" s="67"/>
      <c r="AU74" s="67"/>
    </row>
    <row r="75" spans="36:47" x14ac:dyDescent="0.2">
      <c r="AJ75" s="2"/>
    </row>
    <row r="81" spans="36:47" x14ac:dyDescent="0.2">
      <c r="AL81" s="67"/>
      <c r="AM81" s="67"/>
      <c r="AN81" s="67"/>
      <c r="AO81" s="67"/>
      <c r="AP81" s="67"/>
      <c r="AQ81" s="67"/>
      <c r="AR81" s="67"/>
      <c r="AS81" s="67"/>
      <c r="AT81" s="67"/>
      <c r="AU81" s="67"/>
    </row>
    <row r="82" spans="36:47" x14ac:dyDescent="0.2">
      <c r="AJ82" s="2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</row>
    <row r="83" spans="36:47" x14ac:dyDescent="0.2"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</row>
    <row r="84" spans="36:47" x14ac:dyDescent="0.2"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</row>
    <row r="85" spans="36:47" x14ac:dyDescent="0.2"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</row>
    <row r="86" spans="36:47" x14ac:dyDescent="0.2"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</row>
    <row r="162" spans="17:38" ht="15" x14ac:dyDescent="0.25">
      <c r="Q162" s="77"/>
      <c r="R162" s="77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</row>
    <row r="163" spans="17:38" ht="15" x14ac:dyDescent="0.25"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  <c r="AC163" s="77"/>
      <c r="AD163" s="77"/>
      <c r="AE163" s="77"/>
      <c r="AF163" s="77"/>
      <c r="AG163" s="77"/>
      <c r="AH163" s="77"/>
      <c r="AI163" s="77"/>
      <c r="AJ163" s="78"/>
      <c r="AK163" s="78"/>
      <c r="AL163" s="78"/>
    </row>
    <row r="164" spans="17:38" ht="15" x14ac:dyDescent="0.25">
      <c r="AJ164" s="77"/>
      <c r="AK164" s="77"/>
      <c r="AL164" s="77"/>
    </row>
  </sheetData>
  <sortState ref="P43:AH157">
    <sortCondition ref="R43:R157"/>
  </sortState>
  <mergeCells count="23">
    <mergeCell ref="L6:M6"/>
    <mergeCell ref="A30:M30"/>
    <mergeCell ref="A31:M31"/>
    <mergeCell ref="A34:M34"/>
    <mergeCell ref="A36:M36"/>
    <mergeCell ref="A14:B14"/>
    <mergeCell ref="A35:M35"/>
    <mergeCell ref="A2:M2"/>
    <mergeCell ref="A6:B6"/>
    <mergeCell ref="A38:M38"/>
    <mergeCell ref="A33:M33"/>
    <mergeCell ref="A1:M1"/>
    <mergeCell ref="A3:M3"/>
    <mergeCell ref="A4:M4"/>
    <mergeCell ref="A10:B10"/>
    <mergeCell ref="D5:K5"/>
    <mergeCell ref="A32:M32"/>
    <mergeCell ref="A5:B5"/>
    <mergeCell ref="A18:B18"/>
    <mergeCell ref="A24:B24"/>
    <mergeCell ref="L5:M5"/>
    <mergeCell ref="A37:M37"/>
    <mergeCell ref="D6:K6"/>
  </mergeCells>
  <phoneticPr fontId="0" type="noConversion"/>
  <pageMargins left="0.75" right="0.75" top="1" bottom="1" header="0.5" footer="0.5"/>
  <pageSetup paperSize="9" scale="91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workbookViewId="0">
      <pane ySplit="8" topLeftCell="A9" activePane="bottomLeft" state="frozen"/>
      <selection pane="bottomLeft" sqref="A1:M1"/>
    </sheetView>
  </sheetViews>
  <sheetFormatPr defaultRowHeight="12.75" x14ac:dyDescent="0.2"/>
  <cols>
    <col min="1" max="1" width="2.7109375" customWidth="1"/>
    <col min="2" max="2" width="31" customWidth="1"/>
    <col min="3" max="3" width="9.7109375" style="25" customWidth="1"/>
    <col min="4" max="13" width="9.7109375" customWidth="1"/>
    <col min="15" max="15" width="16.28515625" customWidth="1"/>
  </cols>
  <sheetData>
    <row r="1" spans="1:21" ht="12" customHeight="1" x14ac:dyDescent="0.2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21" s="28" customFormat="1" ht="12" customHeight="1" x14ac:dyDescent="0.2">
      <c r="A2" s="165" t="s">
        <v>52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</row>
    <row r="3" spans="1:21" ht="12" customHeight="1" x14ac:dyDescent="0.2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</row>
    <row r="4" spans="1:21" ht="12" customHeight="1" x14ac:dyDescent="0.2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64"/>
      <c r="M4" s="164"/>
    </row>
    <row r="5" spans="1:21" s="32" customFormat="1" ht="12" customHeight="1" x14ac:dyDescent="0.2">
      <c r="A5" s="29"/>
      <c r="B5" s="29"/>
      <c r="C5" s="49" t="s">
        <v>26</v>
      </c>
      <c r="D5" s="168" t="s">
        <v>0</v>
      </c>
      <c r="E5" s="169"/>
      <c r="F5" s="169"/>
      <c r="G5" s="169"/>
      <c r="H5" s="169"/>
      <c r="I5" s="169"/>
      <c r="J5" s="169"/>
      <c r="K5" s="170"/>
      <c r="L5" s="168" t="s">
        <v>1</v>
      </c>
      <c r="M5" s="169"/>
    </row>
    <row r="6" spans="1:21" s="32" customFormat="1" ht="12" customHeight="1" x14ac:dyDescent="0.2">
      <c r="A6" s="34"/>
      <c r="B6" s="34"/>
      <c r="C6" s="50"/>
      <c r="D6" s="171"/>
      <c r="E6" s="164"/>
      <c r="F6" s="164"/>
      <c r="G6" s="164"/>
      <c r="H6" s="164"/>
      <c r="I6" s="164"/>
      <c r="J6" s="164"/>
      <c r="K6" s="172"/>
      <c r="L6" s="197"/>
      <c r="M6" s="164"/>
    </row>
    <row r="7" spans="1:21" s="32" customFormat="1" ht="12" customHeight="1" x14ac:dyDescent="0.2">
      <c r="A7" s="34"/>
      <c r="B7" s="34"/>
      <c r="C7" s="51"/>
      <c r="D7" s="34"/>
      <c r="E7" s="34"/>
      <c r="F7" s="34"/>
      <c r="G7" s="34"/>
      <c r="H7" s="34"/>
      <c r="I7" s="34"/>
      <c r="J7" s="34"/>
      <c r="K7" s="34"/>
      <c r="L7" s="52" t="s">
        <v>39</v>
      </c>
      <c r="M7" s="52" t="s">
        <v>40</v>
      </c>
    </row>
    <row r="8" spans="1:21" s="32" customFormat="1" ht="12" customHeight="1" x14ac:dyDescent="0.2">
      <c r="A8" s="37"/>
      <c r="B8" s="37"/>
      <c r="C8" s="53"/>
      <c r="D8" s="54" t="s">
        <v>2</v>
      </c>
      <c r="E8" s="54" t="s">
        <v>3</v>
      </c>
      <c r="F8" s="54" t="s">
        <v>4</v>
      </c>
      <c r="G8" s="54" t="s">
        <v>32</v>
      </c>
      <c r="H8" s="54" t="s">
        <v>6</v>
      </c>
      <c r="I8" s="54" t="s">
        <v>7</v>
      </c>
      <c r="J8" s="54" t="s">
        <v>8</v>
      </c>
      <c r="K8" s="54" t="s">
        <v>9</v>
      </c>
      <c r="L8" s="52" t="s">
        <v>3</v>
      </c>
      <c r="M8" s="52" t="s">
        <v>10</v>
      </c>
      <c r="N8" s="34"/>
      <c r="O8" s="34"/>
      <c r="P8" s="34"/>
      <c r="Q8" s="34"/>
      <c r="R8" s="34"/>
      <c r="S8" s="34"/>
      <c r="T8" s="34"/>
      <c r="U8" s="34"/>
    </row>
    <row r="9" spans="1:21" s="40" customFormat="1" ht="11.25" x14ac:dyDescent="0.2">
      <c r="A9" s="65" t="s">
        <v>33</v>
      </c>
      <c r="B9" s="65"/>
      <c r="C9" s="12">
        <f>SUM(C10,C14,C19,C25)</f>
        <v>40430</v>
      </c>
      <c r="D9" s="12">
        <f t="shared" ref="D9:M9" si="0">SUM(D10,D14,D19,D25)</f>
        <v>4455</v>
      </c>
      <c r="E9" s="12">
        <f t="shared" si="0"/>
        <v>9112</v>
      </c>
      <c r="F9" s="12">
        <f t="shared" si="0"/>
        <v>7191</v>
      </c>
      <c r="G9" s="12">
        <f t="shared" si="0"/>
        <v>2440</v>
      </c>
      <c r="H9" s="12">
        <f t="shared" si="0"/>
        <v>6109</v>
      </c>
      <c r="I9" s="12">
        <f t="shared" si="0"/>
        <v>2175</v>
      </c>
      <c r="J9" s="12">
        <f t="shared" si="0"/>
        <v>746</v>
      </c>
      <c r="K9" s="12">
        <f t="shared" si="0"/>
        <v>1061</v>
      </c>
      <c r="L9" s="12">
        <f t="shared" si="0"/>
        <v>2992</v>
      </c>
      <c r="M9" s="12">
        <f t="shared" si="0"/>
        <v>4149</v>
      </c>
    </row>
    <row r="10" spans="1:21" s="40" customFormat="1" ht="11.25" x14ac:dyDescent="0.2">
      <c r="A10" s="156" t="s">
        <v>11</v>
      </c>
      <c r="B10" s="156"/>
      <c r="C10" s="13">
        <f>SUM(C11:C13)</f>
        <v>12806</v>
      </c>
      <c r="D10" s="13">
        <f t="shared" ref="D10:M10" si="1">SUM(D11:D13)</f>
        <v>1373</v>
      </c>
      <c r="E10" s="13">
        <f t="shared" si="1"/>
        <v>3873</v>
      </c>
      <c r="F10" s="13">
        <f t="shared" si="1"/>
        <v>2710</v>
      </c>
      <c r="G10" s="13">
        <f t="shared" si="1"/>
        <v>1302</v>
      </c>
      <c r="H10" s="13">
        <f t="shared" si="1"/>
        <v>2046</v>
      </c>
      <c r="I10" s="13">
        <f t="shared" si="1"/>
        <v>804</v>
      </c>
      <c r="J10" s="13">
        <f t="shared" si="1"/>
        <v>304</v>
      </c>
      <c r="K10" s="13">
        <f t="shared" si="1"/>
        <v>378</v>
      </c>
      <c r="L10" s="13">
        <f t="shared" si="1"/>
        <v>0</v>
      </c>
      <c r="M10" s="13">
        <f t="shared" si="1"/>
        <v>16</v>
      </c>
    </row>
    <row r="11" spans="1:21" s="40" customFormat="1" ht="11.25" x14ac:dyDescent="0.2">
      <c r="A11" s="10"/>
      <c r="B11" s="11" t="s">
        <v>12</v>
      </c>
      <c r="C11" s="13">
        <f>SUM(D11:M11)</f>
        <v>11762</v>
      </c>
      <c r="D11" s="13">
        <v>1249</v>
      </c>
      <c r="E11" s="13">
        <v>3605</v>
      </c>
      <c r="F11" s="13">
        <v>2513</v>
      </c>
      <c r="G11" s="13">
        <v>1202</v>
      </c>
      <c r="H11" s="13">
        <v>1906</v>
      </c>
      <c r="I11" s="13">
        <v>704</v>
      </c>
      <c r="J11" s="13">
        <v>271</v>
      </c>
      <c r="K11" s="13">
        <v>297</v>
      </c>
      <c r="L11" s="13">
        <v>0</v>
      </c>
      <c r="M11" s="13">
        <v>15</v>
      </c>
    </row>
    <row r="12" spans="1:21" s="40" customFormat="1" ht="11.25" x14ac:dyDescent="0.2">
      <c r="A12" s="10"/>
      <c r="B12" s="11" t="s">
        <v>13</v>
      </c>
      <c r="C12" s="13">
        <f t="shared" ref="C12:C30" si="2">SUM(D12:M12)</f>
        <v>126</v>
      </c>
      <c r="D12" s="13">
        <v>0</v>
      </c>
      <c r="E12" s="13">
        <v>2</v>
      </c>
      <c r="F12" s="13">
        <v>6</v>
      </c>
      <c r="G12" s="13">
        <v>13</v>
      </c>
      <c r="H12" s="13">
        <v>0</v>
      </c>
      <c r="I12" s="13">
        <v>46</v>
      </c>
      <c r="J12" s="13">
        <v>17</v>
      </c>
      <c r="K12" s="13">
        <v>42</v>
      </c>
      <c r="L12" s="13">
        <v>0</v>
      </c>
      <c r="M12" s="13">
        <v>0</v>
      </c>
    </row>
    <row r="13" spans="1:21" s="40" customFormat="1" ht="11.25" x14ac:dyDescent="0.2">
      <c r="A13" s="10"/>
      <c r="B13" s="11" t="s">
        <v>14</v>
      </c>
      <c r="C13" s="13">
        <f t="shared" si="2"/>
        <v>918</v>
      </c>
      <c r="D13" s="13">
        <v>124</v>
      </c>
      <c r="E13" s="13">
        <v>266</v>
      </c>
      <c r="F13" s="13">
        <v>191</v>
      </c>
      <c r="G13" s="13">
        <v>87</v>
      </c>
      <c r="H13" s="13">
        <v>140</v>
      </c>
      <c r="I13" s="13">
        <v>54</v>
      </c>
      <c r="J13" s="13">
        <v>16</v>
      </c>
      <c r="K13" s="13">
        <v>39</v>
      </c>
      <c r="L13" s="13">
        <v>0</v>
      </c>
      <c r="M13" s="13">
        <v>1</v>
      </c>
    </row>
    <row r="14" spans="1:21" s="40" customFormat="1" ht="11.25" x14ac:dyDescent="0.2">
      <c r="A14" s="151" t="s">
        <v>15</v>
      </c>
      <c r="B14" s="151"/>
      <c r="C14" s="13">
        <f>SUM(C15:C18)</f>
        <v>7331</v>
      </c>
      <c r="D14" s="13">
        <f t="shared" ref="D14:M14" si="3">SUM(D15:D18)</f>
        <v>1251</v>
      </c>
      <c r="E14" s="13">
        <f t="shared" si="3"/>
        <v>1264</v>
      </c>
      <c r="F14" s="13">
        <f t="shared" si="3"/>
        <v>1513</v>
      </c>
      <c r="G14" s="13">
        <f t="shared" si="3"/>
        <v>338</v>
      </c>
      <c r="H14" s="13">
        <f t="shared" si="3"/>
        <v>1964</v>
      </c>
      <c r="I14" s="13">
        <f t="shared" si="3"/>
        <v>543</v>
      </c>
      <c r="J14" s="13">
        <f t="shared" si="3"/>
        <v>255</v>
      </c>
      <c r="K14" s="13">
        <f t="shared" si="3"/>
        <v>203</v>
      </c>
      <c r="L14" s="13">
        <f t="shared" si="3"/>
        <v>0</v>
      </c>
      <c r="M14" s="13">
        <f t="shared" si="3"/>
        <v>0</v>
      </c>
    </row>
    <row r="15" spans="1:21" s="40" customFormat="1" ht="11.25" x14ac:dyDescent="0.2">
      <c r="A15" s="16"/>
      <c r="B15" s="11" t="s">
        <v>29</v>
      </c>
      <c r="C15" s="13">
        <f t="shared" si="2"/>
        <v>1694</v>
      </c>
      <c r="D15" s="13">
        <v>408</v>
      </c>
      <c r="E15" s="13">
        <v>304</v>
      </c>
      <c r="F15" s="13">
        <v>347</v>
      </c>
      <c r="G15" s="13">
        <v>60</v>
      </c>
      <c r="H15" s="13">
        <v>428</v>
      </c>
      <c r="I15" s="13">
        <v>59</v>
      </c>
      <c r="J15" s="13">
        <v>59</v>
      </c>
      <c r="K15" s="13">
        <v>29</v>
      </c>
      <c r="L15" s="13">
        <v>0</v>
      </c>
      <c r="M15" s="13">
        <v>0</v>
      </c>
    </row>
    <row r="16" spans="1:21" s="40" customFormat="1" ht="11.25" x14ac:dyDescent="0.2">
      <c r="A16" s="16"/>
      <c r="B16" s="11" t="s">
        <v>34</v>
      </c>
      <c r="C16" s="13">
        <f t="shared" si="2"/>
        <v>2518</v>
      </c>
      <c r="D16" s="13">
        <v>418</v>
      </c>
      <c r="E16" s="13">
        <v>288</v>
      </c>
      <c r="F16" s="13">
        <v>700</v>
      </c>
      <c r="G16" s="13">
        <v>40</v>
      </c>
      <c r="H16" s="13">
        <v>767</v>
      </c>
      <c r="I16" s="13">
        <v>208</v>
      </c>
      <c r="J16" s="13">
        <v>64</v>
      </c>
      <c r="K16" s="13">
        <v>33</v>
      </c>
      <c r="L16" s="13">
        <v>0</v>
      </c>
      <c r="M16" s="13">
        <v>0</v>
      </c>
    </row>
    <row r="17" spans="1:13" s="40" customFormat="1" ht="11.25" x14ac:dyDescent="0.2">
      <c r="A17" s="16"/>
      <c r="B17" s="11" t="s">
        <v>35</v>
      </c>
      <c r="C17" s="13">
        <f t="shared" si="2"/>
        <v>3112</v>
      </c>
      <c r="D17" s="13">
        <v>425</v>
      </c>
      <c r="E17" s="13">
        <v>672</v>
      </c>
      <c r="F17" s="13">
        <v>462</v>
      </c>
      <c r="G17" s="13">
        <v>238</v>
      </c>
      <c r="H17" s="13">
        <v>769</v>
      </c>
      <c r="I17" s="13">
        <v>273</v>
      </c>
      <c r="J17" s="13">
        <v>132</v>
      </c>
      <c r="K17" s="13">
        <v>141</v>
      </c>
      <c r="L17" s="13">
        <v>0</v>
      </c>
      <c r="M17" s="13">
        <v>0</v>
      </c>
    </row>
    <row r="18" spans="1:13" s="40" customFormat="1" ht="11.25" x14ac:dyDescent="0.2">
      <c r="A18" s="100"/>
      <c r="B18" s="100" t="s">
        <v>16</v>
      </c>
      <c r="C18" s="13">
        <f t="shared" si="2"/>
        <v>7</v>
      </c>
      <c r="D18" s="13">
        <v>0</v>
      </c>
      <c r="E18" s="13">
        <v>0</v>
      </c>
      <c r="F18" s="13">
        <v>4</v>
      </c>
      <c r="G18" s="13">
        <v>0</v>
      </c>
      <c r="H18" s="13">
        <v>0</v>
      </c>
      <c r="I18" s="13">
        <v>3</v>
      </c>
      <c r="J18" s="13">
        <v>0</v>
      </c>
      <c r="K18" s="13">
        <v>0</v>
      </c>
      <c r="L18" s="13">
        <v>0</v>
      </c>
      <c r="M18" s="13">
        <v>0</v>
      </c>
    </row>
    <row r="19" spans="1:13" s="40" customFormat="1" ht="11.25" x14ac:dyDescent="0.2">
      <c r="A19" s="16" t="s">
        <v>17</v>
      </c>
      <c r="B19" s="11"/>
      <c r="C19" s="13">
        <f>SUM(C20:C24)</f>
        <v>11033</v>
      </c>
      <c r="D19" s="13">
        <f t="shared" ref="D19:M19" si="4">SUM(D20:D24)</f>
        <v>1756</v>
      </c>
      <c r="E19" s="13">
        <f t="shared" si="4"/>
        <v>3752</v>
      </c>
      <c r="F19" s="13">
        <f t="shared" si="4"/>
        <v>2314</v>
      </c>
      <c r="G19" s="13">
        <f t="shared" si="4"/>
        <v>380</v>
      </c>
      <c r="H19" s="13">
        <f t="shared" si="4"/>
        <v>1767</v>
      </c>
      <c r="I19" s="13">
        <f t="shared" si="4"/>
        <v>595</v>
      </c>
      <c r="J19" s="13">
        <f t="shared" si="4"/>
        <v>132</v>
      </c>
      <c r="K19" s="13">
        <f t="shared" si="4"/>
        <v>320</v>
      </c>
      <c r="L19" s="13">
        <f t="shared" si="4"/>
        <v>5</v>
      </c>
      <c r="M19" s="13">
        <f t="shared" si="4"/>
        <v>12</v>
      </c>
    </row>
    <row r="20" spans="1:13" s="40" customFormat="1" ht="11.25" x14ac:dyDescent="0.2">
      <c r="A20" s="16"/>
      <c r="B20" s="11" t="s">
        <v>18</v>
      </c>
      <c r="C20" s="13">
        <f t="shared" si="2"/>
        <v>5385</v>
      </c>
      <c r="D20" s="13">
        <v>833</v>
      </c>
      <c r="E20" s="13">
        <v>1996</v>
      </c>
      <c r="F20" s="13">
        <v>1252</v>
      </c>
      <c r="G20" s="13">
        <v>162</v>
      </c>
      <c r="H20" s="13">
        <v>800</v>
      </c>
      <c r="I20" s="13">
        <v>193</v>
      </c>
      <c r="J20" s="13">
        <v>74</v>
      </c>
      <c r="K20" s="13">
        <v>71</v>
      </c>
      <c r="L20" s="13">
        <v>3</v>
      </c>
      <c r="M20" s="13">
        <v>1</v>
      </c>
    </row>
    <row r="21" spans="1:13" s="40" customFormat="1" ht="11.25" x14ac:dyDescent="0.2">
      <c r="A21" s="16"/>
      <c r="B21" s="11" t="s">
        <v>27</v>
      </c>
      <c r="C21" s="13">
        <f t="shared" si="2"/>
        <v>1001</v>
      </c>
      <c r="D21" s="13">
        <v>209</v>
      </c>
      <c r="E21" s="13">
        <v>320</v>
      </c>
      <c r="F21" s="13">
        <v>127</v>
      </c>
      <c r="G21" s="13">
        <v>38</v>
      </c>
      <c r="H21" s="13">
        <v>188</v>
      </c>
      <c r="I21" s="13">
        <v>81</v>
      </c>
      <c r="J21" s="13">
        <v>5</v>
      </c>
      <c r="K21" s="13">
        <v>33</v>
      </c>
      <c r="L21" s="13">
        <v>0</v>
      </c>
      <c r="M21" s="13">
        <v>0</v>
      </c>
    </row>
    <row r="22" spans="1:13" s="40" customFormat="1" ht="11.25" x14ac:dyDescent="0.2">
      <c r="A22" s="16"/>
      <c r="B22" s="11" t="s">
        <v>36</v>
      </c>
      <c r="C22" s="13">
        <f t="shared" si="2"/>
        <v>893</v>
      </c>
      <c r="D22" s="13">
        <v>148</v>
      </c>
      <c r="E22" s="13">
        <v>259</v>
      </c>
      <c r="F22" s="13">
        <v>132</v>
      </c>
      <c r="G22" s="13">
        <v>72</v>
      </c>
      <c r="H22" s="13">
        <v>116</v>
      </c>
      <c r="I22" s="13">
        <v>100</v>
      </c>
      <c r="J22" s="13">
        <v>10</v>
      </c>
      <c r="K22" s="13">
        <v>53</v>
      </c>
      <c r="L22" s="13">
        <v>0</v>
      </c>
      <c r="M22" s="13">
        <v>3</v>
      </c>
    </row>
    <row r="23" spans="1:13" s="40" customFormat="1" ht="11.25" x14ac:dyDescent="0.2">
      <c r="A23" s="16"/>
      <c r="B23" s="11" t="s">
        <v>19</v>
      </c>
      <c r="C23" s="13">
        <f t="shared" si="2"/>
        <v>759</v>
      </c>
      <c r="D23" s="13">
        <v>78</v>
      </c>
      <c r="E23" s="13">
        <v>251</v>
      </c>
      <c r="F23" s="13">
        <v>262</v>
      </c>
      <c r="G23" s="13">
        <v>18</v>
      </c>
      <c r="H23" s="13">
        <v>102</v>
      </c>
      <c r="I23" s="13">
        <v>25</v>
      </c>
      <c r="J23" s="13">
        <v>3</v>
      </c>
      <c r="K23" s="13">
        <v>11</v>
      </c>
      <c r="L23" s="13">
        <v>1</v>
      </c>
      <c r="M23" s="13">
        <v>8</v>
      </c>
    </row>
    <row r="24" spans="1:13" s="40" customFormat="1" ht="11.25" x14ac:dyDescent="0.2">
      <c r="A24" s="100"/>
      <c r="B24" s="100" t="s">
        <v>37</v>
      </c>
      <c r="C24" s="13">
        <f t="shared" si="2"/>
        <v>2995</v>
      </c>
      <c r="D24" s="13">
        <v>488</v>
      </c>
      <c r="E24" s="13">
        <v>926</v>
      </c>
      <c r="F24" s="13">
        <v>541</v>
      </c>
      <c r="G24" s="13">
        <v>90</v>
      </c>
      <c r="H24" s="13">
        <v>561</v>
      </c>
      <c r="I24" s="13">
        <v>196</v>
      </c>
      <c r="J24" s="13">
        <v>40</v>
      </c>
      <c r="K24" s="13">
        <v>152</v>
      </c>
      <c r="L24" s="13">
        <v>1</v>
      </c>
      <c r="M24" s="13">
        <v>0</v>
      </c>
    </row>
    <row r="25" spans="1:13" s="40" customFormat="1" ht="11.25" x14ac:dyDescent="0.2">
      <c r="A25" s="16" t="s">
        <v>20</v>
      </c>
      <c r="B25" s="11"/>
      <c r="C25" s="13">
        <f>SUM(C26:C30)</f>
        <v>9260</v>
      </c>
      <c r="D25" s="13">
        <f t="shared" ref="D25:M25" si="5">SUM(D26:D30)</f>
        <v>75</v>
      </c>
      <c r="E25" s="13">
        <f t="shared" si="5"/>
        <v>223</v>
      </c>
      <c r="F25" s="13">
        <f t="shared" si="5"/>
        <v>654</v>
      </c>
      <c r="G25" s="13">
        <f t="shared" si="5"/>
        <v>420</v>
      </c>
      <c r="H25" s="13">
        <f t="shared" si="5"/>
        <v>332</v>
      </c>
      <c r="I25" s="13">
        <f t="shared" si="5"/>
        <v>233</v>
      </c>
      <c r="J25" s="13">
        <f t="shared" si="5"/>
        <v>55</v>
      </c>
      <c r="K25" s="13">
        <f t="shared" si="5"/>
        <v>160</v>
      </c>
      <c r="L25" s="13">
        <f t="shared" si="5"/>
        <v>2987</v>
      </c>
      <c r="M25" s="13">
        <f t="shared" si="5"/>
        <v>4121</v>
      </c>
    </row>
    <row r="26" spans="1:13" s="40" customFormat="1" ht="11.25" x14ac:dyDescent="0.2">
      <c r="A26" s="16"/>
      <c r="B26" s="11" t="s">
        <v>1</v>
      </c>
      <c r="C26" s="13">
        <f t="shared" si="2"/>
        <v>7307</v>
      </c>
      <c r="D26" s="13">
        <v>3</v>
      </c>
      <c r="E26" s="13">
        <v>45</v>
      </c>
      <c r="F26" s="13">
        <v>192</v>
      </c>
      <c r="G26" s="13">
        <v>0</v>
      </c>
      <c r="H26" s="13">
        <v>8</v>
      </c>
      <c r="I26" s="13">
        <v>2</v>
      </c>
      <c r="J26" s="13">
        <v>0</v>
      </c>
      <c r="K26" s="13">
        <v>0</v>
      </c>
      <c r="L26" s="13">
        <v>2985</v>
      </c>
      <c r="M26" s="13">
        <v>4072</v>
      </c>
    </row>
    <row r="27" spans="1:13" s="40" customFormat="1" ht="11.25" x14ac:dyDescent="0.2">
      <c r="A27" s="16"/>
      <c r="B27" s="11" t="s">
        <v>21</v>
      </c>
      <c r="C27" s="13">
        <f t="shared" si="2"/>
        <v>1292</v>
      </c>
      <c r="D27" s="13">
        <v>28</v>
      </c>
      <c r="E27" s="13">
        <v>99</v>
      </c>
      <c r="F27" s="13">
        <v>293</v>
      </c>
      <c r="G27" s="13">
        <v>377</v>
      </c>
      <c r="H27" s="13">
        <v>267</v>
      </c>
      <c r="I27" s="13">
        <v>108</v>
      </c>
      <c r="J27" s="13">
        <v>38</v>
      </c>
      <c r="K27" s="13">
        <v>72</v>
      </c>
      <c r="L27" s="13">
        <v>1</v>
      </c>
      <c r="M27" s="13">
        <v>9</v>
      </c>
    </row>
    <row r="28" spans="1:13" s="40" customFormat="1" ht="11.25" x14ac:dyDescent="0.2">
      <c r="A28" s="16"/>
      <c r="B28" s="11" t="s">
        <v>25</v>
      </c>
      <c r="C28" s="13">
        <f t="shared" si="2"/>
        <v>542</v>
      </c>
      <c r="D28" s="13">
        <v>37</v>
      </c>
      <c r="E28" s="13">
        <v>69</v>
      </c>
      <c r="F28" s="13">
        <v>135</v>
      </c>
      <c r="G28" s="13">
        <v>28</v>
      </c>
      <c r="H28" s="13">
        <v>46</v>
      </c>
      <c r="I28" s="13">
        <v>107</v>
      </c>
      <c r="J28" s="13">
        <v>17</v>
      </c>
      <c r="K28" s="13">
        <v>62</v>
      </c>
      <c r="L28" s="13">
        <v>1</v>
      </c>
      <c r="M28" s="13">
        <v>40</v>
      </c>
    </row>
    <row r="29" spans="1:13" s="40" customFormat="1" ht="11.25" x14ac:dyDescent="0.2">
      <c r="A29" s="16"/>
      <c r="B29" s="14" t="s">
        <v>31</v>
      </c>
      <c r="C29" s="15">
        <f t="shared" si="2"/>
        <v>119</v>
      </c>
      <c r="D29" s="15">
        <v>7</v>
      </c>
      <c r="E29" s="15">
        <v>10</v>
      </c>
      <c r="F29" s="15">
        <v>34</v>
      </c>
      <c r="G29" s="15">
        <v>15</v>
      </c>
      <c r="H29" s="15">
        <v>11</v>
      </c>
      <c r="I29" s="15">
        <v>16</v>
      </c>
      <c r="J29" s="15">
        <v>0</v>
      </c>
      <c r="K29" s="15">
        <v>26</v>
      </c>
      <c r="L29" s="15">
        <v>0</v>
      </c>
      <c r="M29" s="15">
        <v>0</v>
      </c>
    </row>
    <row r="30" spans="1:13" s="40" customFormat="1" ht="12" customHeight="1" x14ac:dyDescent="0.2">
      <c r="A30" s="140"/>
      <c r="B30" s="141" t="s">
        <v>23</v>
      </c>
      <c r="C30" s="15">
        <f t="shared" si="2"/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</row>
    <row r="31" spans="1:13" s="40" customFormat="1" ht="5.25" customHeight="1" x14ac:dyDescent="0.2">
      <c r="A31" s="187"/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</row>
    <row r="32" spans="1:13" s="40" customFormat="1" ht="12" customHeight="1" x14ac:dyDescent="0.2">
      <c r="A32" s="159" t="s">
        <v>58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</row>
    <row r="33" spans="1:13" s="48" customFormat="1" ht="12" customHeight="1" x14ac:dyDescent="0.2">
      <c r="A33" s="174" t="s">
        <v>47</v>
      </c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</row>
    <row r="34" spans="1:13" s="48" customFormat="1" ht="12" customHeight="1" x14ac:dyDescent="0.2">
      <c r="A34" s="163" t="s">
        <v>38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</row>
    <row r="35" spans="1:13" s="48" customFormat="1" ht="12" customHeight="1" x14ac:dyDescent="0.2">
      <c r="A35" s="176" t="s">
        <v>41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</row>
    <row r="36" spans="1:13" s="48" customFormat="1" ht="5.25" customHeight="1" x14ac:dyDescent="0.2">
      <c r="A36" s="177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</row>
    <row r="37" spans="1:13" s="48" customFormat="1" ht="12" customHeight="1" x14ac:dyDescent="0.2">
      <c r="A37" s="163" t="s">
        <v>64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</row>
    <row r="38" spans="1:13" s="48" customFormat="1" ht="5.25" customHeight="1" x14ac:dyDescent="0.2">
      <c r="A38" s="178"/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</row>
    <row r="39" spans="1:13" s="48" customFormat="1" ht="12" customHeight="1" x14ac:dyDescent="0.2">
      <c r="A39" s="163" t="s">
        <v>62</v>
      </c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</row>
    <row r="40" spans="1:13" s="48" customFormat="1" ht="12" customHeight="1" x14ac:dyDescent="0.2">
      <c r="A40" s="163" t="s">
        <v>42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</row>
    <row r="41" spans="1:13" s="48" customFormat="1" ht="11.25" x14ac:dyDescent="0.2">
      <c r="C41" s="57"/>
    </row>
    <row r="42" spans="1:13" s="48" customFormat="1" ht="11.25" x14ac:dyDescent="0.2">
      <c r="C42" s="57"/>
    </row>
    <row r="43" spans="1:13" s="48" customFormat="1" ht="11.25" x14ac:dyDescent="0.2">
      <c r="A43" s="58"/>
      <c r="B43" s="58"/>
      <c r="C43" s="59"/>
    </row>
  </sheetData>
  <mergeCells count="20">
    <mergeCell ref="A40:M40"/>
    <mergeCell ref="A35:M35"/>
    <mergeCell ref="A36:M36"/>
    <mergeCell ref="A37:M37"/>
    <mergeCell ref="A38:M38"/>
    <mergeCell ref="A39:M39"/>
    <mergeCell ref="A34:M34"/>
    <mergeCell ref="A10:B10"/>
    <mergeCell ref="A14:B14"/>
    <mergeCell ref="D6:K6"/>
    <mergeCell ref="L6:M6"/>
    <mergeCell ref="A31:M31"/>
    <mergeCell ref="A32:M32"/>
    <mergeCell ref="A33:M33"/>
    <mergeCell ref="A1:M1"/>
    <mergeCell ref="A2:M2"/>
    <mergeCell ref="A3:M3"/>
    <mergeCell ref="A4:M4"/>
    <mergeCell ref="D5:K5"/>
    <mergeCell ref="L5:M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workbookViewId="0">
      <pane ySplit="7" topLeftCell="A8" activePane="bottomLeft" state="frozen"/>
      <selection pane="bottomLeft" sqref="A1:K1"/>
    </sheetView>
  </sheetViews>
  <sheetFormatPr defaultRowHeight="12.75" x14ac:dyDescent="0.2"/>
  <cols>
    <col min="1" max="1" width="2.7109375" customWidth="1"/>
    <col min="2" max="2" width="31" customWidth="1"/>
    <col min="3" max="11" width="11.7109375" customWidth="1"/>
    <col min="13" max="13" width="14" customWidth="1"/>
  </cols>
  <sheetData>
    <row r="1" spans="1:22" ht="12" customHeight="1" x14ac:dyDescent="0.2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22" s="28" customFormat="1" ht="12" customHeight="1" x14ac:dyDescent="0.2">
      <c r="A2" s="165" t="s">
        <v>54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</row>
    <row r="3" spans="1:22" ht="12" customHeight="1" x14ac:dyDescent="0.2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</row>
    <row r="4" spans="1:22" ht="12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</row>
    <row r="5" spans="1:22" s="32" customFormat="1" ht="12" customHeight="1" x14ac:dyDescent="0.2">
      <c r="A5" s="29"/>
      <c r="B5" s="29"/>
      <c r="C5" s="30" t="s">
        <v>26</v>
      </c>
      <c r="D5" s="30" t="s">
        <v>2</v>
      </c>
      <c r="E5" s="30" t="s">
        <v>3</v>
      </c>
      <c r="F5" s="30" t="s">
        <v>4</v>
      </c>
      <c r="G5" s="30" t="s">
        <v>32</v>
      </c>
      <c r="H5" s="30" t="s">
        <v>6</v>
      </c>
      <c r="I5" s="30" t="s">
        <v>7</v>
      </c>
      <c r="J5" s="31" t="s">
        <v>8</v>
      </c>
      <c r="K5" s="31" t="s">
        <v>9</v>
      </c>
      <c r="M5" s="33"/>
    </row>
    <row r="6" spans="1:22" s="32" customFormat="1" ht="12" customHeight="1" x14ac:dyDescent="0.2">
      <c r="A6" s="34"/>
      <c r="B6" s="34"/>
      <c r="C6" s="35"/>
      <c r="D6" s="35"/>
      <c r="E6" s="35"/>
      <c r="F6" s="35"/>
      <c r="G6" s="35"/>
      <c r="H6" s="35"/>
      <c r="I6" s="35"/>
      <c r="J6" s="36"/>
      <c r="K6" s="36"/>
      <c r="M6" s="37"/>
    </row>
    <row r="7" spans="1:22" s="32" customFormat="1" ht="12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M7" s="34"/>
      <c r="N7" s="34"/>
      <c r="O7" s="34"/>
      <c r="P7" s="34"/>
      <c r="Q7" s="34"/>
      <c r="S7" s="34"/>
      <c r="T7" s="34"/>
      <c r="U7" s="34"/>
      <c r="V7" s="34"/>
    </row>
    <row r="8" spans="1:22" s="40" customFormat="1" ht="12" customHeight="1" x14ac:dyDescent="0.2">
      <c r="A8" s="38" t="s">
        <v>33</v>
      </c>
      <c r="B8" s="38"/>
      <c r="C8" s="39">
        <f>SUM(C9,C13,C18,C24)</f>
        <v>240800</v>
      </c>
      <c r="D8" s="39">
        <f t="shared" ref="D8:K8" si="0">SUM(D9,D13,D18,D24)</f>
        <v>5626</v>
      </c>
      <c r="E8" s="39">
        <f t="shared" si="0"/>
        <v>21693</v>
      </c>
      <c r="F8" s="39">
        <f t="shared" si="0"/>
        <v>47853</v>
      </c>
      <c r="G8" s="39">
        <f t="shared" si="0"/>
        <v>54497</v>
      </c>
      <c r="H8" s="39">
        <f t="shared" si="0"/>
        <v>16533</v>
      </c>
      <c r="I8" s="39">
        <f t="shared" si="0"/>
        <v>12394</v>
      </c>
      <c r="J8" s="39">
        <f t="shared" si="0"/>
        <v>35326</v>
      </c>
      <c r="K8" s="39">
        <f t="shared" si="0"/>
        <v>46878</v>
      </c>
    </row>
    <row r="9" spans="1:22" s="40" customFormat="1" ht="11.25" x14ac:dyDescent="0.2">
      <c r="A9" s="41" t="s">
        <v>11</v>
      </c>
      <c r="B9" s="42"/>
      <c r="C9" s="43">
        <f>SUM(C10:C12)</f>
        <v>125644</v>
      </c>
      <c r="D9" s="43">
        <f t="shared" ref="D9:K9" si="1">SUM(D10:D12)</f>
        <v>4677</v>
      </c>
      <c r="E9" s="43">
        <f t="shared" si="1"/>
        <v>16291</v>
      </c>
      <c r="F9" s="43">
        <f t="shared" si="1"/>
        <v>29613</v>
      </c>
      <c r="G9" s="43">
        <f t="shared" si="1"/>
        <v>23754</v>
      </c>
      <c r="H9" s="43">
        <f t="shared" si="1"/>
        <v>13357</v>
      </c>
      <c r="I9" s="43">
        <f t="shared" si="1"/>
        <v>7392</v>
      </c>
      <c r="J9" s="43">
        <f t="shared" si="1"/>
        <v>13151</v>
      </c>
      <c r="K9" s="43">
        <f t="shared" si="1"/>
        <v>17409</v>
      </c>
    </row>
    <row r="10" spans="1:22" s="40" customFormat="1" ht="11.25" x14ac:dyDescent="0.2">
      <c r="A10" s="44"/>
      <c r="B10" s="42" t="s">
        <v>12</v>
      </c>
      <c r="C10" s="43">
        <f t="shared" ref="C10:C29" si="2">SUM(D10:K10)</f>
        <v>102608</v>
      </c>
      <c r="D10" s="43">
        <v>4555</v>
      </c>
      <c r="E10" s="43">
        <v>15104</v>
      </c>
      <c r="F10" s="43">
        <v>24034</v>
      </c>
      <c r="G10" s="43">
        <v>17797</v>
      </c>
      <c r="H10" s="43">
        <v>11540</v>
      </c>
      <c r="I10" s="43">
        <v>5911</v>
      </c>
      <c r="J10" s="43">
        <v>9800</v>
      </c>
      <c r="K10" s="43">
        <v>13867</v>
      </c>
    </row>
    <row r="11" spans="1:22" s="40" customFormat="1" ht="11.25" x14ac:dyDescent="0.2">
      <c r="A11" s="44"/>
      <c r="B11" s="42" t="s">
        <v>13</v>
      </c>
      <c r="C11" s="43">
        <f t="shared" si="2"/>
        <v>16194</v>
      </c>
      <c r="D11" s="43">
        <v>5</v>
      </c>
      <c r="E11" s="43">
        <v>713</v>
      </c>
      <c r="F11" s="43">
        <v>3974</v>
      </c>
      <c r="G11" s="43">
        <v>3763</v>
      </c>
      <c r="H11" s="43">
        <v>1489</v>
      </c>
      <c r="I11" s="43">
        <v>1137</v>
      </c>
      <c r="J11" s="43">
        <v>2557</v>
      </c>
      <c r="K11" s="43">
        <v>2556</v>
      </c>
    </row>
    <row r="12" spans="1:22" s="40" customFormat="1" ht="11.25" x14ac:dyDescent="0.2">
      <c r="A12" s="45"/>
      <c r="B12" s="42" t="s">
        <v>14</v>
      </c>
      <c r="C12" s="43">
        <f t="shared" si="2"/>
        <v>6842</v>
      </c>
      <c r="D12" s="43">
        <v>117</v>
      </c>
      <c r="E12" s="43">
        <v>474</v>
      </c>
      <c r="F12" s="43">
        <v>1605</v>
      </c>
      <c r="G12" s="43">
        <v>2194</v>
      </c>
      <c r="H12" s="43">
        <v>328</v>
      </c>
      <c r="I12" s="43">
        <v>344</v>
      </c>
      <c r="J12" s="43">
        <v>794</v>
      </c>
      <c r="K12" s="43">
        <v>986</v>
      </c>
    </row>
    <row r="13" spans="1:22" s="40" customFormat="1" ht="11.25" x14ac:dyDescent="0.2">
      <c r="A13" s="41" t="s">
        <v>15</v>
      </c>
      <c r="B13" s="42"/>
      <c r="C13" s="43">
        <f>SUM(C14:C17)</f>
        <v>31013</v>
      </c>
      <c r="D13" s="43">
        <f t="shared" ref="D13:K13" si="3">SUM(D14:D17)</f>
        <v>683</v>
      </c>
      <c r="E13" s="43">
        <f t="shared" si="3"/>
        <v>2641</v>
      </c>
      <c r="F13" s="43">
        <f t="shared" si="3"/>
        <v>3791</v>
      </c>
      <c r="G13" s="43">
        <f t="shared" si="3"/>
        <v>4723</v>
      </c>
      <c r="H13" s="43">
        <f t="shared" si="3"/>
        <v>1133</v>
      </c>
      <c r="I13" s="43">
        <f t="shared" si="3"/>
        <v>766</v>
      </c>
      <c r="J13" s="43">
        <f t="shared" si="3"/>
        <v>7533</v>
      </c>
      <c r="K13" s="43">
        <f t="shared" si="3"/>
        <v>9743</v>
      </c>
    </row>
    <row r="14" spans="1:22" s="40" customFormat="1" ht="11.25" x14ac:dyDescent="0.2">
      <c r="A14" s="44"/>
      <c r="B14" s="42" t="s">
        <v>29</v>
      </c>
      <c r="C14" s="43">
        <f t="shared" si="2"/>
        <v>303</v>
      </c>
      <c r="D14" s="43">
        <v>68</v>
      </c>
      <c r="E14" s="43">
        <v>149</v>
      </c>
      <c r="F14" s="43">
        <v>52</v>
      </c>
      <c r="G14" s="43">
        <v>1</v>
      </c>
      <c r="H14" s="43">
        <v>4</v>
      </c>
      <c r="I14" s="43">
        <v>0</v>
      </c>
      <c r="J14" s="43">
        <v>24</v>
      </c>
      <c r="K14" s="43">
        <v>5</v>
      </c>
    </row>
    <row r="15" spans="1:22" s="40" customFormat="1" ht="11.25" x14ac:dyDescent="0.2">
      <c r="A15" s="44"/>
      <c r="B15" s="42" t="s">
        <v>34</v>
      </c>
      <c r="C15" s="43">
        <f t="shared" si="2"/>
        <v>63</v>
      </c>
      <c r="D15" s="43">
        <v>16</v>
      </c>
      <c r="E15" s="43">
        <v>27</v>
      </c>
      <c r="F15" s="43">
        <v>0</v>
      </c>
      <c r="G15" s="43">
        <v>1</v>
      </c>
      <c r="H15" s="43">
        <v>0</v>
      </c>
      <c r="I15" s="43">
        <v>0</v>
      </c>
      <c r="J15" s="43">
        <v>19</v>
      </c>
      <c r="K15" s="43">
        <v>0</v>
      </c>
    </row>
    <row r="16" spans="1:22" s="40" customFormat="1" ht="11.25" x14ac:dyDescent="0.2">
      <c r="A16" s="44"/>
      <c r="B16" s="42" t="s">
        <v>35</v>
      </c>
      <c r="C16" s="43">
        <f t="shared" si="2"/>
        <v>3880</v>
      </c>
      <c r="D16" s="43">
        <v>309</v>
      </c>
      <c r="E16" s="43">
        <v>669</v>
      </c>
      <c r="F16" s="43">
        <v>367</v>
      </c>
      <c r="G16" s="43">
        <v>418</v>
      </c>
      <c r="H16" s="43">
        <v>97</v>
      </c>
      <c r="I16" s="43">
        <v>2</v>
      </c>
      <c r="J16" s="43">
        <v>685</v>
      </c>
      <c r="K16" s="43">
        <v>1333</v>
      </c>
    </row>
    <row r="17" spans="1:13" s="40" customFormat="1" ht="11.25" x14ac:dyDescent="0.2">
      <c r="A17" s="45"/>
      <c r="B17" s="42" t="s">
        <v>16</v>
      </c>
      <c r="C17" s="43">
        <f t="shared" si="2"/>
        <v>26767</v>
      </c>
      <c r="D17" s="43">
        <v>290</v>
      </c>
      <c r="E17" s="43">
        <v>1796</v>
      </c>
      <c r="F17" s="43">
        <v>3372</v>
      </c>
      <c r="G17" s="43">
        <v>4303</v>
      </c>
      <c r="H17" s="43">
        <v>1032</v>
      </c>
      <c r="I17" s="43">
        <v>764</v>
      </c>
      <c r="J17" s="43">
        <v>6805</v>
      </c>
      <c r="K17" s="43">
        <v>8405</v>
      </c>
    </row>
    <row r="18" spans="1:13" s="40" customFormat="1" ht="11.25" x14ac:dyDescent="0.2">
      <c r="A18" s="41" t="s">
        <v>17</v>
      </c>
      <c r="B18" s="42"/>
      <c r="C18" s="43">
        <f>SUM(C19:C23)</f>
        <v>3857</v>
      </c>
      <c r="D18" s="43">
        <f t="shared" ref="D18:K18" si="4">SUM(D19:D23)</f>
        <v>207</v>
      </c>
      <c r="E18" s="43">
        <f t="shared" si="4"/>
        <v>1056</v>
      </c>
      <c r="F18" s="43">
        <f t="shared" si="4"/>
        <v>545</v>
      </c>
      <c r="G18" s="43">
        <f t="shared" si="4"/>
        <v>304</v>
      </c>
      <c r="H18" s="43">
        <f t="shared" si="4"/>
        <v>204</v>
      </c>
      <c r="I18" s="43">
        <f t="shared" si="4"/>
        <v>24</v>
      </c>
      <c r="J18" s="43">
        <f t="shared" si="4"/>
        <v>484</v>
      </c>
      <c r="K18" s="43">
        <f t="shared" si="4"/>
        <v>1033</v>
      </c>
    </row>
    <row r="19" spans="1:13" s="40" customFormat="1" ht="11.25" x14ac:dyDescent="0.2">
      <c r="A19" s="44"/>
      <c r="B19" s="42" t="s">
        <v>18</v>
      </c>
      <c r="C19" s="43">
        <f t="shared" si="2"/>
        <v>1990</v>
      </c>
      <c r="D19" s="43">
        <v>129</v>
      </c>
      <c r="E19" s="43">
        <v>685</v>
      </c>
      <c r="F19" s="43">
        <v>326</v>
      </c>
      <c r="G19" s="43">
        <v>124</v>
      </c>
      <c r="H19" s="43">
        <v>127</v>
      </c>
      <c r="I19" s="43">
        <v>14</v>
      </c>
      <c r="J19" s="43">
        <v>243</v>
      </c>
      <c r="K19" s="43">
        <v>342</v>
      </c>
    </row>
    <row r="20" spans="1:13" s="40" customFormat="1" ht="11.25" x14ac:dyDescent="0.2">
      <c r="A20" s="44"/>
      <c r="B20" s="42" t="s">
        <v>27</v>
      </c>
      <c r="C20" s="43">
        <f t="shared" si="2"/>
        <v>65</v>
      </c>
      <c r="D20" s="43">
        <v>1</v>
      </c>
      <c r="E20" s="43">
        <v>15</v>
      </c>
      <c r="F20" s="43">
        <v>4</v>
      </c>
      <c r="G20" s="43">
        <v>4</v>
      </c>
      <c r="H20" s="43">
        <v>0</v>
      </c>
      <c r="I20" s="43">
        <v>0</v>
      </c>
      <c r="J20" s="43">
        <v>8</v>
      </c>
      <c r="K20" s="43">
        <v>33</v>
      </c>
    </row>
    <row r="21" spans="1:13" s="40" customFormat="1" ht="11.25" x14ac:dyDescent="0.2">
      <c r="A21" s="44"/>
      <c r="B21" s="42" t="s">
        <v>36</v>
      </c>
      <c r="C21" s="43">
        <f t="shared" si="2"/>
        <v>312</v>
      </c>
      <c r="D21" s="43">
        <v>12</v>
      </c>
      <c r="E21" s="43">
        <v>70</v>
      </c>
      <c r="F21" s="43">
        <v>38</v>
      </c>
      <c r="G21" s="43">
        <v>53</v>
      </c>
      <c r="H21" s="43">
        <v>5</v>
      </c>
      <c r="I21" s="43">
        <v>3</v>
      </c>
      <c r="J21" s="43">
        <v>40</v>
      </c>
      <c r="K21" s="43">
        <v>91</v>
      </c>
    </row>
    <row r="22" spans="1:13" s="40" customFormat="1" ht="11.25" x14ac:dyDescent="0.2">
      <c r="A22" s="44"/>
      <c r="B22" s="42" t="s">
        <v>19</v>
      </c>
      <c r="C22" s="43">
        <f t="shared" si="2"/>
        <v>84</v>
      </c>
      <c r="D22" s="43">
        <v>6</v>
      </c>
      <c r="E22" s="43">
        <v>42</v>
      </c>
      <c r="F22" s="43">
        <v>4</v>
      </c>
      <c r="G22" s="43">
        <v>1</v>
      </c>
      <c r="H22" s="43">
        <v>3</v>
      </c>
      <c r="I22" s="43">
        <v>0</v>
      </c>
      <c r="J22" s="43">
        <v>11</v>
      </c>
      <c r="K22" s="43">
        <v>17</v>
      </c>
    </row>
    <row r="23" spans="1:13" s="40" customFormat="1" ht="11.25" x14ac:dyDescent="0.2">
      <c r="A23" s="45"/>
      <c r="B23" s="42" t="s">
        <v>37</v>
      </c>
      <c r="C23" s="43">
        <f t="shared" si="2"/>
        <v>1406</v>
      </c>
      <c r="D23" s="43">
        <v>59</v>
      </c>
      <c r="E23" s="43">
        <v>244</v>
      </c>
      <c r="F23" s="43">
        <v>173</v>
      </c>
      <c r="G23" s="43">
        <v>122</v>
      </c>
      <c r="H23" s="43">
        <v>69</v>
      </c>
      <c r="I23" s="43">
        <v>7</v>
      </c>
      <c r="J23" s="43">
        <v>182</v>
      </c>
      <c r="K23" s="43">
        <v>550</v>
      </c>
    </row>
    <row r="24" spans="1:13" s="40" customFormat="1" ht="11.25" x14ac:dyDescent="0.2">
      <c r="A24" s="41" t="s">
        <v>20</v>
      </c>
      <c r="B24" s="42"/>
      <c r="C24" s="43">
        <f>SUM(C25:C29)</f>
        <v>80286</v>
      </c>
      <c r="D24" s="43">
        <f t="shared" ref="D24:K24" si="5">SUM(D25:D29)</f>
        <v>59</v>
      </c>
      <c r="E24" s="43">
        <f t="shared" si="5"/>
        <v>1705</v>
      </c>
      <c r="F24" s="43">
        <f t="shared" si="5"/>
        <v>13904</v>
      </c>
      <c r="G24" s="43">
        <f t="shared" si="5"/>
        <v>25716</v>
      </c>
      <c r="H24" s="43">
        <f t="shared" si="5"/>
        <v>1839</v>
      </c>
      <c r="I24" s="43">
        <f t="shared" si="5"/>
        <v>4212</v>
      </c>
      <c r="J24" s="43">
        <f t="shared" si="5"/>
        <v>14158</v>
      </c>
      <c r="K24" s="43">
        <f t="shared" si="5"/>
        <v>18693</v>
      </c>
    </row>
    <row r="25" spans="1:13" s="40" customFormat="1" ht="11.25" x14ac:dyDescent="0.2">
      <c r="A25" s="44"/>
      <c r="B25" s="42" t="s">
        <v>1</v>
      </c>
      <c r="C25" s="43">
        <f t="shared" si="2"/>
        <v>1082</v>
      </c>
      <c r="D25" s="43">
        <v>0</v>
      </c>
      <c r="E25" s="43">
        <v>0</v>
      </c>
      <c r="F25" s="43">
        <v>29</v>
      </c>
      <c r="G25" s="43">
        <v>420</v>
      </c>
      <c r="H25" s="43">
        <v>10</v>
      </c>
      <c r="I25" s="43">
        <v>7</v>
      </c>
      <c r="J25" s="43">
        <v>150</v>
      </c>
      <c r="K25" s="43">
        <v>466</v>
      </c>
    </row>
    <row r="26" spans="1:13" s="40" customFormat="1" ht="11.25" x14ac:dyDescent="0.2">
      <c r="A26" s="44"/>
      <c r="B26" s="42" t="s">
        <v>21</v>
      </c>
      <c r="C26" s="43">
        <f t="shared" si="2"/>
        <v>2213</v>
      </c>
      <c r="D26" s="43">
        <v>8</v>
      </c>
      <c r="E26" s="43">
        <v>36</v>
      </c>
      <c r="F26" s="43">
        <v>614</v>
      </c>
      <c r="G26" s="43">
        <v>582</v>
      </c>
      <c r="H26" s="43">
        <v>65</v>
      </c>
      <c r="I26" s="43">
        <v>113</v>
      </c>
      <c r="J26" s="43">
        <v>396</v>
      </c>
      <c r="K26" s="43">
        <v>399</v>
      </c>
    </row>
    <row r="27" spans="1:13" s="40" customFormat="1" ht="11.25" x14ac:dyDescent="0.2">
      <c r="A27" s="44"/>
      <c r="B27" s="42" t="s">
        <v>25</v>
      </c>
      <c r="C27" s="43">
        <f t="shared" si="2"/>
        <v>41399</v>
      </c>
      <c r="D27" s="43">
        <v>48</v>
      </c>
      <c r="E27" s="43">
        <v>1588</v>
      </c>
      <c r="F27" s="43">
        <v>8515</v>
      </c>
      <c r="G27" s="43">
        <v>12280</v>
      </c>
      <c r="H27" s="43">
        <v>1286</v>
      </c>
      <c r="I27" s="43">
        <v>2059</v>
      </c>
      <c r="J27" s="43">
        <v>6781</v>
      </c>
      <c r="K27" s="43">
        <v>8842</v>
      </c>
    </row>
    <row r="28" spans="1:13" s="40" customFormat="1" ht="11.25" x14ac:dyDescent="0.2">
      <c r="A28" s="44"/>
      <c r="B28" s="41" t="s">
        <v>31</v>
      </c>
      <c r="C28" s="46">
        <f t="shared" si="2"/>
        <v>33858</v>
      </c>
      <c r="D28" s="46">
        <v>3</v>
      </c>
      <c r="E28" s="46">
        <v>81</v>
      </c>
      <c r="F28" s="46">
        <v>4744</v>
      </c>
      <c r="G28" s="46">
        <v>11794</v>
      </c>
      <c r="H28" s="46">
        <v>475</v>
      </c>
      <c r="I28" s="46">
        <v>2012</v>
      </c>
      <c r="J28" s="46">
        <v>6332</v>
      </c>
      <c r="K28" s="46">
        <v>8417</v>
      </c>
    </row>
    <row r="29" spans="1:13" s="40" customFormat="1" ht="11.25" x14ac:dyDescent="0.2">
      <c r="A29" s="44"/>
      <c r="B29" s="41" t="s">
        <v>23</v>
      </c>
      <c r="C29" s="46">
        <f t="shared" si="2"/>
        <v>1734</v>
      </c>
      <c r="D29" s="46">
        <v>0</v>
      </c>
      <c r="E29" s="46">
        <v>0</v>
      </c>
      <c r="F29" s="46">
        <v>2</v>
      </c>
      <c r="G29" s="46">
        <v>640</v>
      </c>
      <c r="H29" s="46">
        <v>3</v>
      </c>
      <c r="I29" s="46">
        <v>21</v>
      </c>
      <c r="J29" s="46">
        <v>499</v>
      </c>
      <c r="K29" s="46">
        <v>569</v>
      </c>
    </row>
    <row r="30" spans="1:13" s="40" customFormat="1" ht="5.25" customHeight="1" x14ac:dyDescent="0.2">
      <c r="A30" s="173"/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04"/>
      <c r="M30" s="104"/>
    </row>
    <row r="31" spans="1:13" s="40" customFormat="1" ht="12" customHeight="1" x14ac:dyDescent="0.2">
      <c r="A31" s="159" t="s">
        <v>58</v>
      </c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38"/>
      <c r="M31" s="138"/>
    </row>
    <row r="32" spans="1:13" s="48" customFormat="1" ht="12" customHeight="1" x14ac:dyDescent="0.2">
      <c r="A32" s="192" t="s">
        <v>47</v>
      </c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99"/>
      <c r="M32" s="99"/>
    </row>
    <row r="33" spans="1:13" s="48" customFormat="1" ht="12" customHeight="1" x14ac:dyDescent="0.2">
      <c r="A33" s="189" t="s">
        <v>38</v>
      </c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02"/>
      <c r="M33" s="102"/>
    </row>
    <row r="34" spans="1:13" s="48" customFormat="1" ht="12" customHeight="1" x14ac:dyDescent="0.2">
      <c r="A34" s="193" t="s">
        <v>67</v>
      </c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02"/>
      <c r="M34" s="102"/>
    </row>
    <row r="35" spans="1:13" s="48" customFormat="1" ht="5.25" customHeight="1" x14ac:dyDescent="0.2">
      <c r="A35" s="194"/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02"/>
      <c r="M35" s="102"/>
    </row>
    <row r="36" spans="1:13" s="48" customFormat="1" ht="12" customHeight="1" x14ac:dyDescent="0.2">
      <c r="A36" s="189" t="s">
        <v>64</v>
      </c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02"/>
      <c r="M36" s="102"/>
    </row>
    <row r="37" spans="1:13" s="48" customFormat="1" ht="5.25" customHeight="1" x14ac:dyDescent="0.2">
      <c r="A37" s="191"/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01"/>
      <c r="M37" s="101"/>
    </row>
    <row r="38" spans="1:13" s="48" customFormat="1" ht="12" customHeight="1" x14ac:dyDescent="0.2">
      <c r="A38" s="189" t="s">
        <v>62</v>
      </c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01"/>
      <c r="M38" s="101"/>
    </row>
    <row r="39" spans="1:13" s="48" customFormat="1" ht="12" customHeight="1" x14ac:dyDescent="0.2">
      <c r="A39" s="189" t="s">
        <v>42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02"/>
      <c r="M39" s="102"/>
    </row>
    <row r="40" spans="1:13" s="48" customFormat="1" ht="11.25" x14ac:dyDescent="0.2"/>
    <row r="41" spans="1:13" s="48" customFormat="1" ht="11.25" x14ac:dyDescent="0.2"/>
  </sheetData>
  <mergeCells count="14">
    <mergeCell ref="A38:K38"/>
    <mergeCell ref="A39:K39"/>
    <mergeCell ref="A33:K33"/>
    <mergeCell ref="A34:K34"/>
    <mergeCell ref="A35:K35"/>
    <mergeCell ref="A36:K36"/>
    <mergeCell ref="A37:K37"/>
    <mergeCell ref="A31:K31"/>
    <mergeCell ref="A32:K32"/>
    <mergeCell ref="A1:K1"/>
    <mergeCell ref="A2:K2"/>
    <mergeCell ref="A3:K3"/>
    <mergeCell ref="A4:K4"/>
    <mergeCell ref="A30:K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Totale 2013-2018</vt:lpstr>
      <vt:lpstr>Pianura 2013-2018</vt:lpstr>
      <vt:lpstr>Montagna 2013-2018</vt:lpstr>
      <vt:lpstr>Totale 2004-2009</vt:lpstr>
      <vt:lpstr>Pianura 2004-2009</vt:lpstr>
      <vt:lpstr>Montagna 2004-2009</vt:lpstr>
      <vt:lpstr>Totale 1992-1997</vt:lpstr>
      <vt:lpstr>Pianura 1992-1997</vt:lpstr>
      <vt:lpstr>Montagna 1992-1997</vt:lpstr>
      <vt:lpstr>Totale 1979-1985</vt:lpstr>
      <vt:lpstr>Pianura 1979-1985</vt:lpstr>
      <vt:lpstr>Montagna 1979-1985</vt:lpstr>
    </vt:vector>
  </TitlesOfParts>
  <Company>AC/TI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Superficie (in ettari), per distretto, in Ticino, secondo il genere di utilizzazione rilevazione 1992/1997 e complessivamente rilevazione 1979/85</dc:title>
  <dc:creator>CSI</dc:creator>
  <cp:lastModifiedBy>Oberti Gallo Alessandra / fust009</cp:lastModifiedBy>
  <cp:lastPrinted>2017-05-11T07:17:06Z</cp:lastPrinted>
  <dcterms:created xsi:type="dcterms:W3CDTF">2004-10-13T09:48:34Z</dcterms:created>
  <dcterms:modified xsi:type="dcterms:W3CDTF">2022-09-12T14:21:10Z</dcterms:modified>
</cp:coreProperties>
</file>