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2002" sheetId="1" r:id="rId1"/>
  </sheets>
  <definedNames>
    <definedName name="_xlnm.Print_Titles" localSheetId="0">'2002'!$1:$9</definedName>
  </definedNames>
  <calcPr fullCalcOnLoad="1"/>
</workbook>
</file>

<file path=xl/sharedStrings.xml><?xml version="1.0" encoding="utf-8"?>
<sst xmlns="http://schemas.openxmlformats.org/spreadsheetml/2006/main" count="320" uniqueCount="316">
  <si>
    <t>Sesso</t>
  </si>
  <si>
    <t>Classe d'età</t>
  </si>
  <si>
    <t>Totale</t>
  </si>
  <si>
    <t xml:space="preserve">minore di </t>
  </si>
  <si>
    <t>maggiore/</t>
  </si>
  <si>
    <t>Uomini</t>
  </si>
  <si>
    <t>Donne</t>
  </si>
  <si>
    <t>20 - 29</t>
  </si>
  <si>
    <t>30 - 39</t>
  </si>
  <si>
    <t xml:space="preserve">           40 - 49</t>
  </si>
  <si>
    <t>uguale a 50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</si>
  <si>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</si>
  <si>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</si>
  <si>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</si>
  <si>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</si>
  <si>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</si>
  <si>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</si>
  <si>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</si>
  <si>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</si>
  <si>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</si>
  <si>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</si>
  <si>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</si>
  <si>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</si>
  <si>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</si>
  <si>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</si>
  <si>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</si>
  <si>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</si>
  <si>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</si>
  <si>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</si>
  <si>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</si>
  <si>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</si>
  <si>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</si>
  <si>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</si>
  <si>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</si>
  <si>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</si>
  <si>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</si>
  <si>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</si>
  <si>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</si>
  <si>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</si>
  <si>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</si>
  <si>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</si>
  <si>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</si>
  <si>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</si>
  <si>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</si>
  <si>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</si>
  <si>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</si>
  <si>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</si>
  <si>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</si>
  <si>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</si>
  <si>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</si>
  <si>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</si>
  <si>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</si>
  <si>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Cantone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</si>
  <si>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</si>
  <si>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</si>
  <si>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</si>
  <si>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</si>
  <si>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</si>
  <si>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</si>
  <si>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</si>
  <si>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</si>
  <si>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</si>
  <si>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</si>
  <si>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</si>
  <si>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</si>
  <si>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</si>
  <si>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</si>
  <si>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</si>
  <si>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</si>
  <si>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</si>
  <si>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</si>
  <si>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</si>
  <si>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</si>
  <si>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</si>
  <si>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</si>
  <si>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</si>
  <si>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</si>
  <si>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</si>
  <si>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</si>
  <si>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</si>
  <si>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</si>
  <si>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</si>
  <si>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</si>
  <si>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</si>
  <si>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</si>
  <si>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</si>
  <si>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</si>
  <si>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</si>
  <si>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</si>
  <si>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</si>
  <si>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</si>
  <si>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</si>
  <si>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</si>
  <si>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</si>
  <si>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</si>
  <si>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</si>
  <si>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</si>
  <si>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</si>
  <si>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</si>
  <si>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</si>
  <si>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</si>
  <si>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</si>
  <si>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</si>
  <si>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</si>
  <si>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</si>
  <si>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</si>
  <si>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</si>
  <si>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</si>
  <si>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</si>
  <si>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</si>
  <si>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</si>
  <si>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</si>
  <si>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</si>
  <si>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</si>
  <si>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</si>
  <si>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</si>
  <si>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</si>
  <si>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</si>
  <si>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</si>
  <si>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</si>
  <si>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</si>
  <si>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</si>
  <si>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</si>
  <si>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</si>
  <si>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</si>
  <si>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</si>
  <si>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</si>
  <si>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</si>
  <si>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</si>
  <si>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</si>
  <si>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</si>
  <si>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</si>
  <si>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</si>
  <si>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</si>
  <si>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</si>
  <si>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</si>
  <si>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</si>
  <si>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</si>
  <si>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</si>
  <si>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</si>
  <si>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</si>
  <si>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</si>
  <si>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</si>
  <si>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</si>
  <si>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</si>
  <si>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</si>
  <si>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</si>
  <si>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</si>
  <si>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</si>
  <si>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</si>
  <si>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</si>
  <si>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</si>
  <si>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</si>
  <si>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</si>
  <si>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</si>
  <si>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</si>
  <si>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</si>
  <si>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</si>
  <si>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</si>
  <si>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</si>
  <si>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</si>
  <si>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</si>
  <si>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</si>
  <si>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</si>
  <si>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</si>
  <si>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</si>
  <si>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</si>
  <si>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</si>
  <si>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</si>
  <si>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</si>
  <si>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</si>
  <si>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</si>
  <si>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</si>
  <si>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</si>
  <si>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</si>
  <si>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</si>
  <si>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</si>
  <si>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</si>
  <si>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</si>
  <si>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</si>
  <si>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</si>
  <si>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</si>
  <si>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</si>
  <si>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</si>
  <si>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</si>
  <si>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</si>
  <si>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</si>
  <si>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</si>
  <si>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</si>
  <si>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</si>
  <si>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</si>
  <si>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</si>
  <si>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</si>
  <si>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</si>
  <si>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</si>
  <si>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</si>
  <si>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</si>
  <si>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</si>
  <si>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</si>
  <si>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</si>
  <si>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</si>
  <si>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</si>
  <si>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</si>
  <si>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</si>
  <si>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</si>
  <si>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</si>
  <si>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</si>
  <si>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</si>
  <si>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</si>
  <si>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</si>
  <si>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</si>
  <si>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</si>
  <si>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</si>
  <si>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</si>
  <si>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</si>
  <si>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</si>
  <si>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</si>
  <si>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</si>
  <si>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</si>
  <si>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</si>
  <si>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</si>
  <si>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</si>
  <si>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</si>
  <si>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</si>
  <si>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</si>
  <si>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</si>
  <si>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</si>
  <si>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</si>
  <si>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</si>
  <si>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</si>
  <si>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</si>
  <si>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</si>
  <si>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</si>
  <si>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</si>
  <si>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</si>
  <si>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</si>
  <si>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</si>
  <si>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</si>
  <si>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</si>
  <si>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</si>
  <si>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</si>
  <si>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</si>
  <si>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</si>
  <si>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</si>
  <si>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</si>
  <si>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</si>
  <si>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</si>
  <si>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</si>
  <si>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</si>
  <si>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</si>
  <si>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</si>
  <si>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</si>
  <si>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</si>
  <si>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</si>
  <si>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</si>
  <si>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</si>
  <si>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</si>
  <si>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</si>
  <si>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</si>
  <si>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</si>
  <si>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</si>
  <si>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</si>
  <si>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</si>
  <si>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</si>
  <si>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</si>
  <si>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</si>
  <si>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</si>
  <si>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</si>
  <si>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</si>
  <si>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</si>
  <si>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</si>
  <si>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</si>
  <si>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</si>
  <si>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</si>
  <si>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</si>
  <si>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</si>
  <si>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</si>
  <si>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</si>
  <si>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</si>
  <si>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</si>
  <si>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</si>
  <si>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</si>
  <si>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</si>
  <si>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</si>
  <si>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</si>
  <si>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</si>
  <si>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</si>
  <si>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</si>
  <si>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</si>
  <si>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</si>
  <si>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</si>
  <si>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</si>
  <si>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</si>
  <si>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</si>
  <si>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</si>
  <si>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</si>
  <si>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</si>
  <si>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</si>
  <si>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</si>
  <si>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Riepilogo per 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</si>
  <si>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</si>
  <si>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</si>
  <si>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</si>
  <si>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</si>
  <si>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</si>
  <si>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</si>
  <si>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</si>
  <si>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</si>
  <si>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</si>
  <si>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</si>
  <si>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Totale agglomerati</t>
  </si>
  <si>
    <t>Avvertenza: fa stato la situazione dei comuni nel 2002 (238 comuni).</t>
  </si>
  <si>
    <t>Fonte: Registro centrale degli stranieri, Servizio di statistica, Berna</t>
  </si>
  <si>
    <t>Ustat, ultima modifica: 20.12.2004</t>
  </si>
  <si>
    <t>T_030204_010</t>
  </si>
  <si>
    <t>Frontalieri di nazionalità straniera, secondo il sesso e la classe d'età, ad agosto 2002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</si>
</sst>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</numFmts>
  <fonts count="44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0" fontId="6" fillId="0" borderId="13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80" fontId="6" fillId="0" borderId="0" xfId="0" applyNumberFormat="1" applyFont="1" applyFill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0" borderId="11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left"/>
    </xf>
    <xf numFmtId="180" fontId="2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left"/>
    </xf>
    <xf numFmtId="180" fontId="6" fillId="0" borderId="0" xfId="0" applyNumberFormat="1" applyFont="1" applyFill="1" applyBorder="1" applyAlignment="1">
      <alignment horizontal="left"/>
    </xf>
    <xf numFmtId="180" fontId="7" fillId="0" borderId="12" xfId="0" applyNumberFormat="1" applyFont="1" applyFill="1" applyBorder="1" applyAlignment="1">
      <alignment horizontal="left"/>
    </xf>
    <xf numFmtId="180" fontId="6" fillId="0" borderId="13" xfId="0" applyNumberFormat="1" applyFont="1" applyFill="1" applyBorder="1" applyAlignment="1">
      <alignment horizontal="left"/>
    </xf>
    <xf numFmtId="180" fontId="5" fillId="0" borderId="0" xfId="0" applyNumberFormat="1" applyFont="1" applyAlignment="1">
      <alignment horizontal="left"/>
    </xf>
    <xf numFmtId="180" fontId="7" fillId="0" borderId="13" xfId="0" applyNumberFormat="1" applyFont="1" applyFill="1" applyBorder="1" applyAlignment="1">
      <alignment horizontal="left"/>
    </xf>
    <xf numFmtId="180" fontId="6" fillId="0" borderId="15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18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.7109375" style="2" customWidth="1"/>
    <col min="2" max="2" width="1.7109375" style="1" customWidth="1"/>
    <col min="3" max="3" width="25.7109375" style="1" customWidth="1"/>
    <col min="4" max="5" width="9.140625" style="1" customWidth="1"/>
    <col min="6" max="10" width="9.57421875" style="1" customWidth="1"/>
    <col min="11" max="16384" width="9.140625" style="1" customWidth="1"/>
  </cols>
  <sheetData>
    <row r="1" spans="1:11" s="3" customFormat="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4" customFormat="1" ht="15" customHeight="1">
      <c r="A2" s="35" t="s">
        <v>315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" customFormat="1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5" customFormat="1" ht="12" customHeight="1">
      <c r="A5" s="52"/>
      <c r="B5" s="52"/>
      <c r="C5" s="53"/>
      <c r="D5" s="28" t="s">
        <v>0</v>
      </c>
      <c r="E5" s="29"/>
      <c r="F5" s="28" t="s">
        <v>1</v>
      </c>
      <c r="G5" s="30"/>
      <c r="H5" s="30"/>
      <c r="I5" s="30"/>
      <c r="J5" s="29"/>
      <c r="K5" s="7" t="s">
        <v>2</v>
      </c>
    </row>
    <row r="6" spans="1:11" s="5" customFormat="1" ht="12" customHeight="1">
      <c r="A6" s="50"/>
      <c r="B6" s="50"/>
      <c r="C6" s="51"/>
      <c r="D6" s="31"/>
      <c r="E6" s="32"/>
      <c r="F6" s="31"/>
      <c r="G6" s="33"/>
      <c r="H6" s="33"/>
      <c r="I6" s="33"/>
      <c r="J6" s="32"/>
      <c r="K6" s="6"/>
    </row>
    <row r="7" spans="1:11" s="5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5" customFormat="1" ht="12" customHeight="1">
      <c r="A8" s="50"/>
      <c r="B8" s="50"/>
      <c r="C8" s="50"/>
      <c r="D8" s="8"/>
      <c r="E8" s="8"/>
      <c r="F8" s="9" t="s">
        <v>3</v>
      </c>
      <c r="G8" s="9"/>
      <c r="H8" s="9"/>
      <c r="I8" s="9"/>
      <c r="J8" s="9" t="s">
        <v>4</v>
      </c>
      <c r="K8" s="8"/>
    </row>
    <row r="9" spans="1:11" s="5" customFormat="1" ht="12" customHeight="1">
      <c r="A9" s="49"/>
      <c r="B9" s="49"/>
      <c r="C9" s="49"/>
      <c r="D9" s="10" t="s">
        <v>5</v>
      </c>
      <c r="E9" s="10" t="s">
        <v>6</v>
      </c>
      <c r="F9" s="10">
        <v>20</v>
      </c>
      <c r="G9" s="10" t="s">
        <v>7</v>
      </c>
      <c r="H9" s="10" t="s">
        <v>8</v>
      </c>
      <c r="I9" s="10" t="s">
        <v>9</v>
      </c>
      <c r="J9" s="10" t="s">
        <v>10</v>
      </c>
      <c r="K9" s="10"/>
    </row>
    <row r="10" spans="1:11" s="11" customFormat="1" ht="11.25" customHeight="1">
      <c r="A10" s="42" t="s">
        <v>11</v>
      </c>
      <c r="B10" s="42"/>
      <c r="C10" s="42"/>
      <c r="D10" s="12">
        <f aca="true" t="shared" si="0" ref="D10:K10">D11+D15+D19</f>
        <v>18</v>
      </c>
      <c r="E10" s="12">
        <f t="shared" si="0"/>
        <v>2</v>
      </c>
      <c r="F10" s="12">
        <f t="shared" si="0"/>
        <v>0</v>
      </c>
      <c r="G10" s="12">
        <f t="shared" si="0"/>
        <v>1</v>
      </c>
      <c r="H10" s="12">
        <f t="shared" si="0"/>
        <v>4</v>
      </c>
      <c r="I10" s="12">
        <f t="shared" si="0"/>
        <v>8</v>
      </c>
      <c r="J10" s="12">
        <f t="shared" si="0"/>
        <v>7</v>
      </c>
      <c r="K10" s="12">
        <f t="shared" si="0"/>
        <v>20</v>
      </c>
    </row>
    <row r="11" spans="1:11" s="11" customFormat="1" ht="11.25" customHeight="1">
      <c r="A11" s="13"/>
      <c r="B11" s="40" t="s">
        <v>12</v>
      </c>
      <c r="C11" s="40"/>
      <c r="D11" s="15">
        <f aca="true" t="shared" si="1" ref="D11:K11">D12+D13+D14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</row>
    <row r="12" spans="1:11" s="11" customFormat="1" ht="11.25" customHeight="1">
      <c r="A12" s="13"/>
      <c r="B12" s="16"/>
      <c r="C12" s="17" t="s">
        <v>13</v>
      </c>
      <c r="D12" s="15">
        <f aca="true" t="shared" si="2" ref="D12:K12">D289+D291+D299+D306+D307</f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</row>
    <row r="13" spans="1:11" s="11" customFormat="1" ht="11.25" customHeight="1">
      <c r="A13" s="13"/>
      <c r="B13" s="16"/>
      <c r="C13" s="17" t="s">
        <v>14</v>
      </c>
      <c r="D13" s="15">
        <f aca="true" t="shared" si="3" ref="D13:K13">D290+D293+D294+D295+D296+D297+D298+D300+D302+D303+D308+D309</f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15">
        <f t="shared" si="3"/>
        <v>0</v>
      </c>
      <c r="K13" s="15">
        <f t="shared" si="3"/>
        <v>0</v>
      </c>
    </row>
    <row r="14" spans="1:11" s="11" customFormat="1" ht="11.25" customHeight="1">
      <c r="A14" s="13"/>
      <c r="B14" s="18"/>
      <c r="C14" s="17" t="s">
        <v>15</v>
      </c>
      <c r="D14" s="15">
        <f aca="true" t="shared" si="4" ref="D14:K14">D292+D301+D304+D305</f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</row>
    <row r="15" spans="1:11" s="11" customFormat="1" ht="11.25" customHeight="1">
      <c r="A15" s="13"/>
      <c r="B15" s="40" t="s">
        <v>16</v>
      </c>
      <c r="C15" s="40"/>
      <c r="D15" s="15">
        <f aca="true" t="shared" si="5" ref="D15:K15">D16+D17+D18</f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</row>
    <row r="16" spans="1:11" s="11" customFormat="1" ht="11.25" customHeight="1">
      <c r="A16" s="13"/>
      <c r="B16" s="16"/>
      <c r="C16" s="17" t="s">
        <v>17</v>
      </c>
      <c r="D16" s="15">
        <f aca="true" t="shared" si="6" ref="D16:K16">D270+D271+D275+D282+D286</f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</row>
    <row r="17" spans="1:11" s="11" customFormat="1" ht="11.25" customHeight="1">
      <c r="A17" s="13"/>
      <c r="B17" s="16"/>
      <c r="C17" s="17" t="s">
        <v>18</v>
      </c>
      <c r="D17" s="15">
        <f aca="true" t="shared" si="7" ref="D17:K17">D272+D273+D274+D276+D277+D278+D281+D283+D284</f>
        <v>0</v>
      </c>
      <c r="E17" s="15">
        <f t="shared" si="7"/>
        <v>0</v>
      </c>
      <c r="F17" s="15">
        <f t="shared" si="7"/>
        <v>0</v>
      </c>
      <c r="G17" s="15">
        <f t="shared" si="7"/>
        <v>0</v>
      </c>
      <c r="H17" s="15">
        <f t="shared" si="7"/>
        <v>0</v>
      </c>
      <c r="I17" s="15">
        <f t="shared" si="7"/>
        <v>0</v>
      </c>
      <c r="J17" s="15">
        <f t="shared" si="7"/>
        <v>0</v>
      </c>
      <c r="K17" s="15">
        <f t="shared" si="7"/>
        <v>0</v>
      </c>
    </row>
    <row r="18" spans="1:11" s="11" customFormat="1" ht="11.25" customHeight="1">
      <c r="A18" s="13"/>
      <c r="B18" s="18"/>
      <c r="C18" s="17" t="s">
        <v>19</v>
      </c>
      <c r="D18" s="15">
        <f aca="true" t="shared" si="8" ref="D18:K18">D279+D280+D285</f>
        <v>0</v>
      </c>
      <c r="E18" s="15">
        <f t="shared" si="8"/>
        <v>0</v>
      </c>
      <c r="F18" s="15">
        <f t="shared" si="8"/>
        <v>0</v>
      </c>
      <c r="G18" s="15">
        <f t="shared" si="8"/>
        <v>0</v>
      </c>
      <c r="H18" s="15">
        <f t="shared" si="8"/>
        <v>0</v>
      </c>
      <c r="I18" s="15">
        <f t="shared" si="8"/>
        <v>0</v>
      </c>
      <c r="J18" s="15">
        <f t="shared" si="8"/>
        <v>0</v>
      </c>
      <c r="K18" s="15">
        <f t="shared" si="8"/>
        <v>0</v>
      </c>
    </row>
    <row r="19" spans="1:11" s="11" customFormat="1" ht="11.25" customHeight="1">
      <c r="A19" s="13"/>
      <c r="B19" s="38" t="s">
        <v>20</v>
      </c>
      <c r="C19" s="38"/>
      <c r="D19" s="19">
        <f aca="true" t="shared" si="9" ref="D19:K19">D262+D263+D264+D246+D265+D266+D252+D267+D255</f>
        <v>18</v>
      </c>
      <c r="E19" s="19">
        <f t="shared" si="9"/>
        <v>2</v>
      </c>
      <c r="F19" s="19">
        <f t="shared" si="9"/>
        <v>0</v>
      </c>
      <c r="G19" s="19">
        <f t="shared" si="9"/>
        <v>1</v>
      </c>
      <c r="H19" s="19">
        <f t="shared" si="9"/>
        <v>4</v>
      </c>
      <c r="I19" s="19">
        <f t="shared" si="9"/>
        <v>8</v>
      </c>
      <c r="J19" s="19">
        <f t="shared" si="9"/>
        <v>7</v>
      </c>
      <c r="K19" s="19">
        <f t="shared" si="9"/>
        <v>20</v>
      </c>
    </row>
    <row r="20" spans="1:11" s="11" customFormat="1" ht="11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s="11" customFormat="1" ht="11.25" customHeight="1">
      <c r="A21" s="39" t="s">
        <v>21</v>
      </c>
      <c r="B21" s="39"/>
      <c r="C21" s="39"/>
      <c r="D21" s="12">
        <f aca="true" t="shared" si="10" ref="D21:K21">D22+D23+D24+D27+D30+D31</f>
        <v>2657</v>
      </c>
      <c r="E21" s="12">
        <f t="shared" si="10"/>
        <v>1775</v>
      </c>
      <c r="F21" s="12">
        <f t="shared" si="10"/>
        <v>94</v>
      </c>
      <c r="G21" s="12">
        <f t="shared" si="10"/>
        <v>955</v>
      </c>
      <c r="H21" s="12">
        <f t="shared" si="10"/>
        <v>1475</v>
      </c>
      <c r="I21" s="12">
        <f t="shared" si="10"/>
        <v>1108</v>
      </c>
      <c r="J21" s="12">
        <f t="shared" si="10"/>
        <v>800</v>
      </c>
      <c r="K21" s="12">
        <f t="shared" si="10"/>
        <v>4432</v>
      </c>
    </row>
    <row r="22" spans="1:11" s="11" customFormat="1" ht="11.25" customHeight="1">
      <c r="A22" s="13"/>
      <c r="B22" s="40" t="s">
        <v>22</v>
      </c>
      <c r="C22" s="40"/>
      <c r="D22" s="15">
        <f aca="true" t="shared" si="11" ref="D22:K22">D175+D178+D179+D194+D195+D198+D200+D202+D205</f>
        <v>1646</v>
      </c>
      <c r="E22" s="15">
        <f t="shared" si="11"/>
        <v>1340</v>
      </c>
      <c r="F22" s="15">
        <f t="shared" si="11"/>
        <v>56</v>
      </c>
      <c r="G22" s="15">
        <f t="shared" si="11"/>
        <v>640</v>
      </c>
      <c r="H22" s="15">
        <f t="shared" si="11"/>
        <v>993</v>
      </c>
      <c r="I22" s="15">
        <f t="shared" si="11"/>
        <v>741</v>
      </c>
      <c r="J22" s="15">
        <f t="shared" si="11"/>
        <v>556</v>
      </c>
      <c r="K22" s="15">
        <f t="shared" si="11"/>
        <v>2986</v>
      </c>
    </row>
    <row r="23" spans="1:11" s="11" customFormat="1" ht="11.25" customHeight="1">
      <c r="A23" s="13"/>
      <c r="B23" s="40" t="s">
        <v>23</v>
      </c>
      <c r="C23" s="40"/>
      <c r="D23" s="15">
        <f aca="true" t="shared" si="12" ref="D23:K23">D180+D186+D190+D196+D204+D206+D207+D213</f>
        <v>239</v>
      </c>
      <c r="E23" s="15">
        <f t="shared" si="12"/>
        <v>169</v>
      </c>
      <c r="F23" s="15">
        <f t="shared" si="12"/>
        <v>5</v>
      </c>
      <c r="G23" s="15">
        <f t="shared" si="12"/>
        <v>74</v>
      </c>
      <c r="H23" s="15">
        <f t="shared" si="12"/>
        <v>151</v>
      </c>
      <c r="I23" s="15">
        <f t="shared" si="12"/>
        <v>104</v>
      </c>
      <c r="J23" s="15">
        <f t="shared" si="12"/>
        <v>74</v>
      </c>
      <c r="K23" s="15">
        <f t="shared" si="12"/>
        <v>408</v>
      </c>
    </row>
    <row r="24" spans="1:11" s="11" customFormat="1" ht="11.25" customHeight="1">
      <c r="A24" s="13"/>
      <c r="B24" s="40" t="s">
        <v>24</v>
      </c>
      <c r="C24" s="40"/>
      <c r="D24" s="15">
        <f aca="true" t="shared" si="13" ref="D24:K24">D25+D26</f>
        <v>533</v>
      </c>
      <c r="E24" s="15">
        <f t="shared" si="13"/>
        <v>150</v>
      </c>
      <c r="F24" s="15">
        <f t="shared" si="13"/>
        <v>22</v>
      </c>
      <c r="G24" s="15">
        <f t="shared" si="13"/>
        <v>170</v>
      </c>
      <c r="H24" s="15">
        <f t="shared" si="13"/>
        <v>217</v>
      </c>
      <c r="I24" s="15">
        <f t="shared" si="13"/>
        <v>159</v>
      </c>
      <c r="J24" s="15">
        <f t="shared" si="13"/>
        <v>115</v>
      </c>
      <c r="K24" s="15">
        <f t="shared" si="13"/>
        <v>683</v>
      </c>
    </row>
    <row r="25" spans="1:11" s="11" customFormat="1" ht="11.25" customHeight="1">
      <c r="A25" s="13"/>
      <c r="B25" s="16"/>
      <c r="C25" s="17" t="s">
        <v>25</v>
      </c>
      <c r="D25" s="15">
        <f aca="true" t="shared" si="14" ref="D25:K25">D177+D183+D185+D197+D208+D214</f>
        <v>2</v>
      </c>
      <c r="E25" s="15">
        <f t="shared" si="14"/>
        <v>0</v>
      </c>
      <c r="F25" s="15">
        <f t="shared" si="14"/>
        <v>0</v>
      </c>
      <c r="G25" s="15">
        <f t="shared" si="14"/>
        <v>0</v>
      </c>
      <c r="H25" s="15">
        <f t="shared" si="14"/>
        <v>0</v>
      </c>
      <c r="I25" s="15">
        <f t="shared" si="14"/>
        <v>1</v>
      </c>
      <c r="J25" s="15">
        <f t="shared" si="14"/>
        <v>1</v>
      </c>
      <c r="K25" s="15">
        <f t="shared" si="14"/>
        <v>2</v>
      </c>
    </row>
    <row r="26" spans="1:11" s="11" customFormat="1" ht="11.25" customHeight="1">
      <c r="A26" s="13"/>
      <c r="B26" s="18"/>
      <c r="C26" s="18" t="s">
        <v>26</v>
      </c>
      <c r="D26" s="15">
        <f aca="true" t="shared" si="15" ref="D26:K26">D184+D187+D188+D193+D210</f>
        <v>531</v>
      </c>
      <c r="E26" s="15">
        <f t="shared" si="15"/>
        <v>150</v>
      </c>
      <c r="F26" s="15">
        <f t="shared" si="15"/>
        <v>22</v>
      </c>
      <c r="G26" s="15">
        <f t="shared" si="15"/>
        <v>170</v>
      </c>
      <c r="H26" s="15">
        <f t="shared" si="15"/>
        <v>217</v>
      </c>
      <c r="I26" s="15">
        <f t="shared" si="15"/>
        <v>158</v>
      </c>
      <c r="J26" s="15">
        <f t="shared" si="15"/>
        <v>114</v>
      </c>
      <c r="K26" s="15">
        <f t="shared" si="15"/>
        <v>681</v>
      </c>
    </row>
    <row r="27" spans="1:11" s="11" customFormat="1" ht="11.25" customHeight="1">
      <c r="A27" s="13"/>
      <c r="B27" s="40" t="s">
        <v>27</v>
      </c>
      <c r="C27" s="40"/>
      <c r="D27" s="15">
        <f aca="true" t="shared" si="16" ref="D27:K27">D28+D29</f>
        <v>102</v>
      </c>
      <c r="E27" s="15">
        <f t="shared" si="16"/>
        <v>84</v>
      </c>
      <c r="F27" s="15">
        <f t="shared" si="16"/>
        <v>7</v>
      </c>
      <c r="G27" s="15">
        <f t="shared" si="16"/>
        <v>29</v>
      </c>
      <c r="H27" s="15">
        <f t="shared" si="16"/>
        <v>59</v>
      </c>
      <c r="I27" s="15">
        <f t="shared" si="16"/>
        <v>58</v>
      </c>
      <c r="J27" s="15">
        <f t="shared" si="16"/>
        <v>33</v>
      </c>
      <c r="K27" s="15">
        <f t="shared" si="16"/>
        <v>186</v>
      </c>
    </row>
    <row r="28" spans="1:11" s="11" customFormat="1" ht="11.25" customHeight="1">
      <c r="A28" s="13"/>
      <c r="B28" s="16"/>
      <c r="C28" s="17" t="s">
        <v>28</v>
      </c>
      <c r="D28" s="15">
        <f aca="true" t="shared" si="17" ref="D28:K28">D176+D191+D203</f>
        <v>25</v>
      </c>
      <c r="E28" s="15">
        <f t="shared" si="17"/>
        <v>71</v>
      </c>
      <c r="F28" s="15">
        <f t="shared" si="17"/>
        <v>4</v>
      </c>
      <c r="G28" s="15">
        <f t="shared" si="17"/>
        <v>15</v>
      </c>
      <c r="H28" s="15">
        <f t="shared" si="17"/>
        <v>30</v>
      </c>
      <c r="I28" s="15">
        <f t="shared" si="17"/>
        <v>28</v>
      </c>
      <c r="J28" s="15">
        <f t="shared" si="17"/>
        <v>19</v>
      </c>
      <c r="K28" s="15">
        <f t="shared" si="17"/>
        <v>96</v>
      </c>
    </row>
    <row r="29" spans="1:11" s="11" customFormat="1" ht="11.25" customHeight="1">
      <c r="A29" s="13"/>
      <c r="B29" s="18"/>
      <c r="C29" s="18" t="s">
        <v>29</v>
      </c>
      <c r="D29" s="15">
        <f aca="true" t="shared" si="18" ref="D29:K29">D181+D209+D212</f>
        <v>77</v>
      </c>
      <c r="E29" s="15">
        <f t="shared" si="18"/>
        <v>13</v>
      </c>
      <c r="F29" s="15">
        <f t="shared" si="18"/>
        <v>3</v>
      </c>
      <c r="G29" s="15">
        <f t="shared" si="18"/>
        <v>14</v>
      </c>
      <c r="H29" s="15">
        <f t="shared" si="18"/>
        <v>29</v>
      </c>
      <c r="I29" s="15">
        <f t="shared" si="18"/>
        <v>30</v>
      </c>
      <c r="J29" s="15">
        <f t="shared" si="18"/>
        <v>14</v>
      </c>
      <c r="K29" s="15">
        <f t="shared" si="18"/>
        <v>90</v>
      </c>
    </row>
    <row r="30" spans="1:11" s="11" customFormat="1" ht="11.25" customHeight="1">
      <c r="A30" s="13"/>
      <c r="B30" s="40" t="s">
        <v>30</v>
      </c>
      <c r="C30" s="40"/>
      <c r="D30" s="15">
        <f aca="true" t="shared" si="19" ref="D30:K30">D189+D192+D199+D201+D211</f>
        <v>5</v>
      </c>
      <c r="E30" s="15">
        <f t="shared" si="19"/>
        <v>7</v>
      </c>
      <c r="F30" s="15">
        <f t="shared" si="19"/>
        <v>0</v>
      </c>
      <c r="G30" s="15">
        <f t="shared" si="19"/>
        <v>3</v>
      </c>
      <c r="H30" s="15">
        <f t="shared" si="19"/>
        <v>5</v>
      </c>
      <c r="I30" s="15">
        <f t="shared" si="19"/>
        <v>3</v>
      </c>
      <c r="J30" s="15">
        <f t="shared" si="19"/>
        <v>1</v>
      </c>
      <c r="K30" s="15">
        <f t="shared" si="19"/>
        <v>12</v>
      </c>
    </row>
    <row r="31" spans="1:11" s="11" customFormat="1" ht="11.25" customHeight="1">
      <c r="A31" s="13"/>
      <c r="B31" s="40" t="s">
        <v>31</v>
      </c>
      <c r="C31" s="40"/>
      <c r="D31" s="15">
        <f aca="true" t="shared" si="20" ref="D31:K31">D32+D33+D34</f>
        <v>132</v>
      </c>
      <c r="E31" s="15">
        <f t="shared" si="20"/>
        <v>25</v>
      </c>
      <c r="F31" s="15">
        <f t="shared" si="20"/>
        <v>4</v>
      </c>
      <c r="G31" s="15">
        <f t="shared" si="20"/>
        <v>39</v>
      </c>
      <c r="H31" s="15">
        <f t="shared" si="20"/>
        <v>50</v>
      </c>
      <c r="I31" s="15">
        <f t="shared" si="20"/>
        <v>43</v>
      </c>
      <c r="J31" s="15">
        <f t="shared" si="20"/>
        <v>21</v>
      </c>
      <c r="K31" s="15">
        <f t="shared" si="20"/>
        <v>157</v>
      </c>
    </row>
    <row r="32" spans="1:11" s="11" customFormat="1" ht="11.25" customHeight="1">
      <c r="A32" s="13"/>
      <c r="B32" s="16"/>
      <c r="C32" s="17" t="s">
        <v>32</v>
      </c>
      <c r="D32" s="15">
        <f aca="true" t="shared" si="21" ref="D32:K32">D221+D222+D228+D234+D236+D237</f>
        <v>9</v>
      </c>
      <c r="E32" s="15">
        <f t="shared" si="21"/>
        <v>0</v>
      </c>
      <c r="F32" s="15">
        <f t="shared" si="21"/>
        <v>0</v>
      </c>
      <c r="G32" s="15">
        <f t="shared" si="21"/>
        <v>3</v>
      </c>
      <c r="H32" s="15">
        <f t="shared" si="21"/>
        <v>4</v>
      </c>
      <c r="I32" s="15">
        <f t="shared" si="21"/>
        <v>2</v>
      </c>
      <c r="J32" s="15">
        <f t="shared" si="21"/>
        <v>0</v>
      </c>
      <c r="K32" s="15">
        <f t="shared" si="21"/>
        <v>9</v>
      </c>
    </row>
    <row r="33" spans="1:11" s="11" customFormat="1" ht="11.25" customHeight="1">
      <c r="A33" s="13"/>
      <c r="B33" s="16"/>
      <c r="C33" s="18" t="s">
        <v>33</v>
      </c>
      <c r="D33" s="15">
        <f aca="true" t="shared" si="22" ref="D33:K33">D220+D223+D225+D231</f>
        <v>4</v>
      </c>
      <c r="E33" s="15">
        <f t="shared" si="22"/>
        <v>0</v>
      </c>
      <c r="F33" s="15">
        <f t="shared" si="22"/>
        <v>0</v>
      </c>
      <c r="G33" s="15">
        <f t="shared" si="22"/>
        <v>2</v>
      </c>
      <c r="H33" s="15">
        <f t="shared" si="22"/>
        <v>0</v>
      </c>
      <c r="I33" s="15">
        <f t="shared" si="22"/>
        <v>2</v>
      </c>
      <c r="J33" s="15">
        <f t="shared" si="22"/>
        <v>0</v>
      </c>
      <c r="K33" s="15">
        <f t="shared" si="22"/>
        <v>4</v>
      </c>
    </row>
    <row r="34" spans="1:11" s="11" customFormat="1" ht="11.25" customHeight="1">
      <c r="A34" s="13"/>
      <c r="B34" s="16"/>
      <c r="C34" s="16" t="s">
        <v>34</v>
      </c>
      <c r="D34" s="19">
        <f aca="true" t="shared" si="23" ref="D34:K34">D217+D218+D219+D224+D226+D227+D229+D230+D232+D233+D235+D238</f>
        <v>119</v>
      </c>
      <c r="E34" s="19">
        <f t="shared" si="23"/>
        <v>25</v>
      </c>
      <c r="F34" s="19">
        <f t="shared" si="23"/>
        <v>4</v>
      </c>
      <c r="G34" s="19">
        <f t="shared" si="23"/>
        <v>34</v>
      </c>
      <c r="H34" s="19">
        <f t="shared" si="23"/>
        <v>46</v>
      </c>
      <c r="I34" s="19">
        <f t="shared" si="23"/>
        <v>39</v>
      </c>
      <c r="J34" s="19">
        <f t="shared" si="23"/>
        <v>21</v>
      </c>
      <c r="K34" s="19">
        <f t="shared" si="23"/>
        <v>144</v>
      </c>
    </row>
    <row r="35" spans="1:11" s="11" customFormat="1" ht="11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11" customFormat="1" ht="11.25" customHeight="1">
      <c r="A36" s="39" t="s">
        <v>35</v>
      </c>
      <c r="B36" s="39"/>
      <c r="C36" s="39"/>
      <c r="D36" s="12">
        <f aca="true" t="shared" si="24" ref="D36:K36">D37+D38</f>
        <v>655</v>
      </c>
      <c r="E36" s="12">
        <f t="shared" si="24"/>
        <v>145</v>
      </c>
      <c r="F36" s="12">
        <f t="shared" si="24"/>
        <v>7</v>
      </c>
      <c r="G36" s="12">
        <f t="shared" si="24"/>
        <v>142</v>
      </c>
      <c r="H36" s="12">
        <f t="shared" si="24"/>
        <v>294</v>
      </c>
      <c r="I36" s="12">
        <f t="shared" si="24"/>
        <v>208</v>
      </c>
      <c r="J36" s="12">
        <f t="shared" si="24"/>
        <v>149</v>
      </c>
      <c r="K36" s="12">
        <f t="shared" si="24"/>
        <v>800</v>
      </c>
    </row>
    <row r="37" spans="1:11" s="11" customFormat="1" ht="11.25" customHeight="1">
      <c r="A37" s="13"/>
      <c r="B37" s="40" t="s">
        <v>36</v>
      </c>
      <c r="C37" s="40"/>
      <c r="D37" s="15">
        <f aca="true" t="shared" si="25" ref="D37:K37">D241+D242+D244+D245+D247+D250+D253+D254+D258+D259</f>
        <v>474</v>
      </c>
      <c r="E37" s="15">
        <f t="shared" si="25"/>
        <v>106</v>
      </c>
      <c r="F37" s="15">
        <f t="shared" si="25"/>
        <v>5</v>
      </c>
      <c r="G37" s="15">
        <f t="shared" si="25"/>
        <v>105</v>
      </c>
      <c r="H37" s="15">
        <f t="shared" si="25"/>
        <v>217</v>
      </c>
      <c r="I37" s="15">
        <f t="shared" si="25"/>
        <v>150</v>
      </c>
      <c r="J37" s="15">
        <f t="shared" si="25"/>
        <v>103</v>
      </c>
      <c r="K37" s="15">
        <f t="shared" si="25"/>
        <v>580</v>
      </c>
    </row>
    <row r="38" spans="1:11" s="11" customFormat="1" ht="11.25" customHeight="1">
      <c r="A38" s="13"/>
      <c r="B38" s="43" t="s">
        <v>37</v>
      </c>
      <c r="C38" s="43"/>
      <c r="D38" s="19">
        <f aca="true" t="shared" si="26" ref="D38:K38">D243+D182+D248+D256+D257</f>
        <v>181</v>
      </c>
      <c r="E38" s="19">
        <f t="shared" si="26"/>
        <v>39</v>
      </c>
      <c r="F38" s="19">
        <f t="shared" si="26"/>
        <v>2</v>
      </c>
      <c r="G38" s="19">
        <f t="shared" si="26"/>
        <v>37</v>
      </c>
      <c r="H38" s="19">
        <f t="shared" si="26"/>
        <v>77</v>
      </c>
      <c r="I38" s="19">
        <f t="shared" si="26"/>
        <v>58</v>
      </c>
      <c r="J38" s="19">
        <f t="shared" si="26"/>
        <v>46</v>
      </c>
      <c r="K38" s="19">
        <f t="shared" si="26"/>
        <v>220</v>
      </c>
    </row>
    <row r="39" spans="1:11" s="11" customFormat="1" ht="11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s="11" customFormat="1" ht="11.25" customHeight="1">
      <c r="A40" s="39" t="s">
        <v>38</v>
      </c>
      <c r="B40" s="39"/>
      <c r="C40" s="39"/>
      <c r="D40" s="12">
        <f aca="true" t="shared" si="27" ref="D40:K40">D41+D42+D46</f>
        <v>9809</v>
      </c>
      <c r="E40" s="12">
        <f t="shared" si="27"/>
        <v>5384</v>
      </c>
      <c r="F40" s="12">
        <f t="shared" si="27"/>
        <v>249</v>
      </c>
      <c r="G40" s="12">
        <f t="shared" si="27"/>
        <v>2579</v>
      </c>
      <c r="H40" s="12">
        <f t="shared" si="27"/>
        <v>5288</v>
      </c>
      <c r="I40" s="12">
        <f t="shared" si="27"/>
        <v>3838</v>
      </c>
      <c r="J40" s="12">
        <f t="shared" si="27"/>
        <v>3239</v>
      </c>
      <c r="K40" s="12">
        <f t="shared" si="27"/>
        <v>15193</v>
      </c>
    </row>
    <row r="41" spans="1:11" s="11" customFormat="1" ht="11.25" customHeight="1">
      <c r="A41" s="13"/>
      <c r="B41" s="40" t="s">
        <v>39</v>
      </c>
      <c r="C41" s="40"/>
      <c r="D41" s="15">
        <f aca="true" t="shared" si="28" ref="D41:K41">D88+D93+D102+D106+D107+D109+D111+D112+D113+D118+D121+D122+D124+D126+D127+D128+D131+D133+D137+D139+D142+D144+D146+D150+D151+D152+D155+D156+D160+D164+D168+D170+D171</f>
        <v>5805</v>
      </c>
      <c r="E41" s="15">
        <f t="shared" si="28"/>
        <v>3654</v>
      </c>
      <c r="F41" s="15">
        <f t="shared" si="28"/>
        <v>186</v>
      </c>
      <c r="G41" s="15">
        <f t="shared" si="28"/>
        <v>1602</v>
      </c>
      <c r="H41" s="15">
        <f t="shared" si="28"/>
        <v>3287</v>
      </c>
      <c r="I41" s="15">
        <f t="shared" si="28"/>
        <v>2347</v>
      </c>
      <c r="J41" s="15">
        <f t="shared" si="28"/>
        <v>2037</v>
      </c>
      <c r="K41" s="15">
        <f t="shared" si="28"/>
        <v>9459</v>
      </c>
    </row>
    <row r="42" spans="1:11" s="11" customFormat="1" ht="11.25" customHeight="1">
      <c r="A42" s="13"/>
      <c r="B42" s="40" t="s">
        <v>40</v>
      </c>
      <c r="C42" s="40"/>
      <c r="D42" s="15">
        <f aca="true" t="shared" si="29" ref="D42:K42">D43+D44+D45</f>
        <v>2049</v>
      </c>
      <c r="E42" s="15">
        <f t="shared" si="29"/>
        <v>559</v>
      </c>
      <c r="F42" s="15">
        <f t="shared" si="29"/>
        <v>18</v>
      </c>
      <c r="G42" s="15">
        <f t="shared" si="29"/>
        <v>479</v>
      </c>
      <c r="H42" s="15">
        <f t="shared" si="29"/>
        <v>941</v>
      </c>
      <c r="I42" s="15">
        <f t="shared" si="29"/>
        <v>645</v>
      </c>
      <c r="J42" s="15">
        <f t="shared" si="29"/>
        <v>525</v>
      </c>
      <c r="K42" s="15">
        <f t="shared" si="29"/>
        <v>2608</v>
      </c>
    </row>
    <row r="43" spans="1:11" s="11" customFormat="1" ht="11.25" customHeight="1">
      <c r="A43" s="13"/>
      <c r="B43" s="16"/>
      <c r="C43" s="17" t="s">
        <v>41</v>
      </c>
      <c r="D43" s="15">
        <f aca="true" t="shared" si="30" ref="D43:K43">D94+D98+D108+D129+D249+D135+D251+D140+D158+D162+D165</f>
        <v>1886</v>
      </c>
      <c r="E43" s="15">
        <f t="shared" si="30"/>
        <v>453</v>
      </c>
      <c r="F43" s="15">
        <f t="shared" si="30"/>
        <v>13</v>
      </c>
      <c r="G43" s="15">
        <f t="shared" si="30"/>
        <v>433</v>
      </c>
      <c r="H43" s="15">
        <f t="shared" si="30"/>
        <v>849</v>
      </c>
      <c r="I43" s="15">
        <f t="shared" si="30"/>
        <v>569</v>
      </c>
      <c r="J43" s="15">
        <f t="shared" si="30"/>
        <v>475</v>
      </c>
      <c r="K43" s="15">
        <f t="shared" si="30"/>
        <v>2339</v>
      </c>
    </row>
    <row r="44" spans="1:11" s="11" customFormat="1" ht="11.25" customHeight="1">
      <c r="A44" s="13"/>
      <c r="B44" s="16"/>
      <c r="C44" s="17" t="s">
        <v>42</v>
      </c>
      <c r="D44" s="15">
        <f aca="true" t="shared" si="31" ref="D44:K44">D96+D110+D119+D132+D149+D153+D163+D172</f>
        <v>155</v>
      </c>
      <c r="E44" s="15">
        <f t="shared" si="31"/>
        <v>101</v>
      </c>
      <c r="F44" s="15">
        <f t="shared" si="31"/>
        <v>4</v>
      </c>
      <c r="G44" s="15">
        <f t="shared" si="31"/>
        <v>42</v>
      </c>
      <c r="H44" s="15">
        <f t="shared" si="31"/>
        <v>89</v>
      </c>
      <c r="I44" s="15">
        <f t="shared" si="31"/>
        <v>74</v>
      </c>
      <c r="J44" s="15">
        <f t="shared" si="31"/>
        <v>47</v>
      </c>
      <c r="K44" s="15">
        <f t="shared" si="31"/>
        <v>256</v>
      </c>
    </row>
    <row r="45" spans="1:11" s="11" customFormat="1" ht="11.25" customHeight="1">
      <c r="A45" s="13"/>
      <c r="B45" s="18"/>
      <c r="C45" s="18" t="s">
        <v>43</v>
      </c>
      <c r="D45" s="15">
        <f aca="true" t="shared" si="32" ref="D45:K45">D100+D115+D116+D166</f>
        <v>8</v>
      </c>
      <c r="E45" s="15">
        <f t="shared" si="32"/>
        <v>5</v>
      </c>
      <c r="F45" s="15">
        <f t="shared" si="32"/>
        <v>1</v>
      </c>
      <c r="G45" s="15">
        <f t="shared" si="32"/>
        <v>4</v>
      </c>
      <c r="H45" s="15">
        <f t="shared" si="32"/>
        <v>3</v>
      </c>
      <c r="I45" s="15">
        <f t="shared" si="32"/>
        <v>2</v>
      </c>
      <c r="J45" s="15">
        <f t="shared" si="32"/>
        <v>3</v>
      </c>
      <c r="K45" s="15">
        <f t="shared" si="32"/>
        <v>13</v>
      </c>
    </row>
    <row r="46" spans="1:11" s="11" customFormat="1" ht="11.25" customHeight="1">
      <c r="A46" s="13"/>
      <c r="B46" s="40" t="s">
        <v>44</v>
      </c>
      <c r="C46" s="40"/>
      <c r="D46" s="15">
        <f aca="true" t="shared" si="33" ref="D46:K46">D47+D48+D49</f>
        <v>1955</v>
      </c>
      <c r="E46" s="15">
        <f t="shared" si="33"/>
        <v>1171</v>
      </c>
      <c r="F46" s="15">
        <f t="shared" si="33"/>
        <v>45</v>
      </c>
      <c r="G46" s="15">
        <f t="shared" si="33"/>
        <v>498</v>
      </c>
      <c r="H46" s="15">
        <f t="shared" si="33"/>
        <v>1060</v>
      </c>
      <c r="I46" s="15">
        <f t="shared" si="33"/>
        <v>846</v>
      </c>
      <c r="J46" s="15">
        <f t="shared" si="33"/>
        <v>677</v>
      </c>
      <c r="K46" s="15">
        <f t="shared" si="33"/>
        <v>3126</v>
      </c>
    </row>
    <row r="47" spans="1:11" s="11" customFormat="1" ht="11.25" customHeight="1">
      <c r="A47" s="13"/>
      <c r="B47" s="16"/>
      <c r="C47" s="17" t="s">
        <v>45</v>
      </c>
      <c r="D47" s="15">
        <f aca="true" t="shared" si="34" ref="D47:K47">D89+D91+D103+D105+D125+D130+D141+D145+D169</f>
        <v>54</v>
      </c>
      <c r="E47" s="15">
        <f t="shared" si="34"/>
        <v>9</v>
      </c>
      <c r="F47" s="15">
        <f t="shared" si="34"/>
        <v>0</v>
      </c>
      <c r="G47" s="15">
        <f t="shared" si="34"/>
        <v>10</v>
      </c>
      <c r="H47" s="15">
        <f t="shared" si="34"/>
        <v>18</v>
      </c>
      <c r="I47" s="15">
        <f t="shared" si="34"/>
        <v>22</v>
      </c>
      <c r="J47" s="15">
        <f t="shared" si="34"/>
        <v>13</v>
      </c>
      <c r="K47" s="15">
        <f t="shared" si="34"/>
        <v>63</v>
      </c>
    </row>
    <row r="48" spans="1:11" s="11" customFormat="1" ht="11.25" customHeight="1">
      <c r="A48" s="13"/>
      <c r="B48" s="16"/>
      <c r="C48" s="17" t="s">
        <v>46</v>
      </c>
      <c r="D48" s="15">
        <f aca="true" t="shared" si="35" ref="D48:K48">D92+D95+D120+D123+D143+D148+D157+D161</f>
        <v>359</v>
      </c>
      <c r="E48" s="15">
        <f t="shared" si="35"/>
        <v>397</v>
      </c>
      <c r="F48" s="15">
        <f t="shared" si="35"/>
        <v>10</v>
      </c>
      <c r="G48" s="15">
        <f t="shared" si="35"/>
        <v>155</v>
      </c>
      <c r="H48" s="15">
        <f t="shared" si="35"/>
        <v>245</v>
      </c>
      <c r="I48" s="15">
        <f t="shared" si="35"/>
        <v>201</v>
      </c>
      <c r="J48" s="15">
        <f t="shared" si="35"/>
        <v>145</v>
      </c>
      <c r="K48" s="15">
        <f t="shared" si="35"/>
        <v>756</v>
      </c>
    </row>
    <row r="49" spans="1:11" s="11" customFormat="1" ht="11.25" customHeight="1">
      <c r="A49" s="13"/>
      <c r="B49" s="16"/>
      <c r="C49" s="16" t="s">
        <v>47</v>
      </c>
      <c r="D49" s="19">
        <f aca="true" t="shared" si="36" ref="D49:K49">D87+D97+D101+D114+D117+D134+D147+D154+D167</f>
        <v>1542</v>
      </c>
      <c r="E49" s="19">
        <f t="shared" si="36"/>
        <v>765</v>
      </c>
      <c r="F49" s="19">
        <f t="shared" si="36"/>
        <v>35</v>
      </c>
      <c r="G49" s="19">
        <f t="shared" si="36"/>
        <v>333</v>
      </c>
      <c r="H49" s="19">
        <f t="shared" si="36"/>
        <v>797</v>
      </c>
      <c r="I49" s="19">
        <f t="shared" si="36"/>
        <v>623</v>
      </c>
      <c r="J49" s="19">
        <f t="shared" si="36"/>
        <v>519</v>
      </c>
      <c r="K49" s="19">
        <f t="shared" si="36"/>
        <v>2307</v>
      </c>
    </row>
    <row r="50" spans="1:11" s="11" customFormat="1" ht="11.2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s="11" customFormat="1" ht="11.25" customHeight="1">
      <c r="A51" s="39" t="s">
        <v>48</v>
      </c>
      <c r="B51" s="39"/>
      <c r="C51" s="39"/>
      <c r="D51" s="12">
        <f aca="true" t="shared" si="37" ref="D51:K51">D52+D53+D54</f>
        <v>6784</v>
      </c>
      <c r="E51" s="12">
        <f t="shared" si="37"/>
        <v>6882</v>
      </c>
      <c r="F51" s="12">
        <f t="shared" si="37"/>
        <v>266</v>
      </c>
      <c r="G51" s="12">
        <f t="shared" si="37"/>
        <v>2740</v>
      </c>
      <c r="H51" s="12">
        <f t="shared" si="37"/>
        <v>4567</v>
      </c>
      <c r="I51" s="12">
        <f t="shared" si="37"/>
        <v>3300</v>
      </c>
      <c r="J51" s="12">
        <f t="shared" si="37"/>
        <v>2793</v>
      </c>
      <c r="K51" s="12">
        <f t="shared" si="37"/>
        <v>13666</v>
      </c>
    </row>
    <row r="52" spans="1:11" s="11" customFormat="1" ht="11.25" customHeight="1">
      <c r="A52" s="13"/>
      <c r="B52" s="40" t="s">
        <v>49</v>
      </c>
      <c r="C52" s="40"/>
      <c r="D52" s="15">
        <f aca="true" t="shared" si="38" ref="D52:K52">D59+D67+D74+D84</f>
        <v>2163</v>
      </c>
      <c r="E52" s="15">
        <f t="shared" si="38"/>
        <v>1180</v>
      </c>
      <c r="F52" s="15">
        <f t="shared" si="38"/>
        <v>23</v>
      </c>
      <c r="G52" s="15">
        <f t="shared" si="38"/>
        <v>391</v>
      </c>
      <c r="H52" s="15">
        <f t="shared" si="38"/>
        <v>1019</v>
      </c>
      <c r="I52" s="15">
        <f t="shared" si="38"/>
        <v>866</v>
      </c>
      <c r="J52" s="15">
        <f t="shared" si="38"/>
        <v>1044</v>
      </c>
      <c r="K52" s="15">
        <f t="shared" si="38"/>
        <v>3343</v>
      </c>
    </row>
    <row r="53" spans="1:11" s="11" customFormat="1" ht="11.25" customHeight="1">
      <c r="A53" s="13"/>
      <c r="B53" s="40" t="s">
        <v>50</v>
      </c>
      <c r="C53" s="40"/>
      <c r="D53" s="15">
        <f aca="true" t="shared" si="39" ref="D53:K53">D90+D58+D60+D99+D104+D64+D68+D69+D70+D136+D138+D71+D72+D77+D78+D79+D159+D81+D82+D83</f>
        <v>4447</v>
      </c>
      <c r="E53" s="15">
        <f t="shared" si="39"/>
        <v>5558</v>
      </c>
      <c r="F53" s="15">
        <f t="shared" si="39"/>
        <v>236</v>
      </c>
      <c r="G53" s="15">
        <f t="shared" si="39"/>
        <v>2296</v>
      </c>
      <c r="H53" s="15">
        <f t="shared" si="39"/>
        <v>3433</v>
      </c>
      <c r="I53" s="15">
        <f t="shared" si="39"/>
        <v>2361</v>
      </c>
      <c r="J53" s="15">
        <f t="shared" si="39"/>
        <v>1679</v>
      </c>
      <c r="K53" s="15">
        <f t="shared" si="39"/>
        <v>10005</v>
      </c>
    </row>
    <row r="54" spans="1:11" s="11" customFormat="1" ht="11.25" customHeight="1">
      <c r="A54" s="13"/>
      <c r="B54" s="43" t="s">
        <v>51</v>
      </c>
      <c r="C54" s="43"/>
      <c r="D54" s="19">
        <f aca="true" t="shared" si="40" ref="D54:K54">D61+D62+D63+D65+D66+D73+D75+D76+D80</f>
        <v>174</v>
      </c>
      <c r="E54" s="19">
        <f t="shared" si="40"/>
        <v>144</v>
      </c>
      <c r="F54" s="19">
        <f t="shared" si="40"/>
        <v>7</v>
      </c>
      <c r="G54" s="19">
        <f t="shared" si="40"/>
        <v>53</v>
      </c>
      <c r="H54" s="19">
        <f t="shared" si="40"/>
        <v>115</v>
      </c>
      <c r="I54" s="19">
        <f t="shared" si="40"/>
        <v>73</v>
      </c>
      <c r="J54" s="19">
        <f t="shared" si="40"/>
        <v>70</v>
      </c>
      <c r="K54" s="19">
        <f t="shared" si="40"/>
        <v>318</v>
      </c>
    </row>
    <row r="55" spans="1:11" s="11" customFormat="1" ht="11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s="20" customFormat="1" ht="11.25" customHeight="1">
      <c r="A56" s="39" t="s">
        <v>52</v>
      </c>
      <c r="B56" s="39"/>
      <c r="C56" s="39"/>
      <c r="D56" s="12">
        <f aca="true" t="shared" si="41" ref="D56:K56">D10+D21+D36+D40+D51</f>
        <v>19923</v>
      </c>
      <c r="E56" s="12">
        <f t="shared" si="41"/>
        <v>14188</v>
      </c>
      <c r="F56" s="12">
        <f t="shared" si="41"/>
        <v>616</v>
      </c>
      <c r="G56" s="12">
        <f t="shared" si="41"/>
        <v>6417</v>
      </c>
      <c r="H56" s="12">
        <f t="shared" si="41"/>
        <v>11628</v>
      </c>
      <c r="I56" s="12">
        <f t="shared" si="41"/>
        <v>8462</v>
      </c>
      <c r="J56" s="12">
        <f t="shared" si="41"/>
        <v>6988</v>
      </c>
      <c r="K56" s="12">
        <f t="shared" si="41"/>
        <v>34111</v>
      </c>
    </row>
    <row r="57" spans="1:11" s="20" customFormat="1" ht="11.25" customHeight="1">
      <c r="A57" s="42" t="s">
        <v>53</v>
      </c>
      <c r="B57" s="42"/>
      <c r="C57" s="42"/>
      <c r="D57" s="12">
        <f aca="true" t="shared" si="42" ref="D57:K57">SUM(D58:D84)</f>
        <v>6585</v>
      </c>
      <c r="E57" s="12">
        <f t="shared" si="42"/>
        <v>6755</v>
      </c>
      <c r="F57" s="12">
        <f t="shared" si="42"/>
        <v>261</v>
      </c>
      <c r="G57" s="12">
        <f t="shared" si="42"/>
        <v>2693</v>
      </c>
      <c r="H57" s="12">
        <f t="shared" si="42"/>
        <v>4471</v>
      </c>
      <c r="I57" s="12">
        <f t="shared" si="42"/>
        <v>3205</v>
      </c>
      <c r="J57" s="12">
        <f t="shared" si="42"/>
        <v>2710</v>
      </c>
      <c r="K57" s="12">
        <f t="shared" si="42"/>
        <v>13340</v>
      </c>
    </row>
    <row r="58" spans="1:11" s="11" customFormat="1" ht="11.25" customHeight="1">
      <c r="A58" s="20"/>
      <c r="B58" s="21"/>
      <c r="C58" s="14" t="s">
        <v>54</v>
      </c>
      <c r="D58" s="15">
        <v>41</v>
      </c>
      <c r="E58" s="15">
        <v>113</v>
      </c>
      <c r="F58" s="15">
        <v>2</v>
      </c>
      <c r="G58" s="15">
        <v>16</v>
      </c>
      <c r="H58" s="15">
        <v>56</v>
      </c>
      <c r="I58" s="15">
        <v>50</v>
      </c>
      <c r="J58" s="15">
        <v>30</v>
      </c>
      <c r="K58" s="15">
        <v>154</v>
      </c>
    </row>
    <row r="59" spans="1:11" s="11" customFormat="1" ht="11.25" customHeight="1">
      <c r="A59" s="20"/>
      <c r="B59" s="21"/>
      <c r="C59" s="14" t="s">
        <v>55</v>
      </c>
      <c r="D59" s="15">
        <v>879</v>
      </c>
      <c r="E59" s="15">
        <v>325</v>
      </c>
      <c r="F59" s="15">
        <v>7</v>
      </c>
      <c r="G59" s="15">
        <v>123</v>
      </c>
      <c r="H59" s="15">
        <v>388</v>
      </c>
      <c r="I59" s="15">
        <v>346</v>
      </c>
      <c r="J59" s="15">
        <v>340</v>
      </c>
      <c r="K59" s="15">
        <v>1204</v>
      </c>
    </row>
    <row r="60" spans="1:11" s="11" customFormat="1" ht="11.25" customHeight="1">
      <c r="A60" s="20"/>
      <c r="B60" s="21"/>
      <c r="C60" s="14" t="s">
        <v>56</v>
      </c>
      <c r="D60" s="15">
        <v>9</v>
      </c>
      <c r="E60" s="15">
        <v>116</v>
      </c>
      <c r="F60" s="15">
        <v>0</v>
      </c>
      <c r="G60" s="15">
        <v>19</v>
      </c>
      <c r="H60" s="15">
        <v>51</v>
      </c>
      <c r="I60" s="15">
        <v>31</v>
      </c>
      <c r="J60" s="15">
        <v>24</v>
      </c>
      <c r="K60" s="15">
        <v>125</v>
      </c>
    </row>
    <row r="61" spans="1:11" s="11" customFormat="1" ht="11.25" customHeight="1">
      <c r="A61" s="20"/>
      <c r="B61" s="21"/>
      <c r="C61" s="14" t="s">
        <v>57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s="11" customFormat="1" ht="11.25" customHeight="1">
      <c r="A62" s="20"/>
      <c r="B62" s="21"/>
      <c r="C62" s="14" t="s">
        <v>58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s="11" customFormat="1" ht="11.25" customHeight="1">
      <c r="A63" s="20"/>
      <c r="B63" s="21"/>
      <c r="C63" s="14" t="s">
        <v>59</v>
      </c>
      <c r="D63" s="15">
        <v>11</v>
      </c>
      <c r="E63" s="15">
        <v>6</v>
      </c>
      <c r="F63" s="15">
        <v>0</v>
      </c>
      <c r="G63" s="15">
        <v>3</v>
      </c>
      <c r="H63" s="15">
        <v>6</v>
      </c>
      <c r="I63" s="15">
        <v>2</v>
      </c>
      <c r="J63" s="15">
        <v>6</v>
      </c>
      <c r="K63" s="15">
        <v>17</v>
      </c>
    </row>
    <row r="64" spans="1:11" s="11" customFormat="1" ht="11.25" customHeight="1">
      <c r="A64" s="20"/>
      <c r="B64" s="21"/>
      <c r="C64" s="14" t="s">
        <v>60</v>
      </c>
      <c r="D64" s="15">
        <v>42</v>
      </c>
      <c r="E64" s="15">
        <v>25</v>
      </c>
      <c r="F64" s="15">
        <v>1</v>
      </c>
      <c r="G64" s="15">
        <v>10</v>
      </c>
      <c r="H64" s="15">
        <v>18</v>
      </c>
      <c r="I64" s="15">
        <v>19</v>
      </c>
      <c r="J64" s="15">
        <v>19</v>
      </c>
      <c r="K64" s="15">
        <v>67</v>
      </c>
    </row>
    <row r="65" spans="1:11" s="11" customFormat="1" ht="11.25" customHeight="1">
      <c r="A65" s="20"/>
      <c r="B65" s="21"/>
      <c r="C65" s="14" t="s">
        <v>61</v>
      </c>
      <c r="D65" s="15">
        <v>4</v>
      </c>
      <c r="E65" s="15">
        <v>0</v>
      </c>
      <c r="F65" s="15">
        <v>0</v>
      </c>
      <c r="G65" s="15">
        <v>0</v>
      </c>
      <c r="H65" s="15">
        <v>2</v>
      </c>
      <c r="I65" s="15">
        <v>1</v>
      </c>
      <c r="J65" s="15">
        <v>1</v>
      </c>
      <c r="K65" s="15">
        <v>4</v>
      </c>
    </row>
    <row r="66" spans="1:11" s="11" customFormat="1" ht="11.25" customHeight="1">
      <c r="A66" s="20"/>
      <c r="B66" s="21"/>
      <c r="C66" s="14" t="s">
        <v>62</v>
      </c>
      <c r="D66" s="15">
        <v>153</v>
      </c>
      <c r="E66" s="15">
        <v>129</v>
      </c>
      <c r="F66" s="15">
        <v>6</v>
      </c>
      <c r="G66" s="15">
        <v>50</v>
      </c>
      <c r="H66" s="15">
        <v>101</v>
      </c>
      <c r="I66" s="15">
        <v>66</v>
      </c>
      <c r="J66" s="15">
        <v>59</v>
      </c>
      <c r="K66" s="15">
        <v>282</v>
      </c>
    </row>
    <row r="67" spans="1:11" s="11" customFormat="1" ht="11.25" customHeight="1">
      <c r="A67" s="20"/>
      <c r="B67" s="21"/>
      <c r="C67" s="14" t="s">
        <v>63</v>
      </c>
      <c r="D67" s="15">
        <v>1043</v>
      </c>
      <c r="E67" s="15">
        <v>546</v>
      </c>
      <c r="F67" s="15">
        <v>11</v>
      </c>
      <c r="G67" s="15">
        <v>190</v>
      </c>
      <c r="H67" s="15">
        <v>428</v>
      </c>
      <c r="I67" s="15">
        <v>402</v>
      </c>
      <c r="J67" s="15">
        <v>558</v>
      </c>
      <c r="K67" s="15">
        <v>1589</v>
      </c>
    </row>
    <row r="68" spans="1:11" s="11" customFormat="1" ht="11.25" customHeight="1">
      <c r="A68" s="20"/>
      <c r="B68" s="21"/>
      <c r="C68" s="14" t="s">
        <v>64</v>
      </c>
      <c r="D68" s="15">
        <v>79</v>
      </c>
      <c r="E68" s="15">
        <v>76</v>
      </c>
      <c r="F68" s="15">
        <v>1</v>
      </c>
      <c r="G68" s="15">
        <v>15</v>
      </c>
      <c r="H68" s="15">
        <v>41</v>
      </c>
      <c r="I68" s="15">
        <v>59</v>
      </c>
      <c r="J68" s="15">
        <v>39</v>
      </c>
      <c r="K68" s="15">
        <v>155</v>
      </c>
    </row>
    <row r="69" spans="1:11" s="11" customFormat="1" ht="11.25" customHeight="1">
      <c r="A69" s="20"/>
      <c r="B69" s="21"/>
      <c r="C69" s="14" t="s">
        <v>65</v>
      </c>
      <c r="D69" s="15">
        <v>142</v>
      </c>
      <c r="E69" s="15">
        <v>28</v>
      </c>
      <c r="F69" s="15">
        <v>1</v>
      </c>
      <c r="G69" s="15">
        <v>19</v>
      </c>
      <c r="H69" s="15">
        <v>58</v>
      </c>
      <c r="I69" s="15">
        <v>48</v>
      </c>
      <c r="J69" s="15">
        <v>44</v>
      </c>
      <c r="K69" s="15">
        <v>170</v>
      </c>
    </row>
    <row r="70" spans="1:11" s="11" customFormat="1" ht="11.25" customHeight="1">
      <c r="A70" s="20"/>
      <c r="B70" s="21"/>
      <c r="C70" s="14" t="s">
        <v>66</v>
      </c>
      <c r="D70" s="15">
        <v>86</v>
      </c>
      <c r="E70" s="15">
        <v>174</v>
      </c>
      <c r="F70" s="15">
        <v>9</v>
      </c>
      <c r="G70" s="15">
        <v>64</v>
      </c>
      <c r="H70" s="15">
        <v>91</v>
      </c>
      <c r="I70" s="15">
        <v>57</v>
      </c>
      <c r="J70" s="15">
        <v>39</v>
      </c>
      <c r="K70" s="15">
        <v>260</v>
      </c>
    </row>
    <row r="71" spans="1:11" s="11" customFormat="1" ht="11.25" customHeight="1">
      <c r="A71" s="20"/>
      <c r="B71" s="21"/>
      <c r="C71" s="14" t="s">
        <v>67</v>
      </c>
      <c r="D71" s="15">
        <v>1213</v>
      </c>
      <c r="E71" s="15">
        <v>2500</v>
      </c>
      <c r="F71" s="15">
        <v>111</v>
      </c>
      <c r="G71" s="15">
        <v>1034</v>
      </c>
      <c r="H71" s="15">
        <v>1316</v>
      </c>
      <c r="I71" s="15">
        <v>755</v>
      </c>
      <c r="J71" s="15">
        <v>497</v>
      </c>
      <c r="K71" s="15">
        <v>3713</v>
      </c>
    </row>
    <row r="72" spans="1:11" s="11" customFormat="1" ht="11.25" customHeight="1">
      <c r="A72" s="20"/>
      <c r="B72" s="21"/>
      <c r="C72" s="14" t="s">
        <v>68</v>
      </c>
      <c r="D72" s="15">
        <v>2</v>
      </c>
      <c r="E72" s="15">
        <v>6</v>
      </c>
      <c r="F72" s="15">
        <v>0</v>
      </c>
      <c r="G72" s="15">
        <v>2</v>
      </c>
      <c r="H72" s="15">
        <v>1</v>
      </c>
      <c r="I72" s="15">
        <v>3</v>
      </c>
      <c r="J72" s="15">
        <v>2</v>
      </c>
      <c r="K72" s="15">
        <v>8</v>
      </c>
    </row>
    <row r="73" spans="1:11" s="11" customFormat="1" ht="11.25" customHeight="1">
      <c r="A73" s="20"/>
      <c r="B73" s="21"/>
      <c r="C73" s="14" t="s">
        <v>69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s="11" customFormat="1" ht="11.25" customHeight="1">
      <c r="A74" s="20"/>
      <c r="B74" s="21"/>
      <c r="C74" s="14" t="s">
        <v>70</v>
      </c>
      <c r="D74" s="15">
        <v>203</v>
      </c>
      <c r="E74" s="15">
        <v>237</v>
      </c>
      <c r="F74" s="15">
        <v>5</v>
      </c>
      <c r="G74" s="15">
        <v>62</v>
      </c>
      <c r="H74" s="15">
        <v>174</v>
      </c>
      <c r="I74" s="15">
        <v>91</v>
      </c>
      <c r="J74" s="15">
        <v>108</v>
      </c>
      <c r="K74" s="15">
        <v>440</v>
      </c>
    </row>
    <row r="75" spans="1:11" s="11" customFormat="1" ht="11.25" customHeight="1">
      <c r="A75" s="20"/>
      <c r="B75" s="21"/>
      <c r="C75" s="14" t="s">
        <v>71</v>
      </c>
      <c r="D75" s="15">
        <v>2</v>
      </c>
      <c r="E75" s="15">
        <v>5</v>
      </c>
      <c r="F75" s="15">
        <v>1</v>
      </c>
      <c r="G75" s="15">
        <v>0</v>
      </c>
      <c r="H75" s="15">
        <v>0</v>
      </c>
      <c r="I75" s="15">
        <v>2</v>
      </c>
      <c r="J75" s="15">
        <v>4</v>
      </c>
      <c r="K75" s="15">
        <v>7</v>
      </c>
    </row>
    <row r="76" spans="1:11" s="11" customFormat="1" ht="11.25" customHeight="1">
      <c r="A76" s="20"/>
      <c r="B76" s="21"/>
      <c r="C76" s="14" t="s">
        <v>72</v>
      </c>
      <c r="D76" s="15">
        <v>3</v>
      </c>
      <c r="E76" s="15">
        <v>0</v>
      </c>
      <c r="F76" s="15">
        <v>0</v>
      </c>
      <c r="G76" s="15">
        <v>0</v>
      </c>
      <c r="H76" s="15">
        <v>3</v>
      </c>
      <c r="I76" s="15">
        <v>0</v>
      </c>
      <c r="J76" s="15">
        <v>0</v>
      </c>
      <c r="K76" s="15">
        <v>3</v>
      </c>
    </row>
    <row r="77" spans="1:11" s="11" customFormat="1" ht="11.25" customHeight="1">
      <c r="A77" s="20"/>
      <c r="B77" s="21"/>
      <c r="C77" s="14" t="s">
        <v>73</v>
      </c>
      <c r="D77" s="15">
        <v>473</v>
      </c>
      <c r="E77" s="15">
        <v>336</v>
      </c>
      <c r="F77" s="15">
        <v>3</v>
      </c>
      <c r="G77" s="15">
        <v>128</v>
      </c>
      <c r="H77" s="15">
        <v>291</v>
      </c>
      <c r="I77" s="15">
        <v>231</v>
      </c>
      <c r="J77" s="15">
        <v>156</v>
      </c>
      <c r="K77" s="15">
        <v>809</v>
      </c>
    </row>
    <row r="78" spans="1:11" s="11" customFormat="1" ht="11.25" customHeight="1">
      <c r="A78" s="20"/>
      <c r="B78" s="21"/>
      <c r="C78" s="14" t="s">
        <v>74</v>
      </c>
      <c r="D78" s="15">
        <v>472</v>
      </c>
      <c r="E78" s="15">
        <v>522</v>
      </c>
      <c r="F78" s="15">
        <v>25</v>
      </c>
      <c r="G78" s="15">
        <v>238</v>
      </c>
      <c r="H78" s="15">
        <v>350</v>
      </c>
      <c r="I78" s="15">
        <v>233</v>
      </c>
      <c r="J78" s="15">
        <v>148</v>
      </c>
      <c r="K78" s="15">
        <v>994</v>
      </c>
    </row>
    <row r="79" spans="1:11" s="11" customFormat="1" ht="11.25" customHeight="1">
      <c r="A79" s="20"/>
      <c r="B79" s="21"/>
      <c r="C79" s="14" t="s">
        <v>75</v>
      </c>
      <c r="D79" s="15">
        <v>176</v>
      </c>
      <c r="E79" s="15">
        <v>151</v>
      </c>
      <c r="F79" s="15">
        <v>4</v>
      </c>
      <c r="G79" s="15">
        <v>55</v>
      </c>
      <c r="H79" s="15">
        <v>93</v>
      </c>
      <c r="I79" s="15">
        <v>83</v>
      </c>
      <c r="J79" s="15">
        <v>92</v>
      </c>
      <c r="K79" s="15">
        <v>327</v>
      </c>
    </row>
    <row r="80" spans="1:11" s="11" customFormat="1" ht="11.25" customHeight="1">
      <c r="A80" s="20"/>
      <c r="B80" s="21"/>
      <c r="C80" s="14" t="s">
        <v>76</v>
      </c>
      <c r="D80" s="15">
        <v>1</v>
      </c>
      <c r="E80" s="15">
        <v>4</v>
      </c>
      <c r="F80" s="15">
        <v>0</v>
      </c>
      <c r="G80" s="15">
        <v>0</v>
      </c>
      <c r="H80" s="15">
        <v>3</v>
      </c>
      <c r="I80" s="15">
        <v>2</v>
      </c>
      <c r="J80" s="15">
        <v>0</v>
      </c>
      <c r="K80" s="15">
        <v>5</v>
      </c>
    </row>
    <row r="81" spans="1:11" s="11" customFormat="1" ht="11.25" customHeight="1">
      <c r="A81" s="20"/>
      <c r="B81" s="21"/>
      <c r="C81" s="14" t="s">
        <v>77</v>
      </c>
      <c r="D81" s="15">
        <v>6</v>
      </c>
      <c r="E81" s="15">
        <v>11</v>
      </c>
      <c r="F81" s="15">
        <v>0</v>
      </c>
      <c r="G81" s="15">
        <v>4</v>
      </c>
      <c r="H81" s="15">
        <v>4</v>
      </c>
      <c r="I81" s="15">
        <v>6</v>
      </c>
      <c r="J81" s="15">
        <v>3</v>
      </c>
      <c r="K81" s="15">
        <v>17</v>
      </c>
    </row>
    <row r="82" spans="1:11" s="11" customFormat="1" ht="11.25" customHeight="1">
      <c r="A82" s="20"/>
      <c r="B82" s="21"/>
      <c r="C82" s="14" t="s">
        <v>78</v>
      </c>
      <c r="D82" s="15">
        <v>1440</v>
      </c>
      <c r="E82" s="15">
        <v>1355</v>
      </c>
      <c r="F82" s="15">
        <v>74</v>
      </c>
      <c r="G82" s="15">
        <v>634</v>
      </c>
      <c r="H82" s="15">
        <v>940</v>
      </c>
      <c r="I82" s="15">
        <v>665</v>
      </c>
      <c r="J82" s="15">
        <v>482</v>
      </c>
      <c r="K82" s="15">
        <v>2795</v>
      </c>
    </row>
    <row r="83" spans="1:11" s="11" customFormat="1" ht="11.25" customHeight="1">
      <c r="A83" s="20"/>
      <c r="B83" s="21"/>
      <c r="C83" s="14" t="s">
        <v>79</v>
      </c>
      <c r="D83" s="15">
        <v>67</v>
      </c>
      <c r="E83" s="15">
        <v>18</v>
      </c>
      <c r="F83" s="15">
        <v>0</v>
      </c>
      <c r="G83" s="15">
        <v>11</v>
      </c>
      <c r="H83" s="15">
        <v>27</v>
      </c>
      <c r="I83" s="15">
        <v>26</v>
      </c>
      <c r="J83" s="15">
        <v>21</v>
      </c>
      <c r="K83" s="15">
        <v>85</v>
      </c>
    </row>
    <row r="84" spans="1:11" s="11" customFormat="1" ht="11.25" customHeight="1">
      <c r="A84" s="20"/>
      <c r="B84" s="21"/>
      <c r="C84" s="21" t="s">
        <v>80</v>
      </c>
      <c r="D84" s="19">
        <v>38</v>
      </c>
      <c r="E84" s="19">
        <v>72</v>
      </c>
      <c r="F84" s="19">
        <v>0</v>
      </c>
      <c r="G84" s="19">
        <v>16</v>
      </c>
      <c r="H84" s="19">
        <v>29</v>
      </c>
      <c r="I84" s="19">
        <v>27</v>
      </c>
      <c r="J84" s="19">
        <v>38</v>
      </c>
      <c r="K84" s="19">
        <v>110</v>
      </c>
    </row>
    <row r="85" spans="1:11" s="11" customFormat="1" ht="11.2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s="20" customFormat="1" ht="11.25" customHeight="1">
      <c r="A86" s="39" t="s">
        <v>81</v>
      </c>
      <c r="B86" s="39"/>
      <c r="C86" s="39"/>
      <c r="D86" s="12">
        <f aca="true" t="shared" si="43" ref="D86:K86">SUM(D87:D172)</f>
        <v>9998</v>
      </c>
      <c r="E86" s="12">
        <f t="shared" si="43"/>
        <v>5485</v>
      </c>
      <c r="F86" s="12">
        <f t="shared" si="43"/>
        <v>253</v>
      </c>
      <c r="G86" s="12">
        <f t="shared" si="43"/>
        <v>2610</v>
      </c>
      <c r="H86" s="12">
        <f t="shared" si="43"/>
        <v>5370</v>
      </c>
      <c r="I86" s="12">
        <f t="shared" si="43"/>
        <v>3930</v>
      </c>
      <c r="J86" s="12">
        <f t="shared" si="43"/>
        <v>3320</v>
      </c>
      <c r="K86" s="12">
        <f t="shared" si="43"/>
        <v>15483</v>
      </c>
    </row>
    <row r="87" spans="1:11" s="11" customFormat="1" ht="11.25" customHeight="1">
      <c r="A87" s="20"/>
      <c r="B87" s="21"/>
      <c r="C87" s="14" t="s">
        <v>82</v>
      </c>
      <c r="D87" s="22">
        <v>443</v>
      </c>
      <c r="E87" s="22">
        <v>145</v>
      </c>
      <c r="F87" s="22">
        <v>12</v>
      </c>
      <c r="G87" s="22">
        <v>101</v>
      </c>
      <c r="H87" s="22">
        <v>191</v>
      </c>
      <c r="I87" s="22">
        <v>132</v>
      </c>
      <c r="J87" s="22">
        <v>152</v>
      </c>
      <c r="K87" s="22">
        <v>588</v>
      </c>
    </row>
    <row r="88" spans="1:11" s="11" customFormat="1" ht="11.25" customHeight="1">
      <c r="A88" s="20"/>
      <c r="B88" s="21"/>
      <c r="C88" s="14" t="s">
        <v>83</v>
      </c>
      <c r="D88" s="22">
        <v>1</v>
      </c>
      <c r="E88" s="22">
        <v>5</v>
      </c>
      <c r="F88" s="22">
        <v>0</v>
      </c>
      <c r="G88" s="22">
        <v>2</v>
      </c>
      <c r="H88" s="22">
        <v>1</v>
      </c>
      <c r="I88" s="22">
        <v>2</v>
      </c>
      <c r="J88" s="22">
        <v>1</v>
      </c>
      <c r="K88" s="22">
        <v>6</v>
      </c>
    </row>
    <row r="89" spans="1:11" s="11" customFormat="1" ht="11.25" customHeight="1">
      <c r="A89" s="20"/>
      <c r="B89" s="21"/>
      <c r="C89" s="14" t="s">
        <v>84</v>
      </c>
      <c r="D89" s="22">
        <v>3</v>
      </c>
      <c r="E89" s="22">
        <v>1</v>
      </c>
      <c r="F89" s="22">
        <v>0</v>
      </c>
      <c r="G89" s="22">
        <v>0</v>
      </c>
      <c r="H89" s="22">
        <v>3</v>
      </c>
      <c r="I89" s="22">
        <v>1</v>
      </c>
      <c r="J89" s="22">
        <v>0</v>
      </c>
      <c r="K89" s="22">
        <v>4</v>
      </c>
    </row>
    <row r="90" spans="1:11" s="11" customFormat="1" ht="11.25" customHeight="1">
      <c r="A90" s="20"/>
      <c r="B90" s="21"/>
      <c r="C90" s="14" t="s">
        <v>85</v>
      </c>
      <c r="D90" s="22">
        <v>24</v>
      </c>
      <c r="E90" s="22">
        <v>25</v>
      </c>
      <c r="F90" s="22">
        <v>0</v>
      </c>
      <c r="G90" s="22">
        <v>6</v>
      </c>
      <c r="H90" s="22">
        <v>24</v>
      </c>
      <c r="I90" s="22">
        <v>11</v>
      </c>
      <c r="J90" s="22">
        <v>8</v>
      </c>
      <c r="K90" s="22">
        <v>49</v>
      </c>
    </row>
    <row r="91" spans="1:11" s="11" customFormat="1" ht="11.25" customHeight="1">
      <c r="A91" s="20"/>
      <c r="B91" s="21"/>
      <c r="C91" s="14" t="s">
        <v>86</v>
      </c>
      <c r="D91" s="22">
        <v>26</v>
      </c>
      <c r="E91" s="22">
        <v>2</v>
      </c>
      <c r="F91" s="22">
        <v>0</v>
      </c>
      <c r="G91" s="22">
        <v>5</v>
      </c>
      <c r="H91" s="22">
        <v>4</v>
      </c>
      <c r="I91" s="22">
        <v>10</v>
      </c>
      <c r="J91" s="22">
        <v>9</v>
      </c>
      <c r="K91" s="22">
        <v>28</v>
      </c>
    </row>
    <row r="92" spans="1:11" s="11" customFormat="1" ht="11.25" customHeight="1">
      <c r="A92" s="20"/>
      <c r="B92" s="21"/>
      <c r="C92" s="14" t="s">
        <v>87</v>
      </c>
      <c r="D92" s="22">
        <v>1</v>
      </c>
      <c r="E92" s="22">
        <v>1</v>
      </c>
      <c r="F92" s="22">
        <v>0</v>
      </c>
      <c r="G92" s="22">
        <v>0</v>
      </c>
      <c r="H92" s="22">
        <v>1</v>
      </c>
      <c r="I92" s="22">
        <v>1</v>
      </c>
      <c r="J92" s="22">
        <v>0</v>
      </c>
      <c r="K92" s="22">
        <v>2</v>
      </c>
    </row>
    <row r="93" spans="1:11" s="11" customFormat="1" ht="11.25" customHeight="1">
      <c r="A93" s="20"/>
      <c r="B93" s="21"/>
      <c r="C93" s="14" t="s">
        <v>88</v>
      </c>
      <c r="D93" s="22">
        <v>340</v>
      </c>
      <c r="E93" s="22">
        <v>140</v>
      </c>
      <c r="F93" s="22">
        <v>3</v>
      </c>
      <c r="G93" s="22">
        <v>77</v>
      </c>
      <c r="H93" s="22">
        <v>173</v>
      </c>
      <c r="I93" s="22">
        <v>126</v>
      </c>
      <c r="J93" s="22">
        <v>101</v>
      </c>
      <c r="K93" s="22">
        <v>480</v>
      </c>
    </row>
    <row r="94" spans="1:11" s="11" customFormat="1" ht="11.25" customHeight="1">
      <c r="A94" s="20"/>
      <c r="B94" s="21"/>
      <c r="C94" s="14" t="s">
        <v>89</v>
      </c>
      <c r="D94" s="22">
        <v>277</v>
      </c>
      <c r="E94" s="22">
        <v>49</v>
      </c>
      <c r="F94" s="22">
        <v>3</v>
      </c>
      <c r="G94" s="22">
        <v>43</v>
      </c>
      <c r="H94" s="22">
        <v>111</v>
      </c>
      <c r="I94" s="22">
        <v>91</v>
      </c>
      <c r="J94" s="22">
        <v>78</v>
      </c>
      <c r="K94" s="22">
        <v>326</v>
      </c>
    </row>
    <row r="95" spans="1:11" s="11" customFormat="1" ht="11.25" customHeight="1">
      <c r="A95" s="20"/>
      <c r="B95" s="21"/>
      <c r="C95" s="14" t="s">
        <v>90</v>
      </c>
      <c r="D95" s="22">
        <v>4</v>
      </c>
      <c r="E95" s="22">
        <v>4</v>
      </c>
      <c r="F95" s="22">
        <v>0</v>
      </c>
      <c r="G95" s="22">
        <v>0</v>
      </c>
      <c r="H95" s="22">
        <v>3</v>
      </c>
      <c r="I95" s="22">
        <v>2</v>
      </c>
      <c r="J95" s="22">
        <v>3</v>
      </c>
      <c r="K95" s="22">
        <v>8</v>
      </c>
    </row>
    <row r="96" spans="1:11" s="11" customFormat="1" ht="11.25" customHeight="1">
      <c r="A96" s="20"/>
      <c r="B96" s="21"/>
      <c r="C96" s="14" t="s">
        <v>91</v>
      </c>
      <c r="D96" s="22">
        <v>0</v>
      </c>
      <c r="E96" s="22">
        <v>1</v>
      </c>
      <c r="F96" s="22">
        <v>0</v>
      </c>
      <c r="G96" s="22">
        <v>0</v>
      </c>
      <c r="H96" s="22">
        <v>0</v>
      </c>
      <c r="I96" s="22">
        <v>0</v>
      </c>
      <c r="J96" s="22">
        <v>1</v>
      </c>
      <c r="K96" s="22">
        <v>1</v>
      </c>
    </row>
    <row r="97" spans="1:11" s="11" customFormat="1" ht="11.25" customHeight="1">
      <c r="A97" s="20"/>
      <c r="B97" s="21"/>
      <c r="C97" s="14" t="s">
        <v>92</v>
      </c>
      <c r="D97" s="22">
        <v>649</v>
      </c>
      <c r="E97" s="22">
        <v>272</v>
      </c>
      <c r="F97" s="22">
        <v>11</v>
      </c>
      <c r="G97" s="22">
        <v>127</v>
      </c>
      <c r="H97" s="22">
        <v>353</v>
      </c>
      <c r="I97" s="22">
        <v>261</v>
      </c>
      <c r="J97" s="22">
        <v>169</v>
      </c>
      <c r="K97" s="22">
        <v>921</v>
      </c>
    </row>
    <row r="98" spans="1:11" s="11" customFormat="1" ht="11.25" customHeight="1">
      <c r="A98" s="20"/>
      <c r="B98" s="21"/>
      <c r="C98" s="14" t="s">
        <v>93</v>
      </c>
      <c r="D98" s="22">
        <v>25</v>
      </c>
      <c r="E98" s="22">
        <v>3</v>
      </c>
      <c r="F98" s="22">
        <v>0</v>
      </c>
      <c r="G98" s="22">
        <v>6</v>
      </c>
      <c r="H98" s="22">
        <v>13</v>
      </c>
      <c r="I98" s="22">
        <v>3</v>
      </c>
      <c r="J98" s="22">
        <v>6</v>
      </c>
      <c r="K98" s="22">
        <v>28</v>
      </c>
    </row>
    <row r="99" spans="1:11" s="11" customFormat="1" ht="11.25" customHeight="1">
      <c r="A99" s="20"/>
      <c r="B99" s="21"/>
      <c r="C99" s="14" t="s">
        <v>94</v>
      </c>
      <c r="D99" s="22">
        <v>37</v>
      </c>
      <c r="E99" s="22">
        <v>25</v>
      </c>
      <c r="F99" s="22">
        <v>1</v>
      </c>
      <c r="G99" s="22">
        <v>15</v>
      </c>
      <c r="H99" s="22">
        <v>14</v>
      </c>
      <c r="I99" s="22">
        <v>16</v>
      </c>
      <c r="J99" s="22">
        <v>16</v>
      </c>
      <c r="K99" s="22">
        <v>62</v>
      </c>
    </row>
    <row r="100" spans="1:11" s="11" customFormat="1" ht="11.25" customHeight="1">
      <c r="A100" s="20"/>
      <c r="B100" s="21"/>
      <c r="C100" s="14" t="s">
        <v>95</v>
      </c>
      <c r="D100" s="22">
        <v>1</v>
      </c>
      <c r="E100" s="22">
        <v>2</v>
      </c>
      <c r="F100" s="22">
        <v>1</v>
      </c>
      <c r="G100" s="22">
        <v>0</v>
      </c>
      <c r="H100" s="22">
        <v>0</v>
      </c>
      <c r="I100" s="22">
        <v>1</v>
      </c>
      <c r="J100" s="22">
        <v>1</v>
      </c>
      <c r="K100" s="22">
        <v>3</v>
      </c>
    </row>
    <row r="101" spans="1:11" s="11" customFormat="1" ht="11.25" customHeight="1">
      <c r="A101" s="20"/>
      <c r="B101" s="21"/>
      <c r="C101" s="14" t="s">
        <v>96</v>
      </c>
      <c r="D101" s="22">
        <v>4</v>
      </c>
      <c r="E101" s="22">
        <v>4</v>
      </c>
      <c r="F101" s="22">
        <v>0</v>
      </c>
      <c r="G101" s="22">
        <v>2</v>
      </c>
      <c r="H101" s="22">
        <v>2</v>
      </c>
      <c r="I101" s="22">
        <v>4</v>
      </c>
      <c r="J101" s="22">
        <v>0</v>
      </c>
      <c r="K101" s="22">
        <v>8</v>
      </c>
    </row>
    <row r="102" spans="1:11" s="11" customFormat="1" ht="11.25" customHeight="1">
      <c r="A102" s="20"/>
      <c r="B102" s="21"/>
      <c r="C102" s="14" t="s">
        <v>97</v>
      </c>
      <c r="D102" s="22">
        <v>69</v>
      </c>
      <c r="E102" s="22">
        <v>86</v>
      </c>
      <c r="F102" s="22">
        <v>10</v>
      </c>
      <c r="G102" s="22">
        <v>29</v>
      </c>
      <c r="H102" s="22">
        <v>43</v>
      </c>
      <c r="I102" s="22">
        <v>38</v>
      </c>
      <c r="J102" s="22">
        <v>35</v>
      </c>
      <c r="K102" s="22">
        <v>155</v>
      </c>
    </row>
    <row r="103" spans="1:11" s="11" customFormat="1" ht="11.25" customHeight="1">
      <c r="A103" s="20"/>
      <c r="B103" s="21"/>
      <c r="C103" s="14" t="s">
        <v>98</v>
      </c>
      <c r="D103" s="22">
        <v>3</v>
      </c>
      <c r="E103" s="22">
        <v>1</v>
      </c>
      <c r="F103" s="22">
        <v>0</v>
      </c>
      <c r="G103" s="22">
        <v>0</v>
      </c>
      <c r="H103" s="22">
        <v>2</v>
      </c>
      <c r="I103" s="22">
        <v>2</v>
      </c>
      <c r="J103" s="22">
        <v>0</v>
      </c>
      <c r="K103" s="22">
        <v>4</v>
      </c>
    </row>
    <row r="104" spans="1:11" s="11" customFormat="1" ht="11.25" customHeight="1">
      <c r="A104" s="20"/>
      <c r="B104" s="21"/>
      <c r="C104" s="14" t="s">
        <v>99</v>
      </c>
      <c r="D104" s="22">
        <v>26</v>
      </c>
      <c r="E104" s="22">
        <v>44</v>
      </c>
      <c r="F104" s="22">
        <v>3</v>
      </c>
      <c r="G104" s="22">
        <v>10</v>
      </c>
      <c r="H104" s="22">
        <v>16</v>
      </c>
      <c r="I104" s="22">
        <v>22</v>
      </c>
      <c r="J104" s="22">
        <v>19</v>
      </c>
      <c r="K104" s="22">
        <v>70</v>
      </c>
    </row>
    <row r="105" spans="1:11" s="11" customFormat="1" ht="11.25" customHeight="1">
      <c r="A105" s="20"/>
      <c r="B105" s="21"/>
      <c r="C105" s="14" t="s">
        <v>100</v>
      </c>
      <c r="D105" s="22">
        <v>19</v>
      </c>
      <c r="E105" s="22">
        <v>3</v>
      </c>
      <c r="F105" s="22">
        <v>0</v>
      </c>
      <c r="G105" s="22">
        <v>2</v>
      </c>
      <c r="H105" s="22">
        <v>7</v>
      </c>
      <c r="I105" s="22">
        <v>9</v>
      </c>
      <c r="J105" s="22">
        <v>4</v>
      </c>
      <c r="K105" s="22">
        <v>22</v>
      </c>
    </row>
    <row r="106" spans="1:11" s="11" customFormat="1" ht="11.25" customHeight="1">
      <c r="A106" s="20"/>
      <c r="B106" s="21"/>
      <c r="C106" s="14" t="s">
        <v>101</v>
      </c>
      <c r="D106" s="22">
        <v>430</v>
      </c>
      <c r="E106" s="22">
        <v>153</v>
      </c>
      <c r="F106" s="22">
        <v>2</v>
      </c>
      <c r="G106" s="22">
        <v>74</v>
      </c>
      <c r="H106" s="22">
        <v>220</v>
      </c>
      <c r="I106" s="22">
        <v>181</v>
      </c>
      <c r="J106" s="22">
        <v>106</v>
      </c>
      <c r="K106" s="22">
        <v>583</v>
      </c>
    </row>
    <row r="107" spans="1:11" s="11" customFormat="1" ht="11.25" customHeight="1">
      <c r="A107" s="20"/>
      <c r="B107" s="21"/>
      <c r="C107" s="14" t="s">
        <v>102</v>
      </c>
      <c r="D107" s="22">
        <v>55</v>
      </c>
      <c r="E107" s="22">
        <v>25</v>
      </c>
      <c r="F107" s="22">
        <v>1</v>
      </c>
      <c r="G107" s="22">
        <v>16</v>
      </c>
      <c r="H107" s="22">
        <v>25</v>
      </c>
      <c r="I107" s="22">
        <v>18</v>
      </c>
      <c r="J107" s="22">
        <v>20</v>
      </c>
      <c r="K107" s="22">
        <v>80</v>
      </c>
    </row>
    <row r="108" spans="1:11" s="11" customFormat="1" ht="11.25" customHeight="1">
      <c r="A108" s="20"/>
      <c r="B108" s="21"/>
      <c r="C108" s="14" t="s">
        <v>103</v>
      </c>
      <c r="D108" s="22">
        <v>0</v>
      </c>
      <c r="E108" s="22">
        <v>1</v>
      </c>
      <c r="F108" s="22">
        <v>0</v>
      </c>
      <c r="G108" s="22">
        <v>0</v>
      </c>
      <c r="H108" s="22">
        <v>1</v>
      </c>
      <c r="I108" s="22">
        <v>0</v>
      </c>
      <c r="J108" s="22">
        <v>0</v>
      </c>
      <c r="K108" s="22">
        <v>1</v>
      </c>
    </row>
    <row r="109" spans="1:11" s="11" customFormat="1" ht="11.25" customHeight="1">
      <c r="A109" s="20"/>
      <c r="B109" s="21"/>
      <c r="C109" s="14" t="s">
        <v>104</v>
      </c>
      <c r="D109" s="22">
        <v>161</v>
      </c>
      <c r="E109" s="22">
        <v>67</v>
      </c>
      <c r="F109" s="22">
        <v>2</v>
      </c>
      <c r="G109" s="22">
        <v>44</v>
      </c>
      <c r="H109" s="22">
        <v>81</v>
      </c>
      <c r="I109" s="22">
        <v>55</v>
      </c>
      <c r="J109" s="22">
        <v>46</v>
      </c>
      <c r="K109" s="22">
        <v>228</v>
      </c>
    </row>
    <row r="110" spans="1:11" s="11" customFormat="1" ht="11.25" customHeight="1">
      <c r="A110" s="20"/>
      <c r="B110" s="21"/>
      <c r="C110" s="14" t="s">
        <v>105</v>
      </c>
      <c r="D110" s="15">
        <v>79</v>
      </c>
      <c r="E110" s="15">
        <v>31</v>
      </c>
      <c r="F110" s="15">
        <v>1</v>
      </c>
      <c r="G110" s="15">
        <v>24</v>
      </c>
      <c r="H110" s="15">
        <v>34</v>
      </c>
      <c r="I110" s="15">
        <v>32</v>
      </c>
      <c r="J110" s="15">
        <v>19</v>
      </c>
      <c r="K110" s="15">
        <v>110</v>
      </c>
    </row>
    <row r="111" spans="1:11" s="11" customFormat="1" ht="11.25" customHeight="1">
      <c r="A111" s="20"/>
      <c r="B111" s="21"/>
      <c r="C111" s="14" t="s">
        <v>106</v>
      </c>
      <c r="D111" s="22">
        <v>2</v>
      </c>
      <c r="E111" s="22">
        <v>4</v>
      </c>
      <c r="F111" s="22">
        <v>0</v>
      </c>
      <c r="G111" s="22">
        <v>0</v>
      </c>
      <c r="H111" s="22">
        <v>1</v>
      </c>
      <c r="I111" s="22">
        <v>2</v>
      </c>
      <c r="J111" s="22">
        <v>3</v>
      </c>
      <c r="K111" s="22">
        <v>6</v>
      </c>
    </row>
    <row r="112" spans="1:11" s="11" customFormat="1" ht="11.25" customHeight="1">
      <c r="A112" s="20"/>
      <c r="B112" s="21"/>
      <c r="C112" s="14" t="s">
        <v>107</v>
      </c>
      <c r="D112" s="22">
        <v>0</v>
      </c>
      <c r="E112" s="22">
        <v>5</v>
      </c>
      <c r="F112" s="22">
        <v>0</v>
      </c>
      <c r="G112" s="22">
        <v>0</v>
      </c>
      <c r="H112" s="22">
        <v>5</v>
      </c>
      <c r="I112" s="22">
        <v>0</v>
      </c>
      <c r="J112" s="22">
        <v>0</v>
      </c>
      <c r="K112" s="22">
        <v>5</v>
      </c>
    </row>
    <row r="113" spans="1:11" s="11" customFormat="1" ht="11.25" customHeight="1">
      <c r="A113" s="20"/>
      <c r="B113" s="21"/>
      <c r="C113" s="14" t="s">
        <v>108</v>
      </c>
      <c r="D113" s="22">
        <v>15</v>
      </c>
      <c r="E113" s="22">
        <v>14</v>
      </c>
      <c r="F113" s="22">
        <v>0</v>
      </c>
      <c r="G113" s="22">
        <v>8</v>
      </c>
      <c r="H113" s="22">
        <v>14</v>
      </c>
      <c r="I113" s="22">
        <v>4</v>
      </c>
      <c r="J113" s="22">
        <v>3</v>
      </c>
      <c r="K113" s="22">
        <v>29</v>
      </c>
    </row>
    <row r="114" spans="1:11" s="11" customFormat="1" ht="11.25" customHeight="1">
      <c r="A114" s="20"/>
      <c r="B114" s="21"/>
      <c r="C114" s="14" t="s">
        <v>109</v>
      </c>
      <c r="D114" s="22">
        <v>320</v>
      </c>
      <c r="E114" s="22">
        <v>262</v>
      </c>
      <c r="F114" s="22">
        <v>4</v>
      </c>
      <c r="G114" s="22">
        <v>72</v>
      </c>
      <c r="H114" s="22">
        <v>189</v>
      </c>
      <c r="I114" s="22">
        <v>172</v>
      </c>
      <c r="J114" s="22">
        <v>145</v>
      </c>
      <c r="K114" s="22">
        <v>582</v>
      </c>
    </row>
    <row r="115" spans="1:11" s="11" customFormat="1" ht="11.25" customHeight="1">
      <c r="A115" s="20"/>
      <c r="B115" s="21"/>
      <c r="C115" s="14" t="s">
        <v>110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</row>
    <row r="116" spans="1:11" s="11" customFormat="1" ht="11.25" customHeight="1">
      <c r="A116" s="20"/>
      <c r="B116" s="21"/>
      <c r="C116" s="14" t="s">
        <v>111</v>
      </c>
      <c r="D116" s="22">
        <v>2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2</v>
      </c>
      <c r="K116" s="22">
        <v>2</v>
      </c>
    </row>
    <row r="117" spans="1:11" s="11" customFormat="1" ht="11.25" customHeight="1">
      <c r="A117" s="20"/>
      <c r="B117" s="21"/>
      <c r="C117" s="14" t="s">
        <v>112</v>
      </c>
      <c r="D117" s="22">
        <v>0</v>
      </c>
      <c r="E117" s="22">
        <v>1</v>
      </c>
      <c r="F117" s="22">
        <v>0</v>
      </c>
      <c r="G117" s="22">
        <v>0</v>
      </c>
      <c r="H117" s="22">
        <v>1</v>
      </c>
      <c r="I117" s="22">
        <v>0</v>
      </c>
      <c r="J117" s="22">
        <v>0</v>
      </c>
      <c r="K117" s="22">
        <v>1</v>
      </c>
    </row>
    <row r="118" spans="1:11" s="11" customFormat="1" ht="11.25" customHeight="1">
      <c r="A118" s="20"/>
      <c r="B118" s="21"/>
      <c r="C118" s="14" t="s">
        <v>113</v>
      </c>
      <c r="D118" s="22">
        <v>28</v>
      </c>
      <c r="E118" s="22">
        <v>30</v>
      </c>
      <c r="F118" s="22">
        <v>1</v>
      </c>
      <c r="G118" s="22">
        <v>13</v>
      </c>
      <c r="H118" s="22">
        <v>15</v>
      </c>
      <c r="I118" s="22">
        <v>19</v>
      </c>
      <c r="J118" s="22">
        <v>10</v>
      </c>
      <c r="K118" s="22">
        <v>58</v>
      </c>
    </row>
    <row r="119" spans="1:11" s="11" customFormat="1" ht="11.25" customHeight="1">
      <c r="A119" s="20"/>
      <c r="B119" s="21"/>
      <c r="C119" s="14" t="s">
        <v>114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</row>
    <row r="120" spans="1:11" s="11" customFormat="1" ht="11.25" customHeight="1">
      <c r="A120" s="20"/>
      <c r="B120" s="21"/>
      <c r="C120" s="14" t="s">
        <v>115</v>
      </c>
      <c r="D120" s="22">
        <v>65</v>
      </c>
      <c r="E120" s="22">
        <v>229</v>
      </c>
      <c r="F120" s="22">
        <v>4</v>
      </c>
      <c r="G120" s="22">
        <v>62</v>
      </c>
      <c r="H120" s="22">
        <v>120</v>
      </c>
      <c r="I120" s="22">
        <v>73</v>
      </c>
      <c r="J120" s="22">
        <v>35</v>
      </c>
      <c r="K120" s="22">
        <v>294</v>
      </c>
    </row>
    <row r="121" spans="1:11" s="11" customFormat="1" ht="11.25" customHeight="1">
      <c r="A121" s="20"/>
      <c r="B121" s="21"/>
      <c r="C121" s="14" t="s">
        <v>116</v>
      </c>
      <c r="D121" s="22">
        <v>1</v>
      </c>
      <c r="E121" s="22">
        <v>1</v>
      </c>
      <c r="F121" s="22">
        <v>0</v>
      </c>
      <c r="G121" s="22">
        <v>0</v>
      </c>
      <c r="H121" s="22">
        <v>0</v>
      </c>
      <c r="I121" s="22">
        <v>0</v>
      </c>
      <c r="J121" s="22">
        <v>2</v>
      </c>
      <c r="K121" s="22">
        <v>2</v>
      </c>
    </row>
    <row r="122" spans="1:11" s="11" customFormat="1" ht="11.25" customHeight="1">
      <c r="A122" s="20"/>
      <c r="B122" s="21"/>
      <c r="C122" s="14" t="s">
        <v>117</v>
      </c>
      <c r="D122" s="22">
        <v>2</v>
      </c>
      <c r="E122" s="22">
        <v>30</v>
      </c>
      <c r="F122" s="22">
        <v>0</v>
      </c>
      <c r="G122" s="22">
        <v>5</v>
      </c>
      <c r="H122" s="22">
        <v>7</v>
      </c>
      <c r="I122" s="22">
        <v>12</v>
      </c>
      <c r="J122" s="22">
        <v>8</v>
      </c>
      <c r="K122" s="22">
        <v>32</v>
      </c>
    </row>
    <row r="123" spans="1:11" s="11" customFormat="1" ht="11.25" customHeight="1">
      <c r="A123" s="20"/>
      <c r="B123" s="21"/>
      <c r="C123" s="14" t="s">
        <v>118</v>
      </c>
      <c r="D123" s="22">
        <v>10</v>
      </c>
      <c r="E123" s="22">
        <v>7</v>
      </c>
      <c r="F123" s="22">
        <v>0</v>
      </c>
      <c r="G123" s="22">
        <v>2</v>
      </c>
      <c r="H123" s="22">
        <v>5</v>
      </c>
      <c r="I123" s="22">
        <v>4</v>
      </c>
      <c r="J123" s="22">
        <v>6</v>
      </c>
      <c r="K123" s="22">
        <v>17</v>
      </c>
    </row>
    <row r="124" spans="1:11" s="11" customFormat="1" ht="11.25" customHeight="1">
      <c r="A124" s="20"/>
      <c r="B124" s="21"/>
      <c r="C124" s="14" t="s">
        <v>119</v>
      </c>
      <c r="D124" s="22">
        <v>89</v>
      </c>
      <c r="E124" s="22">
        <v>44</v>
      </c>
      <c r="F124" s="22">
        <v>9</v>
      </c>
      <c r="G124" s="22">
        <v>27</v>
      </c>
      <c r="H124" s="22">
        <v>45</v>
      </c>
      <c r="I124" s="22">
        <v>30</v>
      </c>
      <c r="J124" s="22">
        <v>22</v>
      </c>
      <c r="K124" s="22">
        <v>133</v>
      </c>
    </row>
    <row r="125" spans="1:11" s="11" customFormat="1" ht="11.25" customHeight="1">
      <c r="A125" s="20"/>
      <c r="B125" s="21"/>
      <c r="C125" s="14" t="s">
        <v>120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</row>
    <row r="126" spans="1:11" s="11" customFormat="1" ht="11.25" customHeight="1">
      <c r="A126" s="20"/>
      <c r="B126" s="21"/>
      <c r="C126" s="14" t="s">
        <v>121</v>
      </c>
      <c r="D126" s="22">
        <v>11</v>
      </c>
      <c r="E126" s="22">
        <v>11</v>
      </c>
      <c r="F126" s="22">
        <v>1</v>
      </c>
      <c r="G126" s="22">
        <v>3</v>
      </c>
      <c r="H126" s="22">
        <v>5</v>
      </c>
      <c r="I126" s="22">
        <v>5</v>
      </c>
      <c r="J126" s="22">
        <v>8</v>
      </c>
      <c r="K126" s="22">
        <v>22</v>
      </c>
    </row>
    <row r="127" spans="1:11" s="11" customFormat="1" ht="11.25" customHeight="1">
      <c r="A127" s="20"/>
      <c r="B127" s="21"/>
      <c r="C127" s="14" t="s">
        <v>122</v>
      </c>
      <c r="D127" s="22">
        <v>3</v>
      </c>
      <c r="E127" s="22">
        <v>48</v>
      </c>
      <c r="F127" s="22">
        <v>0</v>
      </c>
      <c r="G127" s="22">
        <v>5</v>
      </c>
      <c r="H127" s="22">
        <v>19</v>
      </c>
      <c r="I127" s="22">
        <v>14</v>
      </c>
      <c r="J127" s="22">
        <v>13</v>
      </c>
      <c r="K127" s="22">
        <v>51</v>
      </c>
    </row>
    <row r="128" spans="1:11" s="11" customFormat="1" ht="11.25" customHeight="1">
      <c r="A128" s="20"/>
      <c r="B128" s="21"/>
      <c r="C128" s="14" t="s">
        <v>123</v>
      </c>
      <c r="D128" s="22">
        <v>146</v>
      </c>
      <c r="E128" s="22">
        <v>102</v>
      </c>
      <c r="F128" s="22">
        <v>2</v>
      </c>
      <c r="G128" s="22">
        <v>43</v>
      </c>
      <c r="H128" s="22">
        <v>95</v>
      </c>
      <c r="I128" s="22">
        <v>71</v>
      </c>
      <c r="J128" s="22">
        <v>37</v>
      </c>
      <c r="K128" s="22">
        <v>248</v>
      </c>
    </row>
    <row r="129" spans="1:11" s="11" customFormat="1" ht="11.25" customHeight="1">
      <c r="A129" s="20"/>
      <c r="B129" s="21"/>
      <c r="C129" s="14" t="s">
        <v>124</v>
      </c>
      <c r="D129" s="22">
        <v>135</v>
      </c>
      <c r="E129" s="22">
        <v>51</v>
      </c>
      <c r="F129" s="22">
        <v>0</v>
      </c>
      <c r="G129" s="22">
        <v>27</v>
      </c>
      <c r="H129" s="22">
        <v>87</v>
      </c>
      <c r="I129" s="22">
        <v>38</v>
      </c>
      <c r="J129" s="22">
        <v>34</v>
      </c>
      <c r="K129" s="22">
        <v>186</v>
      </c>
    </row>
    <row r="130" spans="1:11" s="11" customFormat="1" ht="11.25" customHeight="1">
      <c r="A130" s="20"/>
      <c r="B130" s="21"/>
      <c r="C130" s="14" t="s">
        <v>125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</row>
    <row r="131" spans="1:11" s="11" customFormat="1" ht="11.25" customHeight="1">
      <c r="A131" s="20"/>
      <c r="B131" s="21"/>
      <c r="C131" s="14" t="s">
        <v>126</v>
      </c>
      <c r="D131" s="22">
        <v>148</v>
      </c>
      <c r="E131" s="22">
        <v>114</v>
      </c>
      <c r="F131" s="22">
        <v>11</v>
      </c>
      <c r="G131" s="22">
        <v>50</v>
      </c>
      <c r="H131" s="22">
        <v>91</v>
      </c>
      <c r="I131" s="22">
        <v>54</v>
      </c>
      <c r="J131" s="22">
        <v>56</v>
      </c>
      <c r="K131" s="22">
        <v>262</v>
      </c>
    </row>
    <row r="132" spans="1:11" s="11" customFormat="1" ht="11.25" customHeight="1">
      <c r="A132" s="20"/>
      <c r="B132" s="21"/>
      <c r="C132" s="14" t="s">
        <v>127</v>
      </c>
      <c r="D132" s="22">
        <v>1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1</v>
      </c>
      <c r="K132" s="22">
        <v>1</v>
      </c>
    </row>
    <row r="133" spans="1:11" s="11" customFormat="1" ht="11.25" customHeight="1">
      <c r="A133" s="20"/>
      <c r="B133" s="21"/>
      <c r="C133" s="14" t="s">
        <v>128</v>
      </c>
      <c r="D133" s="22">
        <v>2402</v>
      </c>
      <c r="E133" s="22">
        <v>1625</v>
      </c>
      <c r="F133" s="22">
        <v>78</v>
      </c>
      <c r="G133" s="22">
        <v>686</v>
      </c>
      <c r="H133" s="22">
        <v>1411</v>
      </c>
      <c r="I133" s="22">
        <v>938</v>
      </c>
      <c r="J133" s="22">
        <v>914</v>
      </c>
      <c r="K133" s="22">
        <v>4027</v>
      </c>
    </row>
    <row r="134" spans="1:11" s="11" customFormat="1" ht="11.25" customHeight="1">
      <c r="A134" s="20"/>
      <c r="B134" s="21"/>
      <c r="C134" s="14" t="s">
        <v>129</v>
      </c>
      <c r="D134" s="22">
        <v>75</v>
      </c>
      <c r="E134" s="22">
        <v>46</v>
      </c>
      <c r="F134" s="22">
        <v>4</v>
      </c>
      <c r="G134" s="22">
        <v>23</v>
      </c>
      <c r="H134" s="22">
        <v>35</v>
      </c>
      <c r="I134" s="22">
        <v>30</v>
      </c>
      <c r="J134" s="22">
        <v>29</v>
      </c>
      <c r="K134" s="22">
        <v>121</v>
      </c>
    </row>
    <row r="135" spans="1:11" s="11" customFormat="1" ht="11.25" customHeight="1">
      <c r="A135" s="20"/>
      <c r="B135" s="21"/>
      <c r="C135" s="14" t="s">
        <v>130</v>
      </c>
      <c r="D135" s="22">
        <v>450</v>
      </c>
      <c r="E135" s="22">
        <v>154</v>
      </c>
      <c r="F135" s="22">
        <v>4</v>
      </c>
      <c r="G135" s="22">
        <v>120</v>
      </c>
      <c r="H135" s="22">
        <v>212</v>
      </c>
      <c r="I135" s="22">
        <v>155</v>
      </c>
      <c r="J135" s="22">
        <v>113</v>
      </c>
      <c r="K135" s="22">
        <v>604</v>
      </c>
    </row>
    <row r="136" spans="1:11" s="11" customFormat="1" ht="11.25" customHeight="1">
      <c r="A136" s="20"/>
      <c r="B136" s="21"/>
      <c r="C136" s="14" t="s">
        <v>131</v>
      </c>
      <c r="D136" s="22">
        <v>52</v>
      </c>
      <c r="E136" s="22">
        <v>9</v>
      </c>
      <c r="F136" s="22">
        <v>0</v>
      </c>
      <c r="G136" s="22">
        <v>5</v>
      </c>
      <c r="H136" s="22">
        <v>20</v>
      </c>
      <c r="I136" s="22">
        <v>16</v>
      </c>
      <c r="J136" s="22">
        <v>20</v>
      </c>
      <c r="K136" s="22">
        <v>61</v>
      </c>
    </row>
    <row r="137" spans="1:11" s="11" customFormat="1" ht="11.25" customHeight="1">
      <c r="A137" s="20"/>
      <c r="B137" s="21"/>
      <c r="C137" s="14" t="s">
        <v>132</v>
      </c>
      <c r="D137" s="22">
        <v>163</v>
      </c>
      <c r="E137" s="22">
        <v>100</v>
      </c>
      <c r="F137" s="22">
        <v>3</v>
      </c>
      <c r="G137" s="22">
        <v>63</v>
      </c>
      <c r="H137" s="22">
        <v>90</v>
      </c>
      <c r="I137" s="22">
        <v>50</v>
      </c>
      <c r="J137" s="22">
        <v>57</v>
      </c>
      <c r="K137" s="22">
        <v>263</v>
      </c>
    </row>
    <row r="138" spans="1:11" s="11" customFormat="1" ht="11.25" customHeight="1">
      <c r="A138" s="20"/>
      <c r="B138" s="21"/>
      <c r="C138" s="14" t="s">
        <v>133</v>
      </c>
      <c r="D138" s="22">
        <v>47</v>
      </c>
      <c r="E138" s="22">
        <v>19</v>
      </c>
      <c r="F138" s="22">
        <v>1</v>
      </c>
      <c r="G138" s="22">
        <v>8</v>
      </c>
      <c r="H138" s="22">
        <v>18</v>
      </c>
      <c r="I138" s="22">
        <v>24</v>
      </c>
      <c r="J138" s="22">
        <v>15</v>
      </c>
      <c r="K138" s="22">
        <v>66</v>
      </c>
    </row>
    <row r="139" spans="1:11" s="11" customFormat="1" ht="11.25" customHeight="1">
      <c r="A139" s="20"/>
      <c r="B139" s="21"/>
      <c r="C139" s="14" t="s">
        <v>134</v>
      </c>
      <c r="D139" s="22">
        <v>89</v>
      </c>
      <c r="E139" s="22">
        <v>24</v>
      </c>
      <c r="F139" s="22">
        <v>2</v>
      </c>
      <c r="G139" s="22">
        <v>16</v>
      </c>
      <c r="H139" s="22">
        <v>37</v>
      </c>
      <c r="I139" s="22">
        <v>28</v>
      </c>
      <c r="J139" s="22">
        <v>30</v>
      </c>
      <c r="K139" s="22">
        <v>113</v>
      </c>
    </row>
    <row r="140" spans="1:11" s="11" customFormat="1" ht="11.25" customHeight="1">
      <c r="A140" s="20"/>
      <c r="B140" s="21"/>
      <c r="C140" s="14" t="s">
        <v>135</v>
      </c>
      <c r="D140" s="22">
        <v>536</v>
      </c>
      <c r="E140" s="22">
        <v>77</v>
      </c>
      <c r="F140" s="22">
        <v>2</v>
      </c>
      <c r="G140" s="22">
        <v>117</v>
      </c>
      <c r="H140" s="22">
        <v>224</v>
      </c>
      <c r="I140" s="22">
        <v>151</v>
      </c>
      <c r="J140" s="22">
        <v>119</v>
      </c>
      <c r="K140" s="22">
        <v>613</v>
      </c>
    </row>
    <row r="141" spans="1:11" s="11" customFormat="1" ht="11.25" customHeight="1">
      <c r="A141" s="20"/>
      <c r="B141" s="21"/>
      <c r="C141" s="14" t="s">
        <v>136</v>
      </c>
      <c r="D141" s="22">
        <v>2</v>
      </c>
      <c r="E141" s="22">
        <v>2</v>
      </c>
      <c r="F141" s="22">
        <v>0</v>
      </c>
      <c r="G141" s="22">
        <v>3</v>
      </c>
      <c r="H141" s="22">
        <v>1</v>
      </c>
      <c r="I141" s="22">
        <v>0</v>
      </c>
      <c r="J141" s="22">
        <v>0</v>
      </c>
      <c r="K141" s="22">
        <v>4</v>
      </c>
    </row>
    <row r="142" spans="1:11" s="11" customFormat="1" ht="11.25" customHeight="1">
      <c r="A142" s="20"/>
      <c r="B142" s="21"/>
      <c r="C142" s="14" t="s">
        <v>137</v>
      </c>
      <c r="D142" s="22">
        <v>256</v>
      </c>
      <c r="E142" s="22">
        <v>149</v>
      </c>
      <c r="F142" s="22">
        <v>6</v>
      </c>
      <c r="G142" s="22">
        <v>48</v>
      </c>
      <c r="H142" s="22">
        <v>151</v>
      </c>
      <c r="I142" s="22">
        <v>97</v>
      </c>
      <c r="J142" s="22">
        <v>103</v>
      </c>
      <c r="K142" s="22">
        <v>405</v>
      </c>
    </row>
    <row r="143" spans="1:11" s="11" customFormat="1" ht="11.25" customHeight="1">
      <c r="A143" s="20"/>
      <c r="B143" s="21"/>
      <c r="C143" s="14" t="s">
        <v>138</v>
      </c>
      <c r="D143" s="22">
        <v>241</v>
      </c>
      <c r="E143" s="22">
        <v>114</v>
      </c>
      <c r="F143" s="22">
        <v>5</v>
      </c>
      <c r="G143" s="22">
        <v>78</v>
      </c>
      <c r="H143" s="22">
        <v>96</v>
      </c>
      <c r="I143" s="22">
        <v>97</v>
      </c>
      <c r="J143" s="22">
        <v>79</v>
      </c>
      <c r="K143" s="22">
        <v>355</v>
      </c>
    </row>
    <row r="144" spans="1:11" s="11" customFormat="1" ht="11.25" customHeight="1">
      <c r="A144" s="20"/>
      <c r="B144" s="21"/>
      <c r="C144" s="14" t="s">
        <v>139</v>
      </c>
      <c r="D144" s="22">
        <v>38</v>
      </c>
      <c r="E144" s="22">
        <v>46</v>
      </c>
      <c r="F144" s="22">
        <v>0</v>
      </c>
      <c r="G144" s="22">
        <v>15</v>
      </c>
      <c r="H144" s="22">
        <v>24</v>
      </c>
      <c r="I144" s="22">
        <v>23</v>
      </c>
      <c r="J144" s="22">
        <v>22</v>
      </c>
      <c r="K144" s="22">
        <v>84</v>
      </c>
    </row>
    <row r="145" spans="1:11" s="11" customFormat="1" ht="11.25" customHeight="1">
      <c r="A145" s="20"/>
      <c r="B145" s="21"/>
      <c r="C145" s="14" t="s">
        <v>140</v>
      </c>
      <c r="D145" s="22">
        <v>1</v>
      </c>
      <c r="E145" s="22">
        <v>0</v>
      </c>
      <c r="F145" s="22">
        <v>0</v>
      </c>
      <c r="G145" s="22">
        <v>0</v>
      </c>
      <c r="H145" s="22">
        <v>1</v>
      </c>
      <c r="I145" s="22">
        <v>0</v>
      </c>
      <c r="J145" s="22">
        <v>0</v>
      </c>
      <c r="K145" s="22">
        <v>1</v>
      </c>
    </row>
    <row r="146" spans="1:11" s="11" customFormat="1" ht="11.25" customHeight="1">
      <c r="A146" s="20"/>
      <c r="B146" s="21"/>
      <c r="C146" s="14" t="s">
        <v>141</v>
      </c>
      <c r="D146" s="22">
        <v>186</v>
      </c>
      <c r="E146" s="22">
        <v>29</v>
      </c>
      <c r="F146" s="22">
        <v>6</v>
      </c>
      <c r="G146" s="22">
        <v>48</v>
      </c>
      <c r="H146" s="22">
        <v>55</v>
      </c>
      <c r="I146" s="22">
        <v>41</v>
      </c>
      <c r="J146" s="22">
        <v>65</v>
      </c>
      <c r="K146" s="22">
        <v>215</v>
      </c>
    </row>
    <row r="147" spans="1:11" s="11" customFormat="1" ht="11.25" customHeight="1">
      <c r="A147" s="20"/>
      <c r="B147" s="21"/>
      <c r="C147" s="14" t="s">
        <v>142</v>
      </c>
      <c r="D147" s="22">
        <v>6</v>
      </c>
      <c r="E147" s="22">
        <v>3</v>
      </c>
      <c r="F147" s="22">
        <v>1</v>
      </c>
      <c r="G147" s="22">
        <v>2</v>
      </c>
      <c r="H147" s="22">
        <v>3</v>
      </c>
      <c r="I147" s="22">
        <v>1</v>
      </c>
      <c r="J147" s="22">
        <v>2</v>
      </c>
      <c r="K147" s="22">
        <v>9</v>
      </c>
    </row>
    <row r="148" spans="1:11" s="11" customFormat="1" ht="11.25" customHeight="1">
      <c r="A148" s="20"/>
      <c r="B148" s="21"/>
      <c r="C148" s="14" t="s">
        <v>143</v>
      </c>
      <c r="D148" s="22">
        <v>12</v>
      </c>
      <c r="E148" s="22">
        <v>10</v>
      </c>
      <c r="F148" s="22">
        <v>1</v>
      </c>
      <c r="G148" s="22">
        <v>2</v>
      </c>
      <c r="H148" s="22">
        <v>8</v>
      </c>
      <c r="I148" s="22">
        <v>7</v>
      </c>
      <c r="J148" s="22">
        <v>4</v>
      </c>
      <c r="K148" s="22">
        <v>22</v>
      </c>
    </row>
    <row r="149" spans="1:11" s="11" customFormat="1" ht="11.25" customHeight="1">
      <c r="A149" s="20"/>
      <c r="B149" s="21"/>
      <c r="C149" s="14" t="s">
        <v>144</v>
      </c>
      <c r="D149" s="22">
        <v>12</v>
      </c>
      <c r="E149" s="22">
        <v>21</v>
      </c>
      <c r="F149" s="22">
        <v>1</v>
      </c>
      <c r="G149" s="22">
        <v>4</v>
      </c>
      <c r="H149" s="22">
        <v>13</v>
      </c>
      <c r="I149" s="22">
        <v>8</v>
      </c>
      <c r="J149" s="22">
        <v>7</v>
      </c>
      <c r="K149" s="22">
        <v>33</v>
      </c>
    </row>
    <row r="150" spans="1:11" s="11" customFormat="1" ht="11.25" customHeight="1">
      <c r="A150" s="20"/>
      <c r="B150" s="21"/>
      <c r="C150" s="14" t="s">
        <v>145</v>
      </c>
      <c r="D150" s="22">
        <v>190</v>
      </c>
      <c r="E150" s="22">
        <v>41</v>
      </c>
      <c r="F150" s="22">
        <v>2</v>
      </c>
      <c r="G150" s="22">
        <v>43</v>
      </c>
      <c r="H150" s="22">
        <v>73</v>
      </c>
      <c r="I150" s="22">
        <v>66</v>
      </c>
      <c r="J150" s="22">
        <v>47</v>
      </c>
      <c r="K150" s="22">
        <v>231</v>
      </c>
    </row>
    <row r="151" spans="1:11" s="11" customFormat="1" ht="11.25" customHeight="1">
      <c r="A151" s="20"/>
      <c r="B151" s="21"/>
      <c r="C151" s="14" t="s">
        <v>146</v>
      </c>
      <c r="D151" s="22">
        <v>188</v>
      </c>
      <c r="E151" s="22">
        <v>133</v>
      </c>
      <c r="F151" s="22">
        <v>5</v>
      </c>
      <c r="G151" s="22">
        <v>66</v>
      </c>
      <c r="H151" s="22">
        <v>121</v>
      </c>
      <c r="I151" s="22">
        <v>78</v>
      </c>
      <c r="J151" s="22">
        <v>51</v>
      </c>
      <c r="K151" s="22">
        <v>321</v>
      </c>
    </row>
    <row r="152" spans="1:11" s="11" customFormat="1" ht="11.25" customHeight="1">
      <c r="A152" s="20"/>
      <c r="B152" s="21"/>
      <c r="C152" s="14" t="s">
        <v>147</v>
      </c>
      <c r="D152" s="22">
        <v>137</v>
      </c>
      <c r="E152" s="22">
        <v>50</v>
      </c>
      <c r="F152" s="22">
        <v>5</v>
      </c>
      <c r="G152" s="22">
        <v>21</v>
      </c>
      <c r="H152" s="22">
        <v>74</v>
      </c>
      <c r="I152" s="22">
        <v>65</v>
      </c>
      <c r="J152" s="22">
        <v>22</v>
      </c>
      <c r="K152" s="22">
        <v>187</v>
      </c>
    </row>
    <row r="153" spans="1:11" s="11" customFormat="1" ht="11.25" customHeight="1">
      <c r="A153" s="20"/>
      <c r="B153" s="21"/>
      <c r="C153" s="14" t="s">
        <v>148</v>
      </c>
      <c r="D153" s="22">
        <v>24</v>
      </c>
      <c r="E153" s="22">
        <v>16</v>
      </c>
      <c r="F153" s="22">
        <v>0</v>
      </c>
      <c r="G153" s="22">
        <v>5</v>
      </c>
      <c r="H153" s="22">
        <v>14</v>
      </c>
      <c r="I153" s="22">
        <v>13</v>
      </c>
      <c r="J153" s="22">
        <v>8</v>
      </c>
      <c r="K153" s="22">
        <v>40</v>
      </c>
    </row>
    <row r="154" spans="1:11" s="11" customFormat="1" ht="11.25" customHeight="1">
      <c r="A154" s="20"/>
      <c r="B154" s="21"/>
      <c r="C154" s="14" t="s">
        <v>149</v>
      </c>
      <c r="D154" s="22">
        <v>41</v>
      </c>
      <c r="E154" s="22">
        <v>31</v>
      </c>
      <c r="F154" s="22">
        <v>3</v>
      </c>
      <c r="G154" s="22">
        <v>6</v>
      </c>
      <c r="H154" s="22">
        <v>23</v>
      </c>
      <c r="I154" s="22">
        <v>20</v>
      </c>
      <c r="J154" s="22">
        <v>20</v>
      </c>
      <c r="K154" s="22">
        <v>72</v>
      </c>
    </row>
    <row r="155" spans="1:11" s="11" customFormat="1" ht="11.25" customHeight="1">
      <c r="A155" s="20"/>
      <c r="B155" s="21"/>
      <c r="C155" s="14" t="s">
        <v>150</v>
      </c>
      <c r="D155" s="22">
        <v>59</v>
      </c>
      <c r="E155" s="22">
        <v>40</v>
      </c>
      <c r="F155" s="22">
        <v>6</v>
      </c>
      <c r="G155" s="22">
        <v>14</v>
      </c>
      <c r="H155" s="22">
        <v>29</v>
      </c>
      <c r="I155" s="22">
        <v>27</v>
      </c>
      <c r="J155" s="22">
        <v>23</v>
      </c>
      <c r="K155" s="22">
        <v>99</v>
      </c>
    </row>
    <row r="156" spans="1:11" s="11" customFormat="1" ht="11.25" customHeight="1">
      <c r="A156" s="20"/>
      <c r="B156" s="21"/>
      <c r="C156" s="14" t="s">
        <v>151</v>
      </c>
      <c r="D156" s="22">
        <v>204</v>
      </c>
      <c r="E156" s="22">
        <v>115</v>
      </c>
      <c r="F156" s="22">
        <v>11</v>
      </c>
      <c r="G156" s="22">
        <v>45</v>
      </c>
      <c r="H156" s="22">
        <v>111</v>
      </c>
      <c r="I156" s="22">
        <v>82</v>
      </c>
      <c r="J156" s="22">
        <v>70</v>
      </c>
      <c r="K156" s="22">
        <v>319</v>
      </c>
    </row>
    <row r="157" spans="1:11" s="11" customFormat="1" ht="11.25" customHeight="1">
      <c r="A157" s="20"/>
      <c r="B157" s="21"/>
      <c r="C157" s="14" t="s">
        <v>152</v>
      </c>
      <c r="D157" s="22">
        <v>9</v>
      </c>
      <c r="E157" s="22">
        <v>16</v>
      </c>
      <c r="F157" s="22">
        <v>0</v>
      </c>
      <c r="G157" s="22">
        <v>4</v>
      </c>
      <c r="H157" s="22">
        <v>4</v>
      </c>
      <c r="I157" s="22">
        <v>6</v>
      </c>
      <c r="J157" s="22">
        <v>11</v>
      </c>
      <c r="K157" s="22">
        <v>25</v>
      </c>
    </row>
    <row r="158" spans="1:11" s="11" customFormat="1" ht="11.25" customHeight="1">
      <c r="A158" s="20"/>
      <c r="B158" s="21"/>
      <c r="C158" s="14" t="s">
        <v>153</v>
      </c>
      <c r="D158" s="22">
        <v>166</v>
      </c>
      <c r="E158" s="22">
        <v>49</v>
      </c>
      <c r="F158" s="22">
        <v>3</v>
      </c>
      <c r="G158" s="22">
        <v>54</v>
      </c>
      <c r="H158" s="22">
        <v>77</v>
      </c>
      <c r="I158" s="22">
        <v>44</v>
      </c>
      <c r="J158" s="22">
        <v>37</v>
      </c>
      <c r="K158" s="22">
        <v>215</v>
      </c>
    </row>
    <row r="159" spans="1:11" s="11" customFormat="1" ht="11.25" customHeight="1">
      <c r="A159" s="20"/>
      <c r="B159" s="21"/>
      <c r="C159" s="14" t="s">
        <v>154</v>
      </c>
      <c r="D159" s="22">
        <v>13</v>
      </c>
      <c r="E159" s="22">
        <v>5</v>
      </c>
      <c r="F159" s="22">
        <v>0</v>
      </c>
      <c r="G159" s="22">
        <v>3</v>
      </c>
      <c r="H159" s="22">
        <v>4</v>
      </c>
      <c r="I159" s="22">
        <v>6</v>
      </c>
      <c r="J159" s="22">
        <v>5</v>
      </c>
      <c r="K159" s="22">
        <v>18</v>
      </c>
    </row>
    <row r="160" spans="1:11" s="11" customFormat="1" ht="11.25" customHeight="1">
      <c r="A160" s="20"/>
      <c r="B160" s="21"/>
      <c r="C160" s="14" t="s">
        <v>155</v>
      </c>
      <c r="D160" s="22">
        <v>84</v>
      </c>
      <c r="E160" s="22">
        <v>78</v>
      </c>
      <c r="F160" s="22">
        <v>6</v>
      </c>
      <c r="G160" s="22">
        <v>26</v>
      </c>
      <c r="H160" s="22">
        <v>51</v>
      </c>
      <c r="I160" s="22">
        <v>42</v>
      </c>
      <c r="J160" s="22">
        <v>37</v>
      </c>
      <c r="K160" s="22">
        <v>162</v>
      </c>
    </row>
    <row r="161" spans="1:11" s="11" customFormat="1" ht="11.25" customHeight="1">
      <c r="A161" s="20"/>
      <c r="B161" s="21"/>
      <c r="C161" s="14" t="s">
        <v>156</v>
      </c>
      <c r="D161" s="22">
        <v>17</v>
      </c>
      <c r="E161" s="22">
        <v>16</v>
      </c>
      <c r="F161" s="22">
        <v>0</v>
      </c>
      <c r="G161" s="22">
        <v>7</v>
      </c>
      <c r="H161" s="22">
        <v>8</v>
      </c>
      <c r="I161" s="22">
        <v>11</v>
      </c>
      <c r="J161" s="22">
        <v>7</v>
      </c>
      <c r="K161" s="22">
        <v>33</v>
      </c>
    </row>
    <row r="162" spans="1:11" s="11" customFormat="1" ht="11.25" customHeight="1">
      <c r="A162" s="20"/>
      <c r="B162" s="21"/>
      <c r="C162" s="14" t="s">
        <v>157</v>
      </c>
      <c r="D162" s="22">
        <v>21</v>
      </c>
      <c r="E162" s="22">
        <v>2</v>
      </c>
      <c r="F162" s="22">
        <v>0</v>
      </c>
      <c r="G162" s="22">
        <v>4</v>
      </c>
      <c r="H162" s="22">
        <v>6</v>
      </c>
      <c r="I162" s="22">
        <v>8</v>
      </c>
      <c r="J162" s="22">
        <v>5</v>
      </c>
      <c r="K162" s="22">
        <v>23</v>
      </c>
    </row>
    <row r="163" spans="1:11" s="11" customFormat="1" ht="11.25" customHeight="1">
      <c r="A163" s="20"/>
      <c r="B163" s="21"/>
      <c r="C163" s="14" t="s">
        <v>158</v>
      </c>
      <c r="D163" s="22">
        <v>29</v>
      </c>
      <c r="E163" s="22">
        <v>26</v>
      </c>
      <c r="F163" s="22">
        <v>0</v>
      </c>
      <c r="G163" s="22">
        <v>5</v>
      </c>
      <c r="H163" s="22">
        <v>24</v>
      </c>
      <c r="I163" s="22">
        <v>19</v>
      </c>
      <c r="J163" s="22">
        <v>7</v>
      </c>
      <c r="K163" s="22">
        <v>55</v>
      </c>
    </row>
    <row r="164" spans="1:11" s="11" customFormat="1" ht="11.25" customHeight="1">
      <c r="A164" s="20"/>
      <c r="B164" s="21"/>
      <c r="C164" s="14" t="s">
        <v>159</v>
      </c>
      <c r="D164" s="22">
        <v>82</v>
      </c>
      <c r="E164" s="22">
        <v>156</v>
      </c>
      <c r="F164" s="22">
        <v>4</v>
      </c>
      <c r="G164" s="22">
        <v>35</v>
      </c>
      <c r="H164" s="22">
        <v>97</v>
      </c>
      <c r="I164" s="22">
        <v>73</v>
      </c>
      <c r="J164" s="22">
        <v>29</v>
      </c>
      <c r="K164" s="22">
        <v>238</v>
      </c>
    </row>
    <row r="165" spans="1:11" s="11" customFormat="1" ht="11.25" customHeight="1">
      <c r="A165" s="20"/>
      <c r="B165" s="21"/>
      <c r="C165" s="14" t="s">
        <v>160</v>
      </c>
      <c r="D165" s="22">
        <v>266</v>
      </c>
      <c r="E165" s="22">
        <v>41</v>
      </c>
      <c r="F165" s="22">
        <v>0</v>
      </c>
      <c r="G165" s="22">
        <v>46</v>
      </c>
      <c r="H165" s="22">
        <v>104</v>
      </c>
      <c r="I165" s="22">
        <v>76</v>
      </c>
      <c r="J165" s="22">
        <v>81</v>
      </c>
      <c r="K165" s="22">
        <v>307</v>
      </c>
    </row>
    <row r="166" spans="1:11" s="11" customFormat="1" ht="11.25" customHeight="1">
      <c r="A166" s="20"/>
      <c r="B166" s="21"/>
      <c r="C166" s="14" t="s">
        <v>161</v>
      </c>
      <c r="D166" s="22">
        <v>5</v>
      </c>
      <c r="E166" s="22">
        <v>3</v>
      </c>
      <c r="F166" s="22">
        <v>0</v>
      </c>
      <c r="G166" s="22">
        <v>4</v>
      </c>
      <c r="H166" s="22">
        <v>3</v>
      </c>
      <c r="I166" s="22">
        <v>1</v>
      </c>
      <c r="J166" s="22">
        <v>0</v>
      </c>
      <c r="K166" s="22">
        <v>8</v>
      </c>
    </row>
    <row r="167" spans="1:11" s="11" customFormat="1" ht="11.25" customHeight="1">
      <c r="A167" s="20"/>
      <c r="B167" s="21"/>
      <c r="C167" s="14" t="s">
        <v>162</v>
      </c>
      <c r="D167" s="22">
        <v>4</v>
      </c>
      <c r="E167" s="22">
        <v>1</v>
      </c>
      <c r="F167" s="22">
        <v>0</v>
      </c>
      <c r="G167" s="22">
        <v>0</v>
      </c>
      <c r="H167" s="22">
        <v>0</v>
      </c>
      <c r="I167" s="22">
        <v>3</v>
      </c>
      <c r="J167" s="22">
        <v>2</v>
      </c>
      <c r="K167" s="22">
        <v>5</v>
      </c>
    </row>
    <row r="168" spans="1:11" s="11" customFormat="1" ht="11.25" customHeight="1">
      <c r="A168" s="20"/>
      <c r="B168" s="21"/>
      <c r="C168" s="14" t="s">
        <v>163</v>
      </c>
      <c r="D168" s="22">
        <v>86</v>
      </c>
      <c r="E168" s="22">
        <v>61</v>
      </c>
      <c r="F168" s="22">
        <v>3</v>
      </c>
      <c r="G168" s="22">
        <v>30</v>
      </c>
      <c r="H168" s="22">
        <v>48</v>
      </c>
      <c r="I168" s="22">
        <v>37</v>
      </c>
      <c r="J168" s="22">
        <v>29</v>
      </c>
      <c r="K168" s="22">
        <v>147</v>
      </c>
    </row>
    <row r="169" spans="1:11" s="11" customFormat="1" ht="11.25" customHeight="1">
      <c r="A169" s="20"/>
      <c r="B169" s="21"/>
      <c r="C169" s="14" t="s">
        <v>164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</row>
    <row r="170" spans="1:11" s="11" customFormat="1" ht="11.25" customHeight="1">
      <c r="A170" s="20"/>
      <c r="B170" s="21"/>
      <c r="C170" s="14" t="s">
        <v>165</v>
      </c>
      <c r="D170" s="22">
        <v>10</v>
      </c>
      <c r="E170" s="22">
        <v>13</v>
      </c>
      <c r="F170" s="22">
        <v>0</v>
      </c>
      <c r="G170" s="22">
        <v>4</v>
      </c>
      <c r="H170" s="22">
        <v>10</v>
      </c>
      <c r="I170" s="22">
        <v>4</v>
      </c>
      <c r="J170" s="22">
        <v>5</v>
      </c>
      <c r="K170" s="22">
        <v>23</v>
      </c>
    </row>
    <row r="171" spans="1:11" s="11" customFormat="1" ht="11.25" customHeight="1">
      <c r="A171" s="20"/>
      <c r="B171" s="21"/>
      <c r="C171" s="14" t="s">
        <v>166</v>
      </c>
      <c r="D171" s="22">
        <v>130</v>
      </c>
      <c r="E171" s="22">
        <v>115</v>
      </c>
      <c r="F171" s="22">
        <v>7</v>
      </c>
      <c r="G171" s="22">
        <v>46</v>
      </c>
      <c r="H171" s="22">
        <v>65</v>
      </c>
      <c r="I171" s="22">
        <v>65</v>
      </c>
      <c r="J171" s="22">
        <v>62</v>
      </c>
      <c r="K171" s="22">
        <v>245</v>
      </c>
    </row>
    <row r="172" spans="1:11" s="11" customFormat="1" ht="11.25" customHeight="1">
      <c r="A172" s="20"/>
      <c r="B172" s="21"/>
      <c r="C172" s="21" t="s">
        <v>167</v>
      </c>
      <c r="D172" s="23">
        <v>10</v>
      </c>
      <c r="E172" s="23">
        <v>6</v>
      </c>
      <c r="F172" s="23">
        <v>2</v>
      </c>
      <c r="G172" s="23">
        <v>4</v>
      </c>
      <c r="H172" s="23">
        <v>4</v>
      </c>
      <c r="I172" s="23">
        <v>2</v>
      </c>
      <c r="J172" s="23">
        <v>4</v>
      </c>
      <c r="K172" s="23">
        <v>16</v>
      </c>
    </row>
    <row r="173" spans="1:11" s="11" customFormat="1" ht="11.2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1:11" s="20" customFormat="1" ht="11.25" customHeight="1">
      <c r="A174" s="39" t="s">
        <v>168</v>
      </c>
      <c r="B174" s="39"/>
      <c r="C174" s="39"/>
      <c r="D174" s="12">
        <f aca="true" t="shared" si="44" ref="D174:K174">SUM(D175:D214)</f>
        <v>2578</v>
      </c>
      <c r="E174" s="12">
        <f t="shared" si="44"/>
        <v>1756</v>
      </c>
      <c r="F174" s="12">
        <f t="shared" si="44"/>
        <v>90</v>
      </c>
      <c r="G174" s="12">
        <f t="shared" si="44"/>
        <v>924</v>
      </c>
      <c r="H174" s="12">
        <f t="shared" si="44"/>
        <v>1446</v>
      </c>
      <c r="I174" s="12">
        <f t="shared" si="44"/>
        <v>1085</v>
      </c>
      <c r="J174" s="12">
        <f t="shared" si="44"/>
        <v>789</v>
      </c>
      <c r="K174" s="12">
        <f t="shared" si="44"/>
        <v>4334</v>
      </c>
    </row>
    <row r="175" spans="1:11" s="11" customFormat="1" ht="11.25" customHeight="1">
      <c r="A175" s="20"/>
      <c r="B175" s="21"/>
      <c r="C175" s="14" t="s">
        <v>169</v>
      </c>
      <c r="D175" s="22">
        <v>243</v>
      </c>
      <c r="E175" s="22">
        <v>161</v>
      </c>
      <c r="F175" s="22">
        <v>5</v>
      </c>
      <c r="G175" s="22">
        <v>64</v>
      </c>
      <c r="H175" s="22">
        <v>110</v>
      </c>
      <c r="I175" s="22">
        <v>118</v>
      </c>
      <c r="J175" s="22">
        <v>107</v>
      </c>
      <c r="K175" s="22">
        <v>404</v>
      </c>
    </row>
    <row r="176" spans="1:11" s="11" customFormat="1" ht="11.25" customHeight="1">
      <c r="A176" s="20"/>
      <c r="B176" s="21"/>
      <c r="C176" s="14" t="s">
        <v>170</v>
      </c>
      <c r="D176" s="22">
        <v>0</v>
      </c>
      <c r="E176" s="22">
        <v>26</v>
      </c>
      <c r="F176" s="22">
        <v>1</v>
      </c>
      <c r="G176" s="22">
        <v>3</v>
      </c>
      <c r="H176" s="22">
        <v>2</v>
      </c>
      <c r="I176" s="22">
        <v>12</v>
      </c>
      <c r="J176" s="22">
        <v>8</v>
      </c>
      <c r="K176" s="22">
        <v>26</v>
      </c>
    </row>
    <row r="177" spans="1:11" s="11" customFormat="1" ht="11.25" customHeight="1">
      <c r="A177" s="20"/>
      <c r="B177" s="21"/>
      <c r="C177" s="14" t="s">
        <v>171</v>
      </c>
      <c r="D177" s="22">
        <v>1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1</v>
      </c>
      <c r="K177" s="22">
        <v>1</v>
      </c>
    </row>
    <row r="178" spans="1:11" s="11" customFormat="1" ht="11.25" customHeight="1">
      <c r="A178" s="20"/>
      <c r="B178" s="21"/>
      <c r="C178" s="14" t="s">
        <v>172</v>
      </c>
      <c r="D178" s="22">
        <v>3</v>
      </c>
      <c r="E178" s="22">
        <v>4</v>
      </c>
      <c r="F178" s="22">
        <v>0</v>
      </c>
      <c r="G178" s="22">
        <v>0</v>
      </c>
      <c r="H178" s="22">
        <v>1</v>
      </c>
      <c r="I178" s="22">
        <v>1</v>
      </c>
      <c r="J178" s="22">
        <v>5</v>
      </c>
      <c r="K178" s="22">
        <v>7</v>
      </c>
    </row>
    <row r="179" spans="1:11" s="11" customFormat="1" ht="11.25" customHeight="1">
      <c r="A179" s="20"/>
      <c r="B179" s="21"/>
      <c r="C179" s="14" t="s">
        <v>173</v>
      </c>
      <c r="D179" s="22">
        <v>103</v>
      </c>
      <c r="E179" s="22">
        <v>248</v>
      </c>
      <c r="F179" s="22">
        <v>5</v>
      </c>
      <c r="G179" s="22">
        <v>57</v>
      </c>
      <c r="H179" s="22">
        <v>116</v>
      </c>
      <c r="I179" s="22">
        <v>90</v>
      </c>
      <c r="J179" s="22">
        <v>83</v>
      </c>
      <c r="K179" s="22">
        <v>351</v>
      </c>
    </row>
    <row r="180" spans="1:11" s="11" customFormat="1" ht="11.25" customHeight="1">
      <c r="A180" s="20"/>
      <c r="B180" s="21"/>
      <c r="C180" s="14" t="s">
        <v>174</v>
      </c>
      <c r="D180" s="22">
        <v>4</v>
      </c>
      <c r="E180" s="22">
        <v>0</v>
      </c>
      <c r="F180" s="22">
        <v>0</v>
      </c>
      <c r="G180" s="22">
        <v>0</v>
      </c>
      <c r="H180" s="22">
        <v>2</v>
      </c>
      <c r="I180" s="22">
        <v>1</v>
      </c>
      <c r="J180" s="22">
        <v>1</v>
      </c>
      <c r="K180" s="22">
        <v>4</v>
      </c>
    </row>
    <row r="181" spans="1:11" s="11" customFormat="1" ht="11.25" customHeight="1">
      <c r="A181" s="20"/>
      <c r="B181" s="21"/>
      <c r="C181" s="14" t="s">
        <v>175</v>
      </c>
      <c r="D181" s="22">
        <v>9</v>
      </c>
      <c r="E181" s="22">
        <v>2</v>
      </c>
      <c r="F181" s="22">
        <v>0</v>
      </c>
      <c r="G181" s="22">
        <v>0</v>
      </c>
      <c r="H181" s="22">
        <v>8</v>
      </c>
      <c r="I181" s="22">
        <v>1</v>
      </c>
      <c r="J181" s="22">
        <v>2</v>
      </c>
      <c r="K181" s="22">
        <v>11</v>
      </c>
    </row>
    <row r="182" spans="1:11" s="11" customFormat="1" ht="11.25" customHeight="1">
      <c r="A182" s="20"/>
      <c r="B182" s="21"/>
      <c r="C182" s="14" t="s">
        <v>176</v>
      </c>
      <c r="D182" s="22">
        <v>53</v>
      </c>
      <c r="E182" s="22">
        <v>6</v>
      </c>
      <c r="F182" s="22">
        <v>0</v>
      </c>
      <c r="G182" s="22">
        <v>8</v>
      </c>
      <c r="H182" s="22">
        <v>21</v>
      </c>
      <c r="I182" s="22">
        <v>20</v>
      </c>
      <c r="J182" s="22">
        <v>10</v>
      </c>
      <c r="K182" s="22">
        <v>59</v>
      </c>
    </row>
    <row r="183" spans="1:11" s="11" customFormat="1" ht="11.25" customHeight="1">
      <c r="A183" s="20"/>
      <c r="B183" s="21"/>
      <c r="C183" s="14" t="s">
        <v>177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</row>
    <row r="184" spans="1:11" s="11" customFormat="1" ht="11.25" customHeight="1">
      <c r="A184" s="20"/>
      <c r="B184" s="21"/>
      <c r="C184" s="14" t="s">
        <v>178</v>
      </c>
      <c r="D184" s="22">
        <v>12</v>
      </c>
      <c r="E184" s="22">
        <v>0</v>
      </c>
      <c r="F184" s="22">
        <v>0</v>
      </c>
      <c r="G184" s="22">
        <v>3</v>
      </c>
      <c r="H184" s="22">
        <v>3</v>
      </c>
      <c r="I184" s="22">
        <v>4</v>
      </c>
      <c r="J184" s="22">
        <v>2</v>
      </c>
      <c r="K184" s="22">
        <v>12</v>
      </c>
    </row>
    <row r="185" spans="1:11" s="11" customFormat="1" ht="11.25" customHeight="1">
      <c r="A185" s="20"/>
      <c r="B185" s="21"/>
      <c r="C185" s="14" t="s">
        <v>179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</row>
    <row r="186" spans="1:11" s="11" customFormat="1" ht="11.25" customHeight="1">
      <c r="A186" s="20"/>
      <c r="B186" s="21"/>
      <c r="C186" s="14" t="s">
        <v>180</v>
      </c>
      <c r="D186" s="22">
        <v>3</v>
      </c>
      <c r="E186" s="22">
        <v>7</v>
      </c>
      <c r="F186" s="22">
        <v>0</v>
      </c>
      <c r="G186" s="22">
        <v>1</v>
      </c>
      <c r="H186" s="22">
        <v>2</v>
      </c>
      <c r="I186" s="22">
        <v>3</v>
      </c>
      <c r="J186" s="22">
        <v>4</v>
      </c>
      <c r="K186" s="22">
        <v>10</v>
      </c>
    </row>
    <row r="187" spans="1:11" s="11" customFormat="1" ht="11.25" customHeight="1">
      <c r="A187" s="20"/>
      <c r="B187" s="21"/>
      <c r="C187" s="14" t="s">
        <v>181</v>
      </c>
      <c r="D187" s="22">
        <v>15</v>
      </c>
      <c r="E187" s="22">
        <v>2</v>
      </c>
      <c r="F187" s="22">
        <v>0</v>
      </c>
      <c r="G187" s="22">
        <v>2</v>
      </c>
      <c r="H187" s="22">
        <v>9</v>
      </c>
      <c r="I187" s="22">
        <v>3</v>
      </c>
      <c r="J187" s="22">
        <v>3</v>
      </c>
      <c r="K187" s="22">
        <v>17</v>
      </c>
    </row>
    <row r="188" spans="1:11" s="11" customFormat="1" ht="11.25" customHeight="1">
      <c r="A188" s="20"/>
      <c r="B188" s="21"/>
      <c r="C188" s="14" t="s">
        <v>182</v>
      </c>
      <c r="D188" s="22">
        <v>246</v>
      </c>
      <c r="E188" s="22">
        <v>26</v>
      </c>
      <c r="F188" s="22">
        <v>0</v>
      </c>
      <c r="G188" s="22">
        <v>46</v>
      </c>
      <c r="H188" s="22">
        <v>88</v>
      </c>
      <c r="I188" s="22">
        <v>75</v>
      </c>
      <c r="J188" s="22">
        <v>63</v>
      </c>
      <c r="K188" s="22">
        <v>272</v>
      </c>
    </row>
    <row r="189" spans="1:11" s="11" customFormat="1" ht="11.25" customHeight="1">
      <c r="A189" s="20"/>
      <c r="B189" s="21"/>
      <c r="C189" s="14" t="s">
        <v>183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</row>
    <row r="190" spans="1:11" s="11" customFormat="1" ht="11.25" customHeight="1">
      <c r="A190" s="20"/>
      <c r="B190" s="21"/>
      <c r="C190" s="14" t="s">
        <v>184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</row>
    <row r="191" spans="1:11" s="11" customFormat="1" ht="11.25" customHeight="1">
      <c r="A191" s="20"/>
      <c r="B191" s="21"/>
      <c r="C191" s="14" t="s">
        <v>185</v>
      </c>
      <c r="D191" s="22">
        <v>23</v>
      </c>
      <c r="E191" s="22">
        <v>45</v>
      </c>
      <c r="F191" s="22">
        <v>3</v>
      </c>
      <c r="G191" s="22">
        <v>12</v>
      </c>
      <c r="H191" s="22">
        <v>27</v>
      </c>
      <c r="I191" s="22">
        <v>16</v>
      </c>
      <c r="J191" s="22">
        <v>10</v>
      </c>
      <c r="K191" s="22">
        <v>68</v>
      </c>
    </row>
    <row r="192" spans="1:11" s="11" customFormat="1" ht="11.25" customHeight="1">
      <c r="A192" s="20"/>
      <c r="B192" s="21"/>
      <c r="C192" s="14" t="s">
        <v>186</v>
      </c>
      <c r="D192" s="15">
        <v>0</v>
      </c>
      <c r="E192" s="15">
        <v>1</v>
      </c>
      <c r="F192" s="15">
        <v>0</v>
      </c>
      <c r="G192" s="15">
        <v>0</v>
      </c>
      <c r="H192" s="15">
        <v>1</v>
      </c>
      <c r="I192" s="15">
        <v>0</v>
      </c>
      <c r="J192" s="15">
        <v>0</v>
      </c>
      <c r="K192" s="15">
        <v>1</v>
      </c>
    </row>
    <row r="193" spans="1:11" s="11" customFormat="1" ht="11.25" customHeight="1">
      <c r="A193" s="20"/>
      <c r="B193" s="21"/>
      <c r="C193" s="14" t="s">
        <v>187</v>
      </c>
      <c r="D193" s="22">
        <v>133</v>
      </c>
      <c r="E193" s="22">
        <v>58</v>
      </c>
      <c r="F193" s="22">
        <v>18</v>
      </c>
      <c r="G193" s="22">
        <v>67</v>
      </c>
      <c r="H193" s="22">
        <v>55</v>
      </c>
      <c r="I193" s="22">
        <v>27</v>
      </c>
      <c r="J193" s="22">
        <v>24</v>
      </c>
      <c r="K193" s="22">
        <v>191</v>
      </c>
    </row>
    <row r="194" spans="1:11" s="11" customFormat="1" ht="11.25" customHeight="1">
      <c r="A194" s="20"/>
      <c r="B194" s="21"/>
      <c r="C194" s="14" t="s">
        <v>188</v>
      </c>
      <c r="D194" s="22">
        <v>709</v>
      </c>
      <c r="E194" s="22">
        <v>366</v>
      </c>
      <c r="F194" s="22">
        <v>14</v>
      </c>
      <c r="G194" s="22">
        <v>211</v>
      </c>
      <c r="H194" s="22">
        <v>405</v>
      </c>
      <c r="I194" s="22">
        <v>279</v>
      </c>
      <c r="J194" s="22">
        <v>166</v>
      </c>
      <c r="K194" s="22">
        <v>1075</v>
      </c>
    </row>
    <row r="195" spans="1:11" s="11" customFormat="1" ht="11.25" customHeight="1">
      <c r="A195" s="20"/>
      <c r="B195" s="21"/>
      <c r="C195" s="14" t="s">
        <v>189</v>
      </c>
      <c r="D195" s="22">
        <v>438</v>
      </c>
      <c r="E195" s="22">
        <v>421</v>
      </c>
      <c r="F195" s="22">
        <v>25</v>
      </c>
      <c r="G195" s="22">
        <v>259</v>
      </c>
      <c r="H195" s="22">
        <v>264</v>
      </c>
      <c r="I195" s="22">
        <v>181</v>
      </c>
      <c r="J195" s="22">
        <v>130</v>
      </c>
      <c r="K195" s="22">
        <v>859</v>
      </c>
    </row>
    <row r="196" spans="1:11" s="11" customFormat="1" ht="11.25" customHeight="1">
      <c r="A196" s="20"/>
      <c r="B196" s="21"/>
      <c r="C196" s="14" t="s">
        <v>190</v>
      </c>
      <c r="D196" s="22">
        <v>160</v>
      </c>
      <c r="E196" s="22">
        <v>86</v>
      </c>
      <c r="F196" s="22">
        <v>4</v>
      </c>
      <c r="G196" s="22">
        <v>60</v>
      </c>
      <c r="H196" s="22">
        <v>89</v>
      </c>
      <c r="I196" s="22">
        <v>58</v>
      </c>
      <c r="J196" s="22">
        <v>35</v>
      </c>
      <c r="K196" s="22">
        <v>246</v>
      </c>
    </row>
    <row r="197" spans="1:11" s="11" customFormat="1" ht="11.25" customHeight="1">
      <c r="A197" s="20"/>
      <c r="B197" s="21"/>
      <c r="C197" s="14" t="s">
        <v>191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</row>
    <row r="198" spans="1:11" s="11" customFormat="1" ht="11.25" customHeight="1">
      <c r="A198" s="20"/>
      <c r="B198" s="21"/>
      <c r="C198" s="14" t="s">
        <v>192</v>
      </c>
      <c r="D198" s="22">
        <v>102</v>
      </c>
      <c r="E198" s="22">
        <v>32</v>
      </c>
      <c r="F198" s="22">
        <v>7</v>
      </c>
      <c r="G198" s="22">
        <v>19</v>
      </c>
      <c r="H198" s="22">
        <v>40</v>
      </c>
      <c r="I198" s="22">
        <v>41</v>
      </c>
      <c r="J198" s="22">
        <v>27</v>
      </c>
      <c r="K198" s="22">
        <v>134</v>
      </c>
    </row>
    <row r="199" spans="1:11" s="11" customFormat="1" ht="11.25" customHeight="1">
      <c r="A199" s="20"/>
      <c r="B199" s="21"/>
      <c r="C199" s="14" t="s">
        <v>193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</row>
    <row r="200" spans="1:11" s="11" customFormat="1" ht="11.25" customHeight="1">
      <c r="A200" s="20"/>
      <c r="B200" s="21"/>
      <c r="C200" s="14" t="s">
        <v>194</v>
      </c>
      <c r="D200" s="22">
        <v>30</v>
      </c>
      <c r="E200" s="22">
        <v>53</v>
      </c>
      <c r="F200" s="22">
        <v>0</v>
      </c>
      <c r="G200" s="22">
        <v>17</v>
      </c>
      <c r="H200" s="22">
        <v>33</v>
      </c>
      <c r="I200" s="22">
        <v>18</v>
      </c>
      <c r="J200" s="22">
        <v>15</v>
      </c>
      <c r="K200" s="22">
        <v>83</v>
      </c>
    </row>
    <row r="201" spans="1:11" s="11" customFormat="1" ht="11.25" customHeight="1">
      <c r="A201" s="20"/>
      <c r="B201" s="21"/>
      <c r="C201" s="14" t="s">
        <v>195</v>
      </c>
      <c r="D201" s="22">
        <v>4</v>
      </c>
      <c r="E201" s="22">
        <v>6</v>
      </c>
      <c r="F201" s="22">
        <v>0</v>
      </c>
      <c r="G201" s="22">
        <v>2</v>
      </c>
      <c r="H201" s="22">
        <v>4</v>
      </c>
      <c r="I201" s="22">
        <v>3</v>
      </c>
      <c r="J201" s="22">
        <v>1</v>
      </c>
      <c r="K201" s="22">
        <v>10</v>
      </c>
    </row>
    <row r="202" spans="1:11" s="11" customFormat="1" ht="11.25" customHeight="1">
      <c r="A202" s="20"/>
      <c r="B202" s="21"/>
      <c r="C202" s="14" t="s">
        <v>196</v>
      </c>
      <c r="D202" s="22">
        <v>10</v>
      </c>
      <c r="E202" s="22">
        <v>30</v>
      </c>
      <c r="F202" s="22">
        <v>0</v>
      </c>
      <c r="G202" s="22">
        <v>8</v>
      </c>
      <c r="H202" s="22">
        <v>16</v>
      </c>
      <c r="I202" s="22">
        <v>8</v>
      </c>
      <c r="J202" s="22">
        <v>8</v>
      </c>
      <c r="K202" s="22">
        <v>40</v>
      </c>
    </row>
    <row r="203" spans="1:11" s="11" customFormat="1" ht="11.25" customHeight="1">
      <c r="A203" s="20"/>
      <c r="B203" s="21"/>
      <c r="C203" s="14" t="s">
        <v>197</v>
      </c>
      <c r="D203" s="22">
        <v>2</v>
      </c>
      <c r="E203" s="22">
        <v>0</v>
      </c>
      <c r="F203" s="22">
        <v>0</v>
      </c>
      <c r="G203" s="22">
        <v>0</v>
      </c>
      <c r="H203" s="22">
        <v>1</v>
      </c>
      <c r="I203" s="22">
        <v>0</v>
      </c>
      <c r="J203" s="22">
        <v>1</v>
      </c>
      <c r="K203" s="22">
        <v>2</v>
      </c>
    </row>
    <row r="204" spans="1:11" s="11" customFormat="1" ht="11.25" customHeight="1">
      <c r="A204" s="20"/>
      <c r="B204" s="21"/>
      <c r="C204" s="14" t="s">
        <v>198</v>
      </c>
      <c r="D204" s="22">
        <v>2</v>
      </c>
      <c r="E204" s="22">
        <v>9</v>
      </c>
      <c r="F204" s="22">
        <v>0</v>
      </c>
      <c r="G204" s="22">
        <v>1</v>
      </c>
      <c r="H204" s="22">
        <v>4</v>
      </c>
      <c r="I204" s="22">
        <v>3</v>
      </c>
      <c r="J204" s="22">
        <v>3</v>
      </c>
      <c r="K204" s="22">
        <v>11</v>
      </c>
    </row>
    <row r="205" spans="1:11" s="11" customFormat="1" ht="11.25" customHeight="1">
      <c r="A205" s="20"/>
      <c r="B205" s="21"/>
      <c r="C205" s="14" t="s">
        <v>199</v>
      </c>
      <c r="D205" s="22">
        <v>8</v>
      </c>
      <c r="E205" s="22">
        <v>25</v>
      </c>
      <c r="F205" s="22">
        <v>0</v>
      </c>
      <c r="G205" s="22">
        <v>5</v>
      </c>
      <c r="H205" s="22">
        <v>8</v>
      </c>
      <c r="I205" s="22">
        <v>5</v>
      </c>
      <c r="J205" s="22">
        <v>15</v>
      </c>
      <c r="K205" s="22">
        <v>33</v>
      </c>
    </row>
    <row r="206" spans="1:11" s="11" customFormat="1" ht="11.25" customHeight="1">
      <c r="A206" s="20"/>
      <c r="B206" s="21"/>
      <c r="C206" s="14" t="s">
        <v>200</v>
      </c>
      <c r="D206" s="22">
        <v>46</v>
      </c>
      <c r="E206" s="22">
        <v>56</v>
      </c>
      <c r="F206" s="22">
        <v>0</v>
      </c>
      <c r="G206" s="22">
        <v>5</v>
      </c>
      <c r="H206" s="22">
        <v>41</v>
      </c>
      <c r="I206" s="22">
        <v>32</v>
      </c>
      <c r="J206" s="22">
        <v>24</v>
      </c>
      <c r="K206" s="22">
        <v>102</v>
      </c>
    </row>
    <row r="207" spans="1:11" s="11" customFormat="1" ht="11.25" customHeight="1">
      <c r="A207" s="20"/>
      <c r="B207" s="21"/>
      <c r="C207" s="14" t="s">
        <v>201</v>
      </c>
      <c r="D207" s="22">
        <v>0</v>
      </c>
      <c r="E207" s="22">
        <v>2</v>
      </c>
      <c r="F207" s="22">
        <v>0</v>
      </c>
      <c r="G207" s="22">
        <v>0</v>
      </c>
      <c r="H207" s="22">
        <v>1</v>
      </c>
      <c r="I207" s="22">
        <v>0</v>
      </c>
      <c r="J207" s="22">
        <v>1</v>
      </c>
      <c r="K207" s="22">
        <v>2</v>
      </c>
    </row>
    <row r="208" spans="1:11" s="11" customFormat="1" ht="11.25" customHeight="1">
      <c r="A208" s="20"/>
      <c r="B208" s="21"/>
      <c r="C208" s="14" t="s">
        <v>202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</row>
    <row r="209" spans="1:11" s="11" customFormat="1" ht="11.25" customHeight="1">
      <c r="A209" s="20"/>
      <c r="B209" s="21"/>
      <c r="C209" s="14" t="s">
        <v>203</v>
      </c>
      <c r="D209" s="22">
        <v>27</v>
      </c>
      <c r="E209" s="22">
        <v>5</v>
      </c>
      <c r="F209" s="22">
        <v>2</v>
      </c>
      <c r="G209" s="22">
        <v>4</v>
      </c>
      <c r="H209" s="22">
        <v>12</v>
      </c>
      <c r="I209" s="22">
        <v>12</v>
      </c>
      <c r="J209" s="22">
        <v>2</v>
      </c>
      <c r="K209" s="22">
        <v>32</v>
      </c>
    </row>
    <row r="210" spans="1:11" s="11" customFormat="1" ht="11.25" customHeight="1">
      <c r="A210" s="20"/>
      <c r="B210" s="21"/>
      <c r="C210" s="14" t="s">
        <v>204</v>
      </c>
      <c r="D210" s="22">
        <v>125</v>
      </c>
      <c r="E210" s="22">
        <v>64</v>
      </c>
      <c r="F210" s="22">
        <v>4</v>
      </c>
      <c r="G210" s="22">
        <v>52</v>
      </c>
      <c r="H210" s="22">
        <v>62</v>
      </c>
      <c r="I210" s="22">
        <v>49</v>
      </c>
      <c r="J210" s="22">
        <v>22</v>
      </c>
      <c r="K210" s="22">
        <v>189</v>
      </c>
    </row>
    <row r="211" spans="1:11" s="11" customFormat="1" ht="11.25" customHeight="1">
      <c r="A211" s="20"/>
      <c r="B211" s="21"/>
      <c r="C211" s="14" t="s">
        <v>205</v>
      </c>
      <c r="D211" s="22">
        <v>1</v>
      </c>
      <c r="E211" s="22">
        <v>0</v>
      </c>
      <c r="F211" s="22">
        <v>0</v>
      </c>
      <c r="G211" s="22">
        <v>1</v>
      </c>
      <c r="H211" s="22">
        <v>0</v>
      </c>
      <c r="I211" s="22">
        <v>0</v>
      </c>
      <c r="J211" s="22">
        <v>0</v>
      </c>
      <c r="K211" s="22">
        <v>1</v>
      </c>
    </row>
    <row r="212" spans="1:11" s="11" customFormat="1" ht="11.25" customHeight="1">
      <c r="A212" s="20"/>
      <c r="B212" s="21"/>
      <c r="C212" s="14" t="s">
        <v>206</v>
      </c>
      <c r="D212" s="22">
        <v>41</v>
      </c>
      <c r="E212" s="22">
        <v>6</v>
      </c>
      <c r="F212" s="22">
        <v>1</v>
      </c>
      <c r="G212" s="22">
        <v>10</v>
      </c>
      <c r="H212" s="22">
        <v>9</v>
      </c>
      <c r="I212" s="22">
        <v>17</v>
      </c>
      <c r="J212" s="22">
        <v>10</v>
      </c>
      <c r="K212" s="22">
        <v>47</v>
      </c>
    </row>
    <row r="213" spans="1:11" s="11" customFormat="1" ht="11.25" customHeight="1">
      <c r="A213" s="20"/>
      <c r="B213" s="21"/>
      <c r="C213" s="14" t="s">
        <v>207</v>
      </c>
      <c r="D213" s="22">
        <v>24</v>
      </c>
      <c r="E213" s="22">
        <v>9</v>
      </c>
      <c r="F213" s="22">
        <v>1</v>
      </c>
      <c r="G213" s="22">
        <v>7</v>
      </c>
      <c r="H213" s="22">
        <v>12</v>
      </c>
      <c r="I213" s="22">
        <v>7</v>
      </c>
      <c r="J213" s="22">
        <v>6</v>
      </c>
      <c r="K213" s="22">
        <v>33</v>
      </c>
    </row>
    <row r="214" spans="1:11" s="11" customFormat="1" ht="11.25" customHeight="1">
      <c r="A214" s="20"/>
      <c r="B214" s="21"/>
      <c r="C214" s="21" t="s">
        <v>208</v>
      </c>
      <c r="D214" s="23">
        <v>1</v>
      </c>
      <c r="E214" s="23">
        <v>0</v>
      </c>
      <c r="F214" s="23">
        <v>0</v>
      </c>
      <c r="G214" s="23">
        <v>0</v>
      </c>
      <c r="H214" s="23">
        <v>0</v>
      </c>
      <c r="I214" s="23">
        <v>1</v>
      </c>
      <c r="J214" s="23">
        <v>0</v>
      </c>
      <c r="K214" s="23">
        <v>1</v>
      </c>
    </row>
    <row r="215" spans="1:11" s="11" customFormat="1" ht="11.2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 s="20" customFormat="1" ht="11.25" customHeight="1">
      <c r="A216" s="39" t="s">
        <v>209</v>
      </c>
      <c r="B216" s="39"/>
      <c r="C216" s="39"/>
      <c r="D216" s="12">
        <f aca="true" t="shared" si="45" ref="D216:K216">SUM(D217:D238)</f>
        <v>132</v>
      </c>
      <c r="E216" s="12">
        <f t="shared" si="45"/>
        <v>25</v>
      </c>
      <c r="F216" s="12">
        <f t="shared" si="45"/>
        <v>4</v>
      </c>
      <c r="G216" s="12">
        <f t="shared" si="45"/>
        <v>39</v>
      </c>
      <c r="H216" s="12">
        <f t="shared" si="45"/>
        <v>50</v>
      </c>
      <c r="I216" s="12">
        <f t="shared" si="45"/>
        <v>43</v>
      </c>
      <c r="J216" s="12">
        <f t="shared" si="45"/>
        <v>21</v>
      </c>
      <c r="K216" s="12">
        <f t="shared" si="45"/>
        <v>157</v>
      </c>
    </row>
    <row r="217" spans="1:11" s="11" customFormat="1" ht="11.25" customHeight="1">
      <c r="A217" s="20"/>
      <c r="B217" s="21"/>
      <c r="C217" s="14" t="s">
        <v>210</v>
      </c>
      <c r="D217" s="22">
        <v>6</v>
      </c>
      <c r="E217" s="22">
        <v>0</v>
      </c>
      <c r="F217" s="22">
        <v>1</v>
      </c>
      <c r="G217" s="22">
        <v>1</v>
      </c>
      <c r="H217" s="22">
        <v>2</v>
      </c>
      <c r="I217" s="22">
        <v>2</v>
      </c>
      <c r="J217" s="22">
        <v>0</v>
      </c>
      <c r="K217" s="22">
        <v>6</v>
      </c>
    </row>
    <row r="218" spans="1:11" s="11" customFormat="1" ht="11.25" customHeight="1">
      <c r="A218" s="20"/>
      <c r="B218" s="21"/>
      <c r="C218" s="14" t="s">
        <v>211</v>
      </c>
      <c r="D218" s="22">
        <v>28</v>
      </c>
      <c r="E218" s="22">
        <v>8</v>
      </c>
      <c r="F218" s="22">
        <v>1</v>
      </c>
      <c r="G218" s="22">
        <v>6</v>
      </c>
      <c r="H218" s="22">
        <v>11</v>
      </c>
      <c r="I218" s="22">
        <v>10</v>
      </c>
      <c r="J218" s="22">
        <v>8</v>
      </c>
      <c r="K218" s="22">
        <v>36</v>
      </c>
    </row>
    <row r="219" spans="1:11" s="11" customFormat="1" ht="11.25" customHeight="1">
      <c r="A219" s="20"/>
      <c r="B219" s="21"/>
      <c r="C219" s="14" t="s">
        <v>212</v>
      </c>
      <c r="D219" s="22">
        <v>5</v>
      </c>
      <c r="E219" s="22">
        <v>0</v>
      </c>
      <c r="F219" s="22">
        <v>0</v>
      </c>
      <c r="G219" s="22">
        <v>0</v>
      </c>
      <c r="H219" s="22">
        <v>1</v>
      </c>
      <c r="I219" s="22">
        <v>3</v>
      </c>
      <c r="J219" s="22">
        <v>1</v>
      </c>
      <c r="K219" s="22">
        <v>5</v>
      </c>
    </row>
    <row r="220" spans="1:11" s="11" customFormat="1" ht="11.25" customHeight="1">
      <c r="A220" s="20"/>
      <c r="B220" s="21"/>
      <c r="C220" s="14" t="s">
        <v>213</v>
      </c>
      <c r="D220" s="22">
        <v>3</v>
      </c>
      <c r="E220" s="22">
        <v>0</v>
      </c>
      <c r="F220" s="22">
        <v>0</v>
      </c>
      <c r="G220" s="22">
        <v>2</v>
      </c>
      <c r="H220" s="22">
        <v>0</v>
      </c>
      <c r="I220" s="22">
        <v>1</v>
      </c>
      <c r="J220" s="22">
        <v>0</v>
      </c>
      <c r="K220" s="22">
        <v>3</v>
      </c>
    </row>
    <row r="221" spans="1:11" s="11" customFormat="1" ht="11.25" customHeight="1">
      <c r="A221" s="20"/>
      <c r="B221" s="21"/>
      <c r="C221" s="14" t="s">
        <v>214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</row>
    <row r="222" spans="1:11" s="11" customFormat="1" ht="11.25" customHeight="1">
      <c r="A222" s="20"/>
      <c r="B222" s="21"/>
      <c r="C222" s="14" t="s">
        <v>215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</row>
    <row r="223" spans="1:11" s="11" customFormat="1" ht="11.25" customHeight="1">
      <c r="A223" s="20"/>
      <c r="B223" s="21"/>
      <c r="C223" s="14" t="s">
        <v>216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</row>
    <row r="224" spans="1:11" s="11" customFormat="1" ht="11.25" customHeight="1">
      <c r="A224" s="20"/>
      <c r="B224" s="21"/>
      <c r="C224" s="14" t="s">
        <v>217</v>
      </c>
      <c r="D224" s="22">
        <v>3</v>
      </c>
      <c r="E224" s="22">
        <v>0</v>
      </c>
      <c r="F224" s="22">
        <v>0</v>
      </c>
      <c r="G224" s="22">
        <v>0</v>
      </c>
      <c r="H224" s="22">
        <v>2</v>
      </c>
      <c r="I224" s="22">
        <v>1</v>
      </c>
      <c r="J224" s="22">
        <v>0</v>
      </c>
      <c r="K224" s="22">
        <v>3</v>
      </c>
    </row>
    <row r="225" spans="1:11" s="11" customFormat="1" ht="11.25" customHeight="1">
      <c r="A225" s="20"/>
      <c r="B225" s="21"/>
      <c r="C225" s="14" t="s">
        <v>218</v>
      </c>
      <c r="D225" s="22">
        <v>1</v>
      </c>
      <c r="E225" s="22">
        <v>0</v>
      </c>
      <c r="F225" s="22">
        <v>0</v>
      </c>
      <c r="G225" s="22">
        <v>0</v>
      </c>
      <c r="H225" s="22">
        <v>0</v>
      </c>
      <c r="I225" s="22">
        <v>1</v>
      </c>
      <c r="J225" s="22">
        <v>0</v>
      </c>
      <c r="K225" s="22">
        <v>1</v>
      </c>
    </row>
    <row r="226" spans="1:11" s="11" customFormat="1" ht="11.25" customHeight="1">
      <c r="A226" s="20"/>
      <c r="B226" s="21"/>
      <c r="C226" s="14" t="s">
        <v>219</v>
      </c>
      <c r="D226" s="22">
        <v>21</v>
      </c>
      <c r="E226" s="22">
        <v>0</v>
      </c>
      <c r="F226" s="22">
        <v>1</v>
      </c>
      <c r="G226" s="22">
        <v>7</v>
      </c>
      <c r="H226" s="22">
        <v>7</v>
      </c>
      <c r="I226" s="22">
        <v>4</v>
      </c>
      <c r="J226" s="22">
        <v>2</v>
      </c>
      <c r="K226" s="22">
        <v>21</v>
      </c>
    </row>
    <row r="227" spans="1:11" s="11" customFormat="1" ht="11.25" customHeight="1">
      <c r="A227" s="20"/>
      <c r="B227" s="21"/>
      <c r="C227" s="14" t="s">
        <v>220</v>
      </c>
      <c r="D227" s="22">
        <v>0</v>
      </c>
      <c r="E227" s="22">
        <v>1</v>
      </c>
      <c r="F227" s="22">
        <v>0</v>
      </c>
      <c r="G227" s="22">
        <v>0</v>
      </c>
      <c r="H227" s="22">
        <v>1</v>
      </c>
      <c r="I227" s="22">
        <v>0</v>
      </c>
      <c r="J227" s="22">
        <v>0</v>
      </c>
      <c r="K227" s="22">
        <v>1</v>
      </c>
    </row>
    <row r="228" spans="1:11" s="11" customFormat="1" ht="11.25" customHeight="1">
      <c r="A228" s="20"/>
      <c r="B228" s="21"/>
      <c r="C228" s="14" t="s">
        <v>221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</row>
    <row r="229" spans="1:11" s="11" customFormat="1" ht="11.25" customHeight="1">
      <c r="A229" s="20"/>
      <c r="B229" s="21"/>
      <c r="C229" s="14" t="s">
        <v>222</v>
      </c>
      <c r="D229" s="22">
        <v>4</v>
      </c>
      <c r="E229" s="22">
        <v>0</v>
      </c>
      <c r="F229" s="22">
        <v>0</v>
      </c>
      <c r="G229" s="22">
        <v>2</v>
      </c>
      <c r="H229" s="22">
        <v>1</v>
      </c>
      <c r="I229" s="22">
        <v>0</v>
      </c>
      <c r="J229" s="22">
        <v>1</v>
      </c>
      <c r="K229" s="22">
        <v>4</v>
      </c>
    </row>
    <row r="230" spans="1:11" s="11" customFormat="1" ht="11.25" customHeight="1">
      <c r="A230" s="20"/>
      <c r="B230" s="21"/>
      <c r="C230" s="14" t="s">
        <v>223</v>
      </c>
      <c r="D230" s="22">
        <v>8</v>
      </c>
      <c r="E230" s="22">
        <v>12</v>
      </c>
      <c r="F230" s="22">
        <v>0</v>
      </c>
      <c r="G230" s="22">
        <v>5</v>
      </c>
      <c r="H230" s="22">
        <v>7</v>
      </c>
      <c r="I230" s="22">
        <v>7</v>
      </c>
      <c r="J230" s="22">
        <v>1</v>
      </c>
      <c r="K230" s="22">
        <v>20</v>
      </c>
    </row>
    <row r="231" spans="1:11" s="11" customFormat="1" ht="11.25" customHeight="1">
      <c r="A231" s="20"/>
      <c r="B231" s="21"/>
      <c r="C231" s="14" t="s">
        <v>224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</row>
    <row r="232" spans="1:11" s="11" customFormat="1" ht="11.25" customHeight="1">
      <c r="A232" s="20"/>
      <c r="B232" s="21"/>
      <c r="C232" s="14" t="s">
        <v>225</v>
      </c>
      <c r="D232" s="22">
        <v>22</v>
      </c>
      <c r="E232" s="22">
        <v>1</v>
      </c>
      <c r="F232" s="22">
        <v>1</v>
      </c>
      <c r="G232" s="22">
        <v>3</v>
      </c>
      <c r="H232" s="22">
        <v>8</v>
      </c>
      <c r="I232" s="22">
        <v>6</v>
      </c>
      <c r="J232" s="22">
        <v>5</v>
      </c>
      <c r="K232" s="22">
        <v>23</v>
      </c>
    </row>
    <row r="233" spans="1:11" s="11" customFormat="1" ht="11.25" customHeight="1">
      <c r="A233" s="20"/>
      <c r="B233" s="21"/>
      <c r="C233" s="14" t="s">
        <v>226</v>
      </c>
      <c r="D233" s="22">
        <v>4</v>
      </c>
      <c r="E233" s="22">
        <v>3</v>
      </c>
      <c r="F233" s="22">
        <v>0</v>
      </c>
      <c r="G233" s="22">
        <v>2</v>
      </c>
      <c r="H233" s="22">
        <v>2</v>
      </c>
      <c r="I233" s="22">
        <v>2</v>
      </c>
      <c r="J233" s="22">
        <v>1</v>
      </c>
      <c r="K233" s="22">
        <v>7</v>
      </c>
    </row>
    <row r="234" spans="1:11" s="11" customFormat="1" ht="11.25" customHeight="1">
      <c r="A234" s="20"/>
      <c r="B234" s="21"/>
      <c r="C234" s="14" t="s">
        <v>227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</row>
    <row r="235" spans="1:11" s="11" customFormat="1" ht="11.25" customHeight="1">
      <c r="A235" s="20"/>
      <c r="B235" s="21"/>
      <c r="C235" s="14" t="s">
        <v>228</v>
      </c>
      <c r="D235" s="22">
        <v>8</v>
      </c>
      <c r="E235" s="22">
        <v>0</v>
      </c>
      <c r="F235" s="22">
        <v>0</v>
      </c>
      <c r="G235" s="22">
        <v>2</v>
      </c>
      <c r="H235" s="22">
        <v>2</v>
      </c>
      <c r="I235" s="22">
        <v>4</v>
      </c>
      <c r="J235" s="22">
        <v>0</v>
      </c>
      <c r="K235" s="22">
        <v>8</v>
      </c>
    </row>
    <row r="236" spans="1:11" s="11" customFormat="1" ht="11.25" customHeight="1">
      <c r="A236" s="20"/>
      <c r="B236" s="21"/>
      <c r="C236" s="14" t="s">
        <v>229</v>
      </c>
      <c r="D236" s="22">
        <v>1</v>
      </c>
      <c r="E236" s="22">
        <v>0</v>
      </c>
      <c r="F236" s="22">
        <v>0</v>
      </c>
      <c r="G236" s="22">
        <v>0</v>
      </c>
      <c r="H236" s="22">
        <v>0</v>
      </c>
      <c r="I236" s="22">
        <v>1</v>
      </c>
      <c r="J236" s="22">
        <v>0</v>
      </c>
      <c r="K236" s="22">
        <v>1</v>
      </c>
    </row>
    <row r="237" spans="1:11" s="11" customFormat="1" ht="11.25" customHeight="1">
      <c r="A237" s="20"/>
      <c r="B237" s="21"/>
      <c r="C237" s="14" t="s">
        <v>230</v>
      </c>
      <c r="D237" s="22">
        <v>8</v>
      </c>
      <c r="E237" s="22">
        <v>0</v>
      </c>
      <c r="F237" s="22">
        <v>0</v>
      </c>
      <c r="G237" s="22">
        <v>3</v>
      </c>
      <c r="H237" s="22">
        <v>4</v>
      </c>
      <c r="I237" s="22">
        <v>1</v>
      </c>
      <c r="J237" s="22">
        <v>0</v>
      </c>
      <c r="K237" s="22">
        <v>8</v>
      </c>
    </row>
    <row r="238" spans="1:11" s="11" customFormat="1" ht="11.25" customHeight="1">
      <c r="A238" s="20"/>
      <c r="B238" s="21"/>
      <c r="C238" s="21" t="s">
        <v>231</v>
      </c>
      <c r="D238" s="23">
        <v>10</v>
      </c>
      <c r="E238" s="23">
        <v>0</v>
      </c>
      <c r="F238" s="23">
        <v>0</v>
      </c>
      <c r="G238" s="23">
        <v>6</v>
      </c>
      <c r="H238" s="23">
        <v>2</v>
      </c>
      <c r="I238" s="23">
        <v>0</v>
      </c>
      <c r="J238" s="23">
        <v>2</v>
      </c>
      <c r="K238" s="23">
        <v>10</v>
      </c>
    </row>
    <row r="239" spans="1:11" s="11" customFormat="1" ht="11.2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s="20" customFormat="1" ht="11.25" customHeight="1">
      <c r="A240" s="39" t="s">
        <v>232</v>
      </c>
      <c r="B240" s="39"/>
      <c r="C240" s="39"/>
      <c r="D240" s="12">
        <f aca="true" t="shared" si="46" ref="D240:K240">SUM(D241:D259)</f>
        <v>621</v>
      </c>
      <c r="E240" s="12">
        <f t="shared" si="46"/>
        <v>167</v>
      </c>
      <c r="F240" s="12">
        <f t="shared" si="46"/>
        <v>8</v>
      </c>
      <c r="G240" s="12">
        <f t="shared" si="46"/>
        <v>151</v>
      </c>
      <c r="H240" s="12">
        <f t="shared" si="46"/>
        <v>289</v>
      </c>
      <c r="I240" s="12">
        <f t="shared" si="46"/>
        <v>196</v>
      </c>
      <c r="J240" s="12">
        <f t="shared" si="46"/>
        <v>144</v>
      </c>
      <c r="K240" s="12">
        <f t="shared" si="46"/>
        <v>788</v>
      </c>
    </row>
    <row r="241" spans="1:11" s="11" customFormat="1" ht="11.25" customHeight="1">
      <c r="A241" s="20"/>
      <c r="B241" s="21"/>
      <c r="C241" s="14" t="s">
        <v>233</v>
      </c>
      <c r="D241" s="22">
        <v>40</v>
      </c>
      <c r="E241" s="22">
        <v>2</v>
      </c>
      <c r="F241" s="22">
        <v>0</v>
      </c>
      <c r="G241" s="22">
        <v>9</v>
      </c>
      <c r="H241" s="22">
        <v>17</v>
      </c>
      <c r="I241" s="22">
        <v>7</v>
      </c>
      <c r="J241" s="22">
        <v>9</v>
      </c>
      <c r="K241" s="22">
        <v>42</v>
      </c>
    </row>
    <row r="242" spans="1:11" s="11" customFormat="1" ht="11.25" customHeight="1">
      <c r="A242" s="20"/>
      <c r="B242" s="21"/>
      <c r="C242" s="14" t="s">
        <v>234</v>
      </c>
      <c r="D242" s="22">
        <v>241</v>
      </c>
      <c r="E242" s="22">
        <v>73</v>
      </c>
      <c r="F242" s="22">
        <v>2</v>
      </c>
      <c r="G242" s="22">
        <v>69</v>
      </c>
      <c r="H242" s="22">
        <v>119</v>
      </c>
      <c r="I242" s="22">
        <v>76</v>
      </c>
      <c r="J242" s="22">
        <v>48</v>
      </c>
      <c r="K242" s="22">
        <v>314</v>
      </c>
    </row>
    <row r="243" spans="1:11" s="11" customFormat="1" ht="11.25" customHeight="1">
      <c r="A243" s="20"/>
      <c r="B243" s="21"/>
      <c r="C243" s="14" t="s">
        <v>235</v>
      </c>
      <c r="D243" s="22">
        <v>49</v>
      </c>
      <c r="E243" s="22">
        <v>5</v>
      </c>
      <c r="F243" s="22">
        <v>1</v>
      </c>
      <c r="G243" s="22">
        <v>7</v>
      </c>
      <c r="H243" s="22">
        <v>22</v>
      </c>
      <c r="I243" s="22">
        <v>11</v>
      </c>
      <c r="J243" s="22">
        <v>13</v>
      </c>
      <c r="K243" s="22">
        <v>54</v>
      </c>
    </row>
    <row r="244" spans="1:11" s="11" customFormat="1" ht="11.25" customHeight="1">
      <c r="A244" s="20"/>
      <c r="B244" s="21"/>
      <c r="C244" s="14" t="s">
        <v>236</v>
      </c>
      <c r="D244" s="22">
        <v>24</v>
      </c>
      <c r="E244" s="22">
        <v>4</v>
      </c>
      <c r="F244" s="22">
        <v>0</v>
      </c>
      <c r="G244" s="22">
        <v>5</v>
      </c>
      <c r="H244" s="22">
        <v>12</v>
      </c>
      <c r="I244" s="22">
        <v>8</v>
      </c>
      <c r="J244" s="22">
        <v>3</v>
      </c>
      <c r="K244" s="22">
        <v>28</v>
      </c>
    </row>
    <row r="245" spans="1:11" s="11" customFormat="1" ht="11.25" customHeight="1">
      <c r="A245" s="20"/>
      <c r="B245" s="21"/>
      <c r="C245" s="14" t="s">
        <v>237</v>
      </c>
      <c r="D245" s="22">
        <v>123</v>
      </c>
      <c r="E245" s="22">
        <v>16</v>
      </c>
      <c r="F245" s="22">
        <v>1</v>
      </c>
      <c r="G245" s="22">
        <v>16</v>
      </c>
      <c r="H245" s="22">
        <v>45</v>
      </c>
      <c r="I245" s="22">
        <v>45</v>
      </c>
      <c r="J245" s="22">
        <v>32</v>
      </c>
      <c r="K245" s="22">
        <v>139</v>
      </c>
    </row>
    <row r="246" spans="1:11" s="11" customFormat="1" ht="11.25" customHeight="1">
      <c r="A246" s="20"/>
      <c r="B246" s="21"/>
      <c r="C246" s="14" t="s">
        <v>238</v>
      </c>
      <c r="D246" s="22">
        <v>0</v>
      </c>
      <c r="E246" s="22">
        <v>1</v>
      </c>
      <c r="F246" s="22">
        <v>0</v>
      </c>
      <c r="G246" s="22">
        <v>0</v>
      </c>
      <c r="H246" s="22">
        <v>0</v>
      </c>
      <c r="I246" s="22">
        <v>1</v>
      </c>
      <c r="J246" s="22">
        <v>0</v>
      </c>
      <c r="K246" s="22">
        <v>1</v>
      </c>
    </row>
    <row r="247" spans="1:11" s="11" customFormat="1" ht="11.25" customHeight="1">
      <c r="A247" s="20"/>
      <c r="B247" s="21"/>
      <c r="C247" s="14" t="s">
        <v>239</v>
      </c>
      <c r="D247" s="22">
        <v>1</v>
      </c>
      <c r="E247" s="22">
        <v>0</v>
      </c>
      <c r="F247" s="22">
        <v>0</v>
      </c>
      <c r="G247" s="22">
        <v>0</v>
      </c>
      <c r="H247" s="22">
        <v>1</v>
      </c>
      <c r="I247" s="22">
        <v>0</v>
      </c>
      <c r="J247" s="22">
        <v>0</v>
      </c>
      <c r="K247" s="22">
        <v>1</v>
      </c>
    </row>
    <row r="248" spans="1:11" s="11" customFormat="1" ht="11.25" customHeight="1">
      <c r="A248" s="20"/>
      <c r="B248" s="21"/>
      <c r="C248" s="14" t="s">
        <v>240</v>
      </c>
      <c r="D248" s="22">
        <v>6</v>
      </c>
      <c r="E248" s="22">
        <v>1</v>
      </c>
      <c r="F248" s="22">
        <v>0</v>
      </c>
      <c r="G248" s="22">
        <v>3</v>
      </c>
      <c r="H248" s="22">
        <v>0</v>
      </c>
      <c r="I248" s="22">
        <v>1</v>
      </c>
      <c r="J248" s="22">
        <v>3</v>
      </c>
      <c r="K248" s="22">
        <v>7</v>
      </c>
    </row>
    <row r="249" spans="1:11" s="11" customFormat="1" ht="11.25" customHeight="1">
      <c r="A249" s="20"/>
      <c r="B249" s="21"/>
      <c r="C249" s="14" t="s">
        <v>241</v>
      </c>
      <c r="D249" s="22">
        <v>10</v>
      </c>
      <c r="E249" s="22">
        <v>26</v>
      </c>
      <c r="F249" s="22">
        <v>1</v>
      </c>
      <c r="G249" s="22">
        <v>16</v>
      </c>
      <c r="H249" s="22">
        <v>14</v>
      </c>
      <c r="I249" s="22">
        <v>3</v>
      </c>
      <c r="J249" s="22">
        <v>2</v>
      </c>
      <c r="K249" s="22">
        <v>36</v>
      </c>
    </row>
    <row r="250" spans="1:11" s="11" customFormat="1" ht="11.25" customHeight="1">
      <c r="A250" s="20"/>
      <c r="B250" s="21"/>
      <c r="C250" s="14" t="s">
        <v>242</v>
      </c>
      <c r="D250" s="22">
        <v>8</v>
      </c>
      <c r="E250" s="22">
        <v>0</v>
      </c>
      <c r="F250" s="22">
        <v>0</v>
      </c>
      <c r="G250" s="22">
        <v>2</v>
      </c>
      <c r="H250" s="22">
        <v>3</v>
      </c>
      <c r="I250" s="22">
        <v>0</v>
      </c>
      <c r="J250" s="22">
        <v>3</v>
      </c>
      <c r="K250" s="22">
        <v>8</v>
      </c>
    </row>
    <row r="251" spans="1:11" s="11" customFormat="1" ht="11.25" customHeight="1">
      <c r="A251" s="20"/>
      <c r="B251" s="21"/>
      <c r="C251" s="14" t="s">
        <v>243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</row>
    <row r="252" spans="1:11" s="11" customFormat="1" ht="11.25" customHeight="1">
      <c r="A252" s="20"/>
      <c r="B252" s="21"/>
      <c r="C252" s="14" t="s">
        <v>244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</row>
    <row r="253" spans="1:11" s="11" customFormat="1" ht="11.25" customHeight="1">
      <c r="A253" s="20"/>
      <c r="B253" s="21"/>
      <c r="C253" s="14" t="s">
        <v>245</v>
      </c>
      <c r="D253" s="22">
        <v>21</v>
      </c>
      <c r="E253" s="22">
        <v>0</v>
      </c>
      <c r="F253" s="22">
        <v>1</v>
      </c>
      <c r="G253" s="22">
        <v>1</v>
      </c>
      <c r="H253" s="22">
        <v>11</v>
      </c>
      <c r="I253" s="22">
        <v>4</v>
      </c>
      <c r="J253" s="22">
        <v>4</v>
      </c>
      <c r="K253" s="22">
        <v>21</v>
      </c>
    </row>
    <row r="254" spans="1:11" s="11" customFormat="1" ht="11.25" customHeight="1">
      <c r="A254" s="20"/>
      <c r="B254" s="21"/>
      <c r="C254" s="14" t="s">
        <v>246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</row>
    <row r="255" spans="1:11" s="11" customFormat="1" ht="11.25" customHeight="1">
      <c r="A255" s="20"/>
      <c r="B255" s="21"/>
      <c r="C255" s="14" t="s">
        <v>247</v>
      </c>
      <c r="D255" s="22">
        <v>9</v>
      </c>
      <c r="E255" s="22">
        <v>1</v>
      </c>
      <c r="F255" s="22">
        <v>0</v>
      </c>
      <c r="G255" s="22">
        <v>1</v>
      </c>
      <c r="H255" s="22">
        <v>2</v>
      </c>
      <c r="I255" s="22">
        <v>4</v>
      </c>
      <c r="J255" s="22">
        <v>3</v>
      </c>
      <c r="K255" s="22">
        <v>10</v>
      </c>
    </row>
    <row r="256" spans="1:11" s="11" customFormat="1" ht="11.25" customHeight="1">
      <c r="A256" s="20"/>
      <c r="B256" s="21"/>
      <c r="C256" s="14" t="s">
        <v>248</v>
      </c>
      <c r="D256" s="22">
        <v>1</v>
      </c>
      <c r="E256" s="22">
        <v>1</v>
      </c>
      <c r="F256" s="22">
        <v>0</v>
      </c>
      <c r="G256" s="22">
        <v>0</v>
      </c>
      <c r="H256" s="22">
        <v>0</v>
      </c>
      <c r="I256" s="22">
        <v>0</v>
      </c>
      <c r="J256" s="22">
        <v>2</v>
      </c>
      <c r="K256" s="22">
        <v>2</v>
      </c>
    </row>
    <row r="257" spans="1:11" s="11" customFormat="1" ht="11.25" customHeight="1">
      <c r="A257" s="20"/>
      <c r="B257" s="21"/>
      <c r="C257" s="14" t="s">
        <v>249</v>
      </c>
      <c r="D257" s="22">
        <v>72</v>
      </c>
      <c r="E257" s="22">
        <v>26</v>
      </c>
      <c r="F257" s="22">
        <v>1</v>
      </c>
      <c r="G257" s="22">
        <v>19</v>
      </c>
      <c r="H257" s="22">
        <v>34</v>
      </c>
      <c r="I257" s="22">
        <v>26</v>
      </c>
      <c r="J257" s="22">
        <v>18</v>
      </c>
      <c r="K257" s="22">
        <v>98</v>
      </c>
    </row>
    <row r="258" spans="1:11" s="11" customFormat="1" ht="11.25" customHeight="1">
      <c r="A258" s="20"/>
      <c r="B258" s="21"/>
      <c r="C258" s="14" t="s">
        <v>250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</row>
    <row r="259" spans="1:11" s="11" customFormat="1" ht="11.25" customHeight="1">
      <c r="A259" s="20"/>
      <c r="B259" s="21"/>
      <c r="C259" s="21" t="s">
        <v>251</v>
      </c>
      <c r="D259" s="23">
        <v>16</v>
      </c>
      <c r="E259" s="23">
        <v>11</v>
      </c>
      <c r="F259" s="23">
        <v>1</v>
      </c>
      <c r="G259" s="23">
        <v>3</v>
      </c>
      <c r="H259" s="23">
        <v>9</v>
      </c>
      <c r="I259" s="23">
        <v>10</v>
      </c>
      <c r="J259" s="23">
        <v>4</v>
      </c>
      <c r="K259" s="23">
        <v>27</v>
      </c>
    </row>
    <row r="260" spans="1:11" s="11" customFormat="1" ht="11.2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 s="20" customFormat="1" ht="11.25" customHeight="1">
      <c r="A261" s="39" t="s">
        <v>252</v>
      </c>
      <c r="B261" s="39"/>
      <c r="C261" s="39"/>
      <c r="D261" s="12">
        <f aca="true" t="shared" si="47" ref="D261:K261">SUM(D262:D267)</f>
        <v>9</v>
      </c>
      <c r="E261" s="12">
        <f t="shared" si="47"/>
        <v>0</v>
      </c>
      <c r="F261" s="12">
        <f t="shared" si="47"/>
        <v>0</v>
      </c>
      <c r="G261" s="12">
        <f t="shared" si="47"/>
        <v>0</v>
      </c>
      <c r="H261" s="12">
        <f t="shared" si="47"/>
        <v>2</v>
      </c>
      <c r="I261" s="12">
        <f t="shared" si="47"/>
        <v>3</v>
      </c>
      <c r="J261" s="12">
        <f t="shared" si="47"/>
        <v>4</v>
      </c>
      <c r="K261" s="12">
        <f t="shared" si="47"/>
        <v>9</v>
      </c>
    </row>
    <row r="262" spans="1:11" s="11" customFormat="1" ht="11.25" customHeight="1">
      <c r="A262" s="20"/>
      <c r="B262" s="21"/>
      <c r="C262" s="14" t="s">
        <v>253</v>
      </c>
      <c r="D262" s="22">
        <v>2</v>
      </c>
      <c r="E262" s="22">
        <v>0</v>
      </c>
      <c r="F262" s="22">
        <v>0</v>
      </c>
      <c r="G262" s="22">
        <v>0</v>
      </c>
      <c r="H262" s="22">
        <v>0</v>
      </c>
      <c r="I262" s="22">
        <v>2</v>
      </c>
      <c r="J262" s="22">
        <v>0</v>
      </c>
      <c r="K262" s="22">
        <v>2</v>
      </c>
    </row>
    <row r="263" spans="1:11" s="11" customFormat="1" ht="11.25" customHeight="1">
      <c r="A263" s="20"/>
      <c r="B263" s="21"/>
      <c r="C263" s="14" t="s">
        <v>254</v>
      </c>
      <c r="D263" s="22">
        <v>5</v>
      </c>
      <c r="E263" s="22">
        <v>0</v>
      </c>
      <c r="F263" s="22">
        <v>0</v>
      </c>
      <c r="G263" s="22">
        <v>0</v>
      </c>
      <c r="H263" s="22">
        <v>2</v>
      </c>
      <c r="I263" s="22">
        <v>1</v>
      </c>
      <c r="J263" s="22">
        <v>2</v>
      </c>
      <c r="K263" s="22">
        <v>5</v>
      </c>
    </row>
    <row r="264" spans="1:11" s="11" customFormat="1" ht="11.25" customHeight="1">
      <c r="A264" s="20"/>
      <c r="B264" s="21"/>
      <c r="C264" s="14" t="s">
        <v>255</v>
      </c>
      <c r="D264" s="22">
        <v>1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1</v>
      </c>
      <c r="K264" s="22">
        <v>1</v>
      </c>
    </row>
    <row r="265" spans="1:11" s="11" customFormat="1" ht="11.25" customHeight="1">
      <c r="A265" s="20"/>
      <c r="B265" s="21"/>
      <c r="C265" s="14" t="s">
        <v>256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</row>
    <row r="266" spans="1:11" s="11" customFormat="1" ht="11.25" customHeight="1">
      <c r="A266" s="20"/>
      <c r="B266" s="21"/>
      <c r="C266" s="14" t="s">
        <v>257</v>
      </c>
      <c r="D266" s="22">
        <v>1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1</v>
      </c>
      <c r="K266" s="22">
        <v>1</v>
      </c>
    </row>
    <row r="267" spans="1:11" s="11" customFormat="1" ht="11.25" customHeight="1">
      <c r="A267" s="20"/>
      <c r="B267" s="21"/>
      <c r="C267" s="21" t="s">
        <v>258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</row>
    <row r="268" spans="1:11" s="11" customFormat="1" ht="11.2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1:11" s="20" customFormat="1" ht="11.25" customHeight="1">
      <c r="A269" s="39" t="s">
        <v>259</v>
      </c>
      <c r="B269" s="39"/>
      <c r="C269" s="39"/>
      <c r="D269" s="12">
        <f aca="true" t="shared" si="48" ref="D269:K269">SUM(D270:D286)</f>
        <v>0</v>
      </c>
      <c r="E269" s="12">
        <f t="shared" si="48"/>
        <v>0</v>
      </c>
      <c r="F269" s="12">
        <f t="shared" si="48"/>
        <v>0</v>
      </c>
      <c r="G269" s="12">
        <f t="shared" si="48"/>
        <v>0</v>
      </c>
      <c r="H269" s="12">
        <f t="shared" si="48"/>
        <v>0</v>
      </c>
      <c r="I269" s="12">
        <f t="shared" si="48"/>
        <v>0</v>
      </c>
      <c r="J269" s="12">
        <f t="shared" si="48"/>
        <v>0</v>
      </c>
      <c r="K269" s="12">
        <f t="shared" si="48"/>
        <v>0</v>
      </c>
    </row>
    <row r="270" spans="1:11" s="11" customFormat="1" ht="11.25" customHeight="1">
      <c r="A270" s="20"/>
      <c r="B270" s="21"/>
      <c r="C270" s="14" t="s">
        <v>260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</row>
    <row r="271" spans="1:11" s="11" customFormat="1" ht="11.25" customHeight="1">
      <c r="A271" s="20"/>
      <c r="B271" s="21"/>
      <c r="C271" s="14" t="s">
        <v>261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</row>
    <row r="272" spans="1:11" s="11" customFormat="1" ht="11.25" customHeight="1">
      <c r="A272" s="20"/>
      <c r="B272" s="21"/>
      <c r="C272" s="14" t="s">
        <v>262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</row>
    <row r="273" spans="1:11" s="11" customFormat="1" ht="11.25" customHeight="1">
      <c r="A273" s="20"/>
      <c r="B273" s="21"/>
      <c r="C273" s="14" t="s">
        <v>263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</row>
    <row r="274" spans="1:11" s="11" customFormat="1" ht="11.25" customHeight="1">
      <c r="A274" s="20"/>
      <c r="B274" s="21"/>
      <c r="C274" s="14" t="s">
        <v>264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</row>
    <row r="275" spans="1:11" s="11" customFormat="1" ht="11.25" customHeight="1">
      <c r="A275" s="20"/>
      <c r="B275" s="21"/>
      <c r="C275" s="14" t="s">
        <v>265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</row>
    <row r="276" spans="1:11" s="11" customFormat="1" ht="11.25" customHeight="1">
      <c r="A276" s="20"/>
      <c r="B276" s="21"/>
      <c r="C276" s="14" t="s">
        <v>266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</row>
    <row r="277" spans="1:11" s="11" customFormat="1" ht="11.25" customHeight="1">
      <c r="A277" s="20"/>
      <c r="B277" s="21"/>
      <c r="C277" s="14" t="s">
        <v>267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</row>
    <row r="278" spans="1:11" s="11" customFormat="1" ht="11.25" customHeight="1">
      <c r="A278" s="20"/>
      <c r="B278" s="21"/>
      <c r="C278" s="14" t="s">
        <v>268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</row>
    <row r="279" spans="1:11" s="11" customFormat="1" ht="11.25" customHeight="1">
      <c r="A279" s="20"/>
      <c r="B279" s="21"/>
      <c r="C279" s="14" t="s">
        <v>269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</row>
    <row r="280" spans="1:11" s="11" customFormat="1" ht="11.25" customHeight="1">
      <c r="A280" s="20"/>
      <c r="B280" s="21"/>
      <c r="C280" s="14" t="s">
        <v>270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</row>
    <row r="281" spans="1:11" s="11" customFormat="1" ht="11.25" customHeight="1">
      <c r="A281" s="20"/>
      <c r="B281" s="21"/>
      <c r="C281" s="14" t="s">
        <v>271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</row>
    <row r="282" spans="1:11" s="11" customFormat="1" ht="11.25" customHeight="1">
      <c r="A282" s="20"/>
      <c r="B282" s="21"/>
      <c r="C282" s="14" t="s">
        <v>272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</row>
    <row r="283" spans="1:11" s="11" customFormat="1" ht="11.25" customHeight="1">
      <c r="A283" s="20"/>
      <c r="B283" s="21"/>
      <c r="C283" s="14" t="s">
        <v>273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</row>
    <row r="284" spans="1:11" s="11" customFormat="1" ht="11.25" customHeight="1">
      <c r="A284" s="20"/>
      <c r="B284" s="21"/>
      <c r="C284" s="14" t="s">
        <v>274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</row>
    <row r="285" spans="1:11" s="11" customFormat="1" ht="11.25" customHeight="1">
      <c r="A285" s="20"/>
      <c r="B285" s="21"/>
      <c r="C285" s="14" t="s">
        <v>275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</row>
    <row r="286" spans="1:11" s="11" customFormat="1" ht="11.25" customHeight="1">
      <c r="A286" s="20"/>
      <c r="B286" s="21"/>
      <c r="C286" s="21" t="s">
        <v>276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</row>
    <row r="287" spans="1:11" s="11" customFormat="1" ht="11.2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s="20" customFormat="1" ht="11.25" customHeight="1">
      <c r="A288" s="39" t="s">
        <v>277</v>
      </c>
      <c r="B288" s="39"/>
      <c r="C288" s="39"/>
      <c r="D288" s="12">
        <f aca="true" t="shared" si="49" ref="D288:K288">SUM(D289:D309)</f>
        <v>0</v>
      </c>
      <c r="E288" s="12">
        <f t="shared" si="49"/>
        <v>0</v>
      </c>
      <c r="F288" s="12">
        <f t="shared" si="49"/>
        <v>0</v>
      </c>
      <c r="G288" s="12">
        <f t="shared" si="49"/>
        <v>0</v>
      </c>
      <c r="H288" s="12">
        <f t="shared" si="49"/>
        <v>0</v>
      </c>
      <c r="I288" s="12">
        <f t="shared" si="49"/>
        <v>0</v>
      </c>
      <c r="J288" s="12">
        <f t="shared" si="49"/>
        <v>0</v>
      </c>
      <c r="K288" s="12">
        <f t="shared" si="49"/>
        <v>0</v>
      </c>
    </row>
    <row r="289" spans="1:11" s="11" customFormat="1" ht="11.25" customHeight="1">
      <c r="A289" s="20"/>
      <c r="B289" s="21"/>
      <c r="C289" s="14" t="s">
        <v>278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</row>
    <row r="290" spans="1:11" s="11" customFormat="1" ht="11.25" customHeight="1">
      <c r="A290" s="20"/>
      <c r="B290" s="21"/>
      <c r="C290" s="14" t="s">
        <v>279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</row>
    <row r="291" spans="1:11" s="11" customFormat="1" ht="11.25" customHeight="1">
      <c r="A291" s="20"/>
      <c r="B291" s="21"/>
      <c r="C291" s="14" t="s">
        <v>280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</row>
    <row r="292" spans="1:11" s="11" customFormat="1" ht="11.25" customHeight="1">
      <c r="A292" s="20"/>
      <c r="B292" s="21"/>
      <c r="C292" s="14" t="s">
        <v>281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</row>
    <row r="293" spans="1:11" s="11" customFormat="1" ht="11.25" customHeight="1">
      <c r="A293" s="20"/>
      <c r="B293" s="21"/>
      <c r="C293" s="14" t="s">
        <v>282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</row>
    <row r="294" spans="1:11" s="11" customFormat="1" ht="11.25" customHeight="1">
      <c r="A294" s="20"/>
      <c r="B294" s="21"/>
      <c r="C294" s="14" t="s">
        <v>283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</row>
    <row r="295" spans="1:11" s="11" customFormat="1" ht="11.25" customHeight="1">
      <c r="A295" s="20"/>
      <c r="B295" s="21"/>
      <c r="C295" s="14" t="s">
        <v>284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</row>
    <row r="296" spans="1:11" s="11" customFormat="1" ht="11.25" customHeight="1">
      <c r="A296" s="20"/>
      <c r="B296" s="21"/>
      <c r="C296" s="14" t="s">
        <v>285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</row>
    <row r="297" spans="1:11" s="11" customFormat="1" ht="11.25" customHeight="1">
      <c r="A297" s="20"/>
      <c r="B297" s="21"/>
      <c r="C297" s="14" t="s">
        <v>286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</row>
    <row r="298" spans="1:11" s="11" customFormat="1" ht="11.25" customHeight="1">
      <c r="A298" s="20"/>
      <c r="B298" s="21"/>
      <c r="C298" s="14" t="s">
        <v>287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</row>
    <row r="299" spans="1:11" s="11" customFormat="1" ht="11.25" customHeight="1">
      <c r="A299" s="20"/>
      <c r="B299" s="21"/>
      <c r="C299" s="14" t="s">
        <v>288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</row>
    <row r="300" spans="1:11" s="11" customFormat="1" ht="11.25" customHeight="1">
      <c r="A300" s="20"/>
      <c r="B300" s="21"/>
      <c r="C300" s="14" t="s">
        <v>289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</row>
    <row r="301" spans="1:11" s="11" customFormat="1" ht="11.25" customHeight="1">
      <c r="A301" s="20"/>
      <c r="B301" s="21"/>
      <c r="C301" s="14" t="s">
        <v>290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</row>
    <row r="302" spans="1:11" s="11" customFormat="1" ht="11.25" customHeight="1">
      <c r="A302" s="20"/>
      <c r="B302" s="21"/>
      <c r="C302" s="14" t="s">
        <v>291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</row>
    <row r="303" spans="1:11" s="11" customFormat="1" ht="11.25" customHeight="1">
      <c r="A303" s="20"/>
      <c r="B303" s="21"/>
      <c r="C303" s="14" t="s">
        <v>292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</row>
    <row r="304" spans="1:11" s="11" customFormat="1" ht="11.25" customHeight="1">
      <c r="A304" s="20"/>
      <c r="B304" s="21"/>
      <c r="C304" s="14" t="s">
        <v>293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</row>
    <row r="305" spans="1:11" s="11" customFormat="1" ht="11.25" customHeight="1">
      <c r="A305" s="20"/>
      <c r="B305" s="21"/>
      <c r="C305" s="14" t="s">
        <v>294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</row>
    <row r="306" spans="1:11" s="11" customFormat="1" ht="11.25" customHeight="1">
      <c r="A306" s="20"/>
      <c r="B306" s="21"/>
      <c r="C306" s="14" t="s">
        <v>295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</row>
    <row r="307" spans="1:11" s="11" customFormat="1" ht="11.25" customHeight="1">
      <c r="A307" s="20"/>
      <c r="B307" s="21"/>
      <c r="C307" s="14" t="s">
        <v>296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</row>
    <row r="308" spans="1:11" s="11" customFormat="1" ht="11.25" customHeight="1">
      <c r="A308" s="20"/>
      <c r="B308" s="21"/>
      <c r="C308" s="14" t="s">
        <v>297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</row>
    <row r="309" spans="1:11" s="11" customFormat="1" ht="11.25" customHeight="1">
      <c r="A309" s="20"/>
      <c r="B309" s="21"/>
      <c r="C309" s="21" t="s">
        <v>298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</row>
    <row r="310" spans="1:11" s="11" customFormat="1" ht="11.2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s="11" customFormat="1" ht="11.25" customHeight="1">
      <c r="A311" s="39" t="s">
        <v>299</v>
      </c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1:11" s="11" customFormat="1" ht="11.25" customHeight="1">
      <c r="A312" s="20"/>
      <c r="B312" s="21"/>
      <c r="C312" s="14" t="s">
        <v>300</v>
      </c>
      <c r="D312" s="15">
        <f aca="true" t="shared" si="50" ref="D312:K312">SUM(D58:D84)</f>
        <v>6585</v>
      </c>
      <c r="E312" s="15">
        <f t="shared" si="50"/>
        <v>6755</v>
      </c>
      <c r="F312" s="15">
        <f t="shared" si="50"/>
        <v>261</v>
      </c>
      <c r="G312" s="15">
        <f t="shared" si="50"/>
        <v>2693</v>
      </c>
      <c r="H312" s="15">
        <f t="shared" si="50"/>
        <v>4471</v>
      </c>
      <c r="I312" s="15">
        <f t="shared" si="50"/>
        <v>3205</v>
      </c>
      <c r="J312" s="15">
        <f t="shared" si="50"/>
        <v>2710</v>
      </c>
      <c r="K312" s="15">
        <f t="shared" si="50"/>
        <v>13340</v>
      </c>
    </row>
    <row r="313" spans="1:11" s="11" customFormat="1" ht="11.25" customHeight="1">
      <c r="A313" s="20"/>
      <c r="B313" s="21"/>
      <c r="C313" s="14" t="s">
        <v>301</v>
      </c>
      <c r="D313" s="15">
        <f aca="true" t="shared" si="51" ref="D313:K313">SUM(D87:D172)</f>
        <v>9998</v>
      </c>
      <c r="E313" s="15">
        <f t="shared" si="51"/>
        <v>5485</v>
      </c>
      <c r="F313" s="15">
        <f t="shared" si="51"/>
        <v>253</v>
      </c>
      <c r="G313" s="15">
        <f t="shared" si="51"/>
        <v>2610</v>
      </c>
      <c r="H313" s="15">
        <f t="shared" si="51"/>
        <v>5370</v>
      </c>
      <c r="I313" s="15">
        <f t="shared" si="51"/>
        <v>3930</v>
      </c>
      <c r="J313" s="15">
        <f t="shared" si="51"/>
        <v>3320</v>
      </c>
      <c r="K313" s="15">
        <f t="shared" si="51"/>
        <v>15483</v>
      </c>
    </row>
    <row r="314" spans="1:11" s="11" customFormat="1" ht="11.25" customHeight="1">
      <c r="A314" s="20"/>
      <c r="B314" s="21"/>
      <c r="C314" s="14" t="s">
        <v>302</v>
      </c>
      <c r="D314" s="15">
        <f aca="true" t="shared" si="52" ref="D314:K314">SUM(D175:D214)</f>
        <v>2578</v>
      </c>
      <c r="E314" s="15">
        <f t="shared" si="52"/>
        <v>1756</v>
      </c>
      <c r="F314" s="15">
        <f t="shared" si="52"/>
        <v>90</v>
      </c>
      <c r="G314" s="15">
        <f t="shared" si="52"/>
        <v>924</v>
      </c>
      <c r="H314" s="15">
        <f t="shared" si="52"/>
        <v>1446</v>
      </c>
      <c r="I314" s="15">
        <f t="shared" si="52"/>
        <v>1085</v>
      </c>
      <c r="J314" s="15">
        <f t="shared" si="52"/>
        <v>789</v>
      </c>
      <c r="K314" s="15">
        <f t="shared" si="52"/>
        <v>4334</v>
      </c>
    </row>
    <row r="315" spans="1:11" s="11" customFormat="1" ht="11.25" customHeight="1">
      <c r="A315" s="20"/>
      <c r="B315" s="21"/>
      <c r="C315" s="14" t="s">
        <v>303</v>
      </c>
      <c r="D315" s="15">
        <f aca="true" t="shared" si="53" ref="D315:K315">SUM(D217:D238)</f>
        <v>132</v>
      </c>
      <c r="E315" s="15">
        <f t="shared" si="53"/>
        <v>25</v>
      </c>
      <c r="F315" s="15">
        <f t="shared" si="53"/>
        <v>4</v>
      </c>
      <c r="G315" s="15">
        <f t="shared" si="53"/>
        <v>39</v>
      </c>
      <c r="H315" s="15">
        <f t="shared" si="53"/>
        <v>50</v>
      </c>
      <c r="I315" s="15">
        <f t="shared" si="53"/>
        <v>43</v>
      </c>
      <c r="J315" s="15">
        <f t="shared" si="53"/>
        <v>21</v>
      </c>
      <c r="K315" s="15">
        <f t="shared" si="53"/>
        <v>157</v>
      </c>
    </row>
    <row r="316" spans="1:11" s="11" customFormat="1" ht="11.25" customHeight="1">
      <c r="A316" s="20"/>
      <c r="B316" s="21"/>
      <c r="C316" s="14" t="s">
        <v>304</v>
      </c>
      <c r="D316" s="15">
        <f aca="true" t="shared" si="54" ref="D316:K316">SUM(D241:D259)</f>
        <v>621</v>
      </c>
      <c r="E316" s="15">
        <f t="shared" si="54"/>
        <v>167</v>
      </c>
      <c r="F316" s="15">
        <f t="shared" si="54"/>
        <v>8</v>
      </c>
      <c r="G316" s="15">
        <f t="shared" si="54"/>
        <v>151</v>
      </c>
      <c r="H316" s="15">
        <f t="shared" si="54"/>
        <v>289</v>
      </c>
      <c r="I316" s="15">
        <f t="shared" si="54"/>
        <v>196</v>
      </c>
      <c r="J316" s="15">
        <f t="shared" si="54"/>
        <v>144</v>
      </c>
      <c r="K316" s="15">
        <f t="shared" si="54"/>
        <v>788</v>
      </c>
    </row>
    <row r="317" spans="1:11" s="11" customFormat="1" ht="11.25" customHeight="1">
      <c r="A317" s="20"/>
      <c r="B317" s="21"/>
      <c r="C317" s="14" t="s">
        <v>305</v>
      </c>
      <c r="D317" s="15">
        <f aca="true" t="shared" si="55" ref="D317:K317">SUM(D262:D267)</f>
        <v>9</v>
      </c>
      <c r="E317" s="15">
        <f t="shared" si="55"/>
        <v>0</v>
      </c>
      <c r="F317" s="15">
        <f t="shared" si="55"/>
        <v>0</v>
      </c>
      <c r="G317" s="15">
        <f t="shared" si="55"/>
        <v>0</v>
      </c>
      <c r="H317" s="15">
        <f t="shared" si="55"/>
        <v>2</v>
      </c>
      <c r="I317" s="15">
        <f t="shared" si="55"/>
        <v>3</v>
      </c>
      <c r="J317" s="15">
        <f t="shared" si="55"/>
        <v>4</v>
      </c>
      <c r="K317" s="15">
        <f t="shared" si="55"/>
        <v>9</v>
      </c>
    </row>
    <row r="318" spans="1:11" s="11" customFormat="1" ht="11.25" customHeight="1">
      <c r="A318" s="20"/>
      <c r="B318" s="21"/>
      <c r="C318" s="14" t="s">
        <v>306</v>
      </c>
      <c r="D318" s="15">
        <f aca="true" t="shared" si="56" ref="D318:K318">SUM(D270:D286)</f>
        <v>0</v>
      </c>
      <c r="E318" s="15">
        <f t="shared" si="56"/>
        <v>0</v>
      </c>
      <c r="F318" s="15">
        <f t="shared" si="56"/>
        <v>0</v>
      </c>
      <c r="G318" s="15">
        <f t="shared" si="56"/>
        <v>0</v>
      </c>
      <c r="H318" s="15">
        <f t="shared" si="56"/>
        <v>0</v>
      </c>
      <c r="I318" s="15">
        <f t="shared" si="56"/>
        <v>0</v>
      </c>
      <c r="J318" s="15">
        <f t="shared" si="56"/>
        <v>0</v>
      </c>
      <c r="K318" s="15">
        <f t="shared" si="56"/>
        <v>0</v>
      </c>
    </row>
    <row r="319" spans="1:11" s="11" customFormat="1" ht="11.25" customHeight="1">
      <c r="A319" s="20"/>
      <c r="B319" s="21"/>
      <c r="C319" s="14" t="s">
        <v>307</v>
      </c>
      <c r="D319" s="15">
        <f aca="true" t="shared" si="57" ref="D319:K319">SUM(D289:D309)</f>
        <v>0</v>
      </c>
      <c r="E319" s="15">
        <f t="shared" si="57"/>
        <v>0</v>
      </c>
      <c r="F319" s="15">
        <f t="shared" si="57"/>
        <v>0</v>
      </c>
      <c r="G319" s="15">
        <f t="shared" si="57"/>
        <v>0</v>
      </c>
      <c r="H319" s="15">
        <f t="shared" si="57"/>
        <v>0</v>
      </c>
      <c r="I319" s="15">
        <f t="shared" si="57"/>
        <v>0</v>
      </c>
      <c r="J319" s="15">
        <f t="shared" si="57"/>
        <v>0</v>
      </c>
      <c r="K319" s="15">
        <f t="shared" si="57"/>
        <v>0</v>
      </c>
    </row>
    <row r="320" spans="1:11" s="11" customFormat="1" ht="11.25" customHeight="1">
      <c r="A320" s="20"/>
      <c r="B320" s="21"/>
      <c r="C320" s="24" t="s">
        <v>52</v>
      </c>
      <c r="D320" s="25">
        <f aca="true" t="shared" si="58" ref="D320:K320">SUM(D312:D319)</f>
        <v>19923</v>
      </c>
      <c r="E320" s="25">
        <f t="shared" si="58"/>
        <v>14188</v>
      </c>
      <c r="F320" s="25">
        <f t="shared" si="58"/>
        <v>616</v>
      </c>
      <c r="G320" s="25">
        <f t="shared" si="58"/>
        <v>6417</v>
      </c>
      <c r="H320" s="25">
        <f t="shared" si="58"/>
        <v>11628</v>
      </c>
      <c r="I320" s="25">
        <f t="shared" si="58"/>
        <v>8462</v>
      </c>
      <c r="J320" s="25">
        <f t="shared" si="58"/>
        <v>6988</v>
      </c>
      <c r="K320" s="25">
        <f t="shared" si="58"/>
        <v>34111</v>
      </c>
    </row>
    <row r="321" spans="1:11" s="11" customFormat="1" ht="11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1:11" s="11" customFormat="1" ht="11.25" customHeight="1">
      <c r="A322" s="39" t="s">
        <v>308</v>
      </c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1:11" s="11" customFormat="1" ht="11.25" customHeight="1">
      <c r="A323" s="20"/>
      <c r="B323" s="21"/>
      <c r="C323" s="14" t="s">
        <v>304</v>
      </c>
      <c r="D323" s="15">
        <f aca="true" t="shared" si="59" ref="D323:K323">D241+D242+D243+D244+D245+D246+D247+D248+D250+D253+D254+D257+D259+D263+D182+D255</f>
        <v>668</v>
      </c>
      <c r="E323" s="15">
        <f t="shared" si="59"/>
        <v>146</v>
      </c>
      <c r="F323" s="15">
        <f t="shared" si="59"/>
        <v>7</v>
      </c>
      <c r="G323" s="15">
        <f t="shared" si="59"/>
        <v>143</v>
      </c>
      <c r="H323" s="15">
        <f t="shared" si="59"/>
        <v>298</v>
      </c>
      <c r="I323" s="15">
        <f t="shared" si="59"/>
        <v>214</v>
      </c>
      <c r="J323" s="15">
        <f t="shared" si="59"/>
        <v>152</v>
      </c>
      <c r="K323" s="15">
        <f t="shared" si="59"/>
        <v>814</v>
      </c>
    </row>
    <row r="324" spans="1:11" s="11" customFormat="1" ht="11.25" customHeight="1">
      <c r="A324" s="20"/>
      <c r="B324" s="21"/>
      <c r="C324" s="14" t="s">
        <v>309</v>
      </c>
      <c r="D324" s="15">
        <f aca="true" t="shared" si="60" ref="D324:K324">D58+D59+D60+D64+D66+D67+D68+D69+D70+D71+D74+D75+D77+D78+D79+D80+D81+D82+D83+D84+D104</f>
        <v>6591</v>
      </c>
      <c r="E324" s="15">
        <f t="shared" si="60"/>
        <v>6787</v>
      </c>
      <c r="F324" s="15">
        <f t="shared" si="60"/>
        <v>264</v>
      </c>
      <c r="G324" s="15">
        <f t="shared" si="60"/>
        <v>2698</v>
      </c>
      <c r="H324" s="15">
        <f t="shared" si="60"/>
        <v>4475</v>
      </c>
      <c r="I324" s="15">
        <f t="shared" si="60"/>
        <v>3221</v>
      </c>
      <c r="J324" s="15">
        <f t="shared" si="60"/>
        <v>2720</v>
      </c>
      <c r="K324" s="15">
        <f t="shared" si="60"/>
        <v>13378</v>
      </c>
    </row>
    <row r="325" spans="1:11" s="11" customFormat="1" ht="11.25" customHeight="1">
      <c r="A325" s="20"/>
      <c r="B325" s="21"/>
      <c r="C325" s="14" t="s">
        <v>302</v>
      </c>
      <c r="D325" s="15">
        <f aca="true" t="shared" si="61" ref="D325:K325">D175+D178+D181+D184+D188+D194+D195+D198+D200+D202+D205+D209+D210+D212+D217+D218+D230+D232+D233+D235+D187+D191+D193+D196</f>
        <v>2410</v>
      </c>
      <c r="E325" s="15">
        <f t="shared" si="61"/>
        <v>1410</v>
      </c>
      <c r="F325" s="15">
        <f t="shared" si="61"/>
        <v>86</v>
      </c>
      <c r="G325" s="15">
        <f t="shared" si="61"/>
        <v>858</v>
      </c>
      <c r="H325" s="15">
        <f t="shared" si="61"/>
        <v>1271</v>
      </c>
      <c r="I325" s="15">
        <f t="shared" si="61"/>
        <v>944</v>
      </c>
      <c r="J325" s="15">
        <f t="shared" si="61"/>
        <v>661</v>
      </c>
      <c r="K325" s="15">
        <f t="shared" si="61"/>
        <v>3820</v>
      </c>
    </row>
    <row r="326" spans="1:11" s="11" customFormat="1" ht="11.25" customHeight="1">
      <c r="A326" s="20"/>
      <c r="B326" s="21"/>
      <c r="C326" s="14" t="s">
        <v>301</v>
      </c>
      <c r="D326" s="15">
        <f aca="true" t="shared" si="62" ref="D326:K326">+D87+D88+D89+D91+D93+D94+D95+D99+D97+D102+D101+D106+D105+D110+D107+D112+D109+D113+D111+D117+D114+D120+D118+D121+D122+D123+D124+D126+D127+D128+D129+D130+D131+D132+D134+D133+D135+D136+D138+D137+D140+D139+D144+D142+D147+D146+D149+D148+D150+D151+D152+D153+D154+D155+D156+D157+D159+D160+D163+D162+D164+D165+D167+D168+D171+D170+D172</f>
        <v>9484</v>
      </c>
      <c r="E326" s="15">
        <f t="shared" si="62"/>
        <v>5223</v>
      </c>
      <c r="F326" s="15">
        <f t="shared" si="62"/>
        <v>241</v>
      </c>
      <c r="G326" s="15">
        <f t="shared" si="62"/>
        <v>2442</v>
      </c>
      <c r="H326" s="15">
        <f t="shared" si="62"/>
        <v>5127</v>
      </c>
      <c r="I326" s="15">
        <f t="shared" si="62"/>
        <v>3737</v>
      </c>
      <c r="J326" s="15">
        <f t="shared" si="62"/>
        <v>3160</v>
      </c>
      <c r="K326" s="15">
        <f t="shared" si="62"/>
        <v>14707</v>
      </c>
    </row>
    <row r="327" spans="1:11" s="11" customFormat="1" ht="11.25" customHeight="1">
      <c r="A327" s="20"/>
      <c r="B327" s="21"/>
      <c r="C327" s="24" t="s">
        <v>310</v>
      </c>
      <c r="D327" s="25">
        <f aca="true" t="shared" si="63" ref="D327:K327">SUM(D323:D326)</f>
        <v>19153</v>
      </c>
      <c r="E327" s="25">
        <f t="shared" si="63"/>
        <v>13566</v>
      </c>
      <c r="F327" s="25">
        <f t="shared" si="63"/>
        <v>598</v>
      </c>
      <c r="G327" s="25">
        <f t="shared" si="63"/>
        <v>6141</v>
      </c>
      <c r="H327" s="25">
        <f t="shared" si="63"/>
        <v>11171</v>
      </c>
      <c r="I327" s="25">
        <f t="shared" si="63"/>
        <v>8116</v>
      </c>
      <c r="J327" s="25">
        <f t="shared" si="63"/>
        <v>6693</v>
      </c>
      <c r="K327" s="25">
        <f t="shared" si="63"/>
        <v>32719</v>
      </c>
    </row>
    <row r="328" spans="1:11" s="26" customFormat="1" ht="5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</row>
    <row r="329" spans="1:11" s="11" customFormat="1" ht="11.25" customHeight="1">
      <c r="A329" s="54" t="s">
        <v>311</v>
      </c>
      <c r="B329" s="54"/>
      <c r="C329" s="54"/>
      <c r="D329" s="54"/>
      <c r="E329" s="54"/>
      <c r="F329" s="54"/>
      <c r="G329" s="54"/>
      <c r="H329" s="54"/>
      <c r="I329" s="54"/>
      <c r="J329" s="54"/>
      <c r="K329" s="54"/>
    </row>
    <row r="330" spans="1:11" s="26" customFormat="1" ht="5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s="11" customFormat="1" ht="11.25" customHeight="1">
      <c r="A331" s="54" t="s">
        <v>312</v>
      </c>
      <c r="B331" s="54"/>
      <c r="C331" s="54"/>
      <c r="D331" s="54"/>
      <c r="E331" s="54"/>
      <c r="F331" s="54"/>
      <c r="G331" s="54"/>
      <c r="H331" s="54"/>
      <c r="I331" s="54"/>
      <c r="J331" s="54"/>
      <c r="K331" s="54"/>
    </row>
    <row r="332" spans="1:11" s="27" customFormat="1" ht="5.2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</row>
    <row r="333" spans="1:11" s="11" customFormat="1" ht="11.25" customHeight="1">
      <c r="A333" s="55" t="s">
        <v>313</v>
      </c>
      <c r="B333" s="55"/>
      <c r="C333" s="55"/>
      <c r="D333" s="55"/>
      <c r="E333" s="55"/>
      <c r="F333" s="55"/>
      <c r="G333" s="55"/>
      <c r="H333" s="55"/>
      <c r="I333" s="55"/>
      <c r="J333" s="55"/>
      <c r="K333" s="55"/>
    </row>
    <row r="334" spans="1:11" s="11" customFormat="1" ht="11.25" customHeight="1">
      <c r="A334" s="55" t="s">
        <v>314</v>
      </c>
      <c r="B334" s="55"/>
      <c r="C334" s="55"/>
      <c r="D334" s="55"/>
      <c r="E334" s="55"/>
      <c r="F334" s="55"/>
      <c r="G334" s="55"/>
      <c r="H334" s="55"/>
      <c r="I334" s="55"/>
      <c r="J334" s="55"/>
      <c r="K334" s="55"/>
    </row>
  </sheetData>
  <sheetProtection/>
  <mergeCells count="67">
    <mergeCell ref="A332:K332"/>
    <mergeCell ref="A333:K333"/>
    <mergeCell ref="A334:K334"/>
    <mergeCell ref="A328:K328"/>
    <mergeCell ref="A329:K329"/>
    <mergeCell ref="A330:K330"/>
    <mergeCell ref="A331:K331"/>
    <mergeCell ref="A310:K310"/>
    <mergeCell ref="A311:K311"/>
    <mergeCell ref="A321:K321"/>
    <mergeCell ref="A322:K322"/>
    <mergeCell ref="A268:K268"/>
    <mergeCell ref="A269:C269"/>
    <mergeCell ref="A287:K287"/>
    <mergeCell ref="A288:C288"/>
    <mergeCell ref="A239:K239"/>
    <mergeCell ref="A240:C240"/>
    <mergeCell ref="A260:K260"/>
    <mergeCell ref="A261:C261"/>
    <mergeCell ref="A173:K173"/>
    <mergeCell ref="A174:C174"/>
    <mergeCell ref="A215:K215"/>
    <mergeCell ref="A216:C216"/>
    <mergeCell ref="A56:C56"/>
    <mergeCell ref="A57:C57"/>
    <mergeCell ref="A85:K85"/>
    <mergeCell ref="A86:C86"/>
    <mergeCell ref="B52:C52"/>
    <mergeCell ref="B53:C53"/>
    <mergeCell ref="B54:C54"/>
    <mergeCell ref="A55:K55"/>
    <mergeCell ref="B42:C42"/>
    <mergeCell ref="B46:C46"/>
    <mergeCell ref="A50:K50"/>
    <mergeCell ref="A51:C51"/>
    <mergeCell ref="B38:C38"/>
    <mergeCell ref="A39:K39"/>
    <mergeCell ref="A40:C40"/>
    <mergeCell ref="B41:C41"/>
    <mergeCell ref="B31:C31"/>
    <mergeCell ref="A35:K35"/>
    <mergeCell ref="A36:C36"/>
    <mergeCell ref="B37:C37"/>
    <mergeCell ref="B23:C23"/>
    <mergeCell ref="B24:C24"/>
    <mergeCell ref="B27:C27"/>
    <mergeCell ref="B30:C30"/>
    <mergeCell ref="B19:C19"/>
    <mergeCell ref="A20:K20"/>
    <mergeCell ref="A21:C21"/>
    <mergeCell ref="B22:C22"/>
    <mergeCell ref="A7:K7"/>
    <mergeCell ref="A10:C10"/>
    <mergeCell ref="B11:C11"/>
    <mergeCell ref="B15:C15"/>
    <mergeCell ref="A9:C9"/>
    <mergeCell ref="A8:C8"/>
    <mergeCell ref="D5:E5"/>
    <mergeCell ref="F5:J5"/>
    <mergeCell ref="D6:E6"/>
    <mergeCell ref="F6:J6"/>
    <mergeCell ref="A1:K1"/>
    <mergeCell ref="A2:K2"/>
    <mergeCell ref="A3:K3"/>
    <mergeCell ref="A4:K4"/>
    <mergeCell ref="A6:C6"/>
    <mergeCell ref="A5:C5"/>
  </mergeCells>
  <printOptions/>
  <pageMargins left="0" right="0" top="0" bottom="0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Cavallo Giovanna</dc:creator>
  <cp:keywords/>
  <dc:description/>
  <cp:lastModifiedBy>Nepomuceno Ralf / t000534</cp:lastModifiedBy>
  <cp:lastPrinted>2011-08-22T09:21:15Z</cp:lastPrinted>
  <dcterms:created xsi:type="dcterms:W3CDTF">2000-10-02T13:15:38Z</dcterms:created>
  <dcterms:modified xsi:type="dcterms:W3CDTF">2020-04-14T14:04:30Z</dcterms:modified>
  <cp:category/>
  <cp:version/>
  <cp:contentType/>
  <cp:contentStatus/>
</cp:coreProperties>
</file>